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ddh\Desktop\Data Analytics Bootcamp\01 EXCEL\Homework\"/>
    </mc:Choice>
  </mc:AlternateContent>
  <xr:revisionPtr revIDLastSave="0" documentId="13_ncr:1_{D1FEB43A-6DC6-404A-ACA2-CD71DBDEDF49}" xr6:coauthVersionLast="45" xr6:coauthVersionMax="45" xr10:uidLastSave="{00000000-0000-0000-0000-000000000000}"/>
  <bookViews>
    <workbookView xWindow="-108" yWindow="-108" windowWidth="23256" windowHeight="12576" activeTab="4" xr2:uid="{00000000-000D-0000-FFFF-FFFF00000000}"/>
  </bookViews>
  <sheets>
    <sheet name="Analysis by Categories" sheetId="2" r:id="rId1"/>
    <sheet name="Analysis by Sub-Categories" sheetId="3" r:id="rId2"/>
    <sheet name="Analysis by Date Created" sheetId="6" r:id="rId3"/>
    <sheet name="Bonus" sheetId="7" r:id="rId4"/>
    <sheet name="Data" sheetId="1" r:id="rId5"/>
  </sheets>
  <calcPr calcId="191029"/>
  <pivotCaches>
    <pivotCache cacheId="0" r:id="rId6"/>
    <pivotCache cacheId="6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" i="7" l="1"/>
  <c r="H2" i="7"/>
  <c r="G3" i="7"/>
  <c r="H3" i="7"/>
  <c r="G4" i="7"/>
  <c r="H4" i="7"/>
  <c r="G5" i="7"/>
  <c r="H5" i="7"/>
  <c r="G6" i="7"/>
  <c r="H6" i="7"/>
  <c r="G7" i="7"/>
  <c r="H7" i="7"/>
  <c r="G8" i="7"/>
  <c r="H8" i="7"/>
  <c r="G9" i="7"/>
  <c r="H9" i="7"/>
  <c r="G10" i="7"/>
  <c r="H10" i="7"/>
  <c r="G11" i="7"/>
  <c r="H11" i="7"/>
  <c r="G12" i="7"/>
  <c r="H12" i="7"/>
  <c r="G13" i="7"/>
  <c r="H13" i="7"/>
  <c r="F3" i="7"/>
  <c r="F4" i="7"/>
  <c r="F5" i="7"/>
  <c r="F6" i="7"/>
  <c r="F7" i="7"/>
  <c r="F8" i="7"/>
  <c r="F9" i="7"/>
  <c r="F10" i="7"/>
  <c r="F11" i="7"/>
  <c r="F12" i="7"/>
  <c r="F13" i="7"/>
  <c r="F2" i="7"/>
  <c r="D13" i="7"/>
  <c r="D12" i="7"/>
  <c r="D11" i="7"/>
  <c r="D10" i="7"/>
  <c r="D9" i="7"/>
  <c r="D8" i="7"/>
  <c r="D7" i="7"/>
  <c r="D6" i="7"/>
  <c r="D5" i="7"/>
  <c r="D4" i="7"/>
  <c r="D3" i="7"/>
  <c r="C13" i="7"/>
  <c r="C12" i="7"/>
  <c r="C11" i="7"/>
  <c r="C10" i="7"/>
  <c r="C9" i="7"/>
  <c r="C8" i="7"/>
  <c r="C7" i="7"/>
  <c r="C6" i="7"/>
  <c r="C5" i="7"/>
  <c r="C4" i="7"/>
  <c r="C3" i="7"/>
  <c r="B10" i="7"/>
  <c r="B13" i="7"/>
  <c r="B12" i="7"/>
  <c r="B11" i="7"/>
  <c r="B9" i="7"/>
  <c r="B8" i="7"/>
  <c r="B7" i="7"/>
  <c r="B6" i="7"/>
  <c r="B5" i="7"/>
  <c r="B4" i="7"/>
  <c r="B3" i="7"/>
  <c r="E2" i="7"/>
  <c r="D2" i="7"/>
  <c r="C2" i="7"/>
  <c r="B2" i="7"/>
  <c r="E8" i="7" l="1"/>
  <c r="E7" i="7"/>
  <c r="E11" i="7"/>
  <c r="E6" i="7"/>
  <c r="E9" i="7"/>
  <c r="E12" i="7"/>
  <c r="E4" i="7"/>
  <c r="E13" i="7"/>
  <c r="E5" i="7"/>
  <c r="E10" i="7"/>
  <c r="E3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<sst xmlns="http://schemas.openxmlformats.org/spreadsheetml/2006/main" count="33049" uniqueCount="8400">
  <si>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</si>
  <si>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</si>
  <si>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</si>
  <si>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</si>
  <si>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</si>
  <si>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</si>
  <si>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</si>
  <si>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</si>
  <si>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</si>
  <si>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</si>
  <si>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</si>
  <si>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</si>
  <si>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</si>
  <si>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</si>
  <si>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</si>
  <si>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</si>
  <si>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</si>
  <si>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</si>
  <si>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</si>
  <si>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</si>
  <si>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</si>
  <si>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</si>
  <si>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</si>
  <si>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</si>
  <si>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</si>
  <si>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</si>
  <si>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</si>
  <si>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</si>
  <si>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</si>
  <si>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</si>
  <si>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</si>
  <si>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</si>
  <si>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</si>
  <si>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</si>
  <si>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</si>
  <si>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</si>
  <si>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</si>
  <si>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</si>
  <si>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</si>
  <si>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</si>
  <si>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</si>
  <si>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</si>
  <si>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</si>
  <si>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</si>
  <si>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</si>
  <si>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</si>
  <si>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</si>
  <si>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</si>
  <si>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</si>
  <si>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</si>
  <si>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</si>
  <si>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</si>
  <si>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</si>
  <si>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</si>
  <si>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</si>
  <si>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</si>
  <si>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</si>
  <si>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</si>
  <si>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</si>
  <si>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</si>
  <si>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</si>
  <si>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</si>
  <si>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</si>
  <si>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</si>
  <si>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</si>
  <si>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</si>
  <si>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</si>
  <si>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</si>
  <si>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</si>
  <si>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</si>
  <si>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</si>
  <si>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</si>
  <si>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</si>
  <si>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</si>
  <si>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</si>
  <si>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</si>
  <si>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</si>
  <si>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</si>
  <si>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</si>
  <si>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</si>
  <si>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</si>
  <si>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</si>
  <si>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</si>
  <si>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</si>
  <si>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</si>
  <si>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</si>
  <si>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</si>
  <si>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</si>
  <si>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</si>
  <si>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</si>
  <si>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</si>
  <si>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</si>
  <si>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</si>
  <si>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</si>
  <si>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</si>
  <si>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</si>
  <si>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</si>
  <si>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</si>
  <si>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</si>
  <si>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</si>
  <si>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</si>
  <si>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</si>
  <si>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</si>
  <si>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</si>
  <si>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</si>
  <si>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</si>
  <si>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</si>
  <si>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</si>
  <si>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</si>
  <si>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</si>
  <si>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</si>
  <si>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</si>
  <si>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</si>
  <si>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</si>
  <si>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</si>
  <si>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</si>
  <si>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</si>
  <si>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</si>
  <si>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</si>
  <si>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</si>
  <si>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</si>
  <si>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</si>
  <si>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</si>
  <si>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</si>
  <si>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</si>
  <si>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</si>
  <si>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</si>
  <si>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</si>
  <si>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</si>
  <si>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</si>
  <si>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</si>
  <si>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</si>
  <si>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</si>
  <si>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</si>
  <si>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</si>
  <si>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</si>
  <si>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</si>
  <si>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</si>
  <si>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</si>
  <si>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</si>
  <si>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</si>
  <si>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</si>
  <si>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</si>
  <si>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</si>
  <si>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</si>
  <si>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</si>
  <si>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</si>
  <si>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</si>
  <si>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</si>
  <si>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</si>
  <si>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</si>
  <si>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</si>
  <si>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</si>
  <si>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</si>
  <si>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</si>
  <si>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</si>
  <si>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</si>
  <si>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</si>
  <si>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</si>
  <si>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</si>
  <si>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</si>
  <si>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</si>
  <si>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</si>
  <si>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</si>
  <si>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</si>
  <si>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</si>
  <si>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</si>
  <si>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</si>
  <si>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</si>
  <si>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</si>
  <si>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</si>
  <si>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</si>
  <si>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</si>
  <si>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</si>
  <si>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</si>
  <si>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</si>
  <si>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</si>
  <si>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</si>
  <si>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</si>
  <si>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</si>
  <si>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</si>
  <si>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</si>
  <si>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</si>
  <si>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</si>
  <si>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</si>
  <si>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</si>
  <si>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</si>
  <si>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</si>
  <si>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</si>
  <si>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</si>
  <si>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</si>
  <si>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</si>
  <si>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</si>
  <si>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</si>
  <si>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</si>
  <si>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</si>
  <si>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</si>
  <si>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</si>
  <si>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</si>
  <si>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</si>
  <si>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</si>
  <si>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</si>
  <si>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</si>
  <si>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</si>
  <si>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</si>
  <si>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</si>
  <si>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</si>
  <si>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</si>
  <si>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</si>
  <si>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</si>
  <si>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</si>
  <si>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</si>
  <si>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</si>
  <si>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</si>
  <si>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</si>
  <si>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</si>
  <si>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</si>
  <si>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</si>
  <si>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</si>
  <si>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</si>
  <si>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</si>
  <si>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</si>
  <si>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</si>
  <si>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</si>
  <si>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</si>
  <si>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</si>
  <si>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</si>
  <si>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</si>
  <si>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</si>
  <si>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</si>
  <si>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</si>
  <si>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</si>
  <si>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</si>
  <si>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</si>
  <si>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</si>
  <si>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</si>
  <si>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</si>
  <si>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</si>
  <si>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</si>
  <si>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</si>
  <si>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</si>
  <si>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</si>
  <si>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</si>
  <si>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</si>
  <si>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</si>
  <si>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</si>
  <si>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</si>
  <si>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</si>
  <si>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</si>
  <si>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</si>
  <si>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</si>
  <si>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</si>
  <si>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</si>
  <si>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</si>
  <si>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</si>
  <si>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</si>
  <si>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</si>
  <si>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</si>
  <si>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</si>
  <si>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</si>
  <si>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</si>
  <si>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</si>
  <si>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</si>
  <si>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</si>
  <si>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</si>
  <si>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</si>
  <si>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</si>
  <si>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</si>
  <si>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</si>
  <si>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</si>
  <si>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</si>
  <si>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</si>
  <si>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</si>
  <si>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</si>
  <si>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</si>
  <si>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</si>
  <si>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</si>
  <si>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</si>
  <si>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</si>
  <si>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</si>
  <si>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</si>
  <si>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</si>
  <si>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</si>
  <si>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</si>
  <si>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</si>
  <si>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</si>
  <si>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</si>
  <si>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</si>
  <si>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</si>
  <si>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</si>
  <si>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</si>
  <si>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</si>
  <si>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</si>
  <si>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</si>
  <si>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</si>
  <si>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</si>
  <si>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</si>
  <si>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</si>
  <si>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</si>
  <si>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</si>
  <si>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</si>
  <si>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</si>
  <si>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</si>
  <si>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</si>
  <si>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</si>
  <si>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</si>
  <si>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</si>
  <si>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</si>
  <si>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</si>
  <si>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</si>
  <si>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</si>
  <si>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</si>
  <si>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</si>
  <si>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</si>
  <si>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</si>
  <si>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</si>
  <si>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</si>
  <si>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</si>
  <si>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</si>
  <si>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</si>
  <si>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</si>
  <si>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</si>
  <si>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</si>
  <si>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</si>
  <si>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</si>
  <si>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</si>
  <si>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</si>
  <si>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</si>
  <si>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</si>
  <si>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</si>
  <si>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</si>
  <si>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</si>
  <si>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</si>
  <si>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</si>
  <si>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</si>
  <si>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</si>
  <si>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</si>
  <si>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</si>
  <si>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</si>
  <si>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</si>
  <si>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</si>
  <si>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</si>
  <si>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</si>
  <si>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</si>
  <si>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</si>
  <si>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</si>
  <si>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</si>
  <si>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</si>
  <si>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</si>
  <si>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</si>
  <si>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</si>
  <si>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</si>
  <si>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</si>
  <si>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</si>
  <si>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</si>
  <si>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</si>
  <si>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</si>
  <si>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</si>
  <si>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</si>
  <si>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</si>
  <si>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</si>
  <si>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</si>
  <si>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</si>
  <si>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</si>
  <si>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</si>
  <si>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</si>
  <si>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</si>
  <si>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</si>
  <si>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</si>
  <si>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</si>
  <si>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</si>
  <si>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</si>
  <si>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</si>
  <si>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</si>
  <si>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</si>
  <si>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</si>
  <si>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</si>
  <si>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</si>
  <si>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</si>
  <si>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</si>
  <si>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</si>
  <si>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</si>
  <si>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</si>
  <si>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</si>
  <si>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</si>
  <si>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</si>
  <si>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</si>
  <si>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</si>
  <si>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</si>
  <si>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</si>
  <si>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</si>
  <si>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</si>
  <si>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</si>
  <si>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</si>
  <si>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</si>
  <si>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</si>
  <si>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</si>
  <si>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</si>
  <si>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</si>
  <si>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</si>
  <si>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</si>
  <si>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</si>
  <si>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</si>
  <si>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</si>
  <si>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</si>
  <si>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</si>
  <si>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</si>
  <si>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</si>
  <si>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</si>
  <si>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</si>
  <si>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</si>
  <si>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</si>
  <si>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</si>
  <si>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</si>
  <si>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</si>
  <si>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</si>
  <si>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</si>
  <si>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</si>
  <si>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</si>
  <si>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</si>
  <si>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</si>
  <si>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</si>
  <si>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</si>
  <si>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</si>
  <si>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</si>
  <si>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</si>
  <si>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</si>
  <si>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</si>
  <si>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</si>
  <si>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</si>
  <si>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</si>
  <si>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</si>
  <si>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</si>
  <si>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</si>
  <si>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</si>
  <si>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</si>
  <si>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</si>
  <si>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</si>
  <si>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</si>
  <si>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</si>
  <si>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</si>
  <si>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</si>
  <si>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</si>
  <si>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</si>
  <si>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</si>
  <si>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</si>
  <si>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</si>
  <si>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</si>
  <si>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</si>
  <si>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</si>
  <si>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</si>
  <si>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</si>
  <si>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</si>
  <si>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</si>
  <si>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</si>
  <si>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</si>
  <si>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</si>
  <si>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</si>
  <si>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</si>
  <si>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</si>
  <si>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</si>
  <si>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</si>
  <si>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</si>
  <si>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</si>
  <si>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</si>
  <si>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</si>
  <si>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</si>
  <si>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</si>
  <si>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</si>
  <si>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</si>
  <si>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</si>
  <si>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</si>
  <si>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</si>
  <si>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</si>
  <si>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</si>
  <si>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</si>
  <si>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</si>
  <si>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</si>
  <si>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</si>
  <si>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</si>
  <si>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</si>
  <si>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</si>
  <si>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</si>
  <si>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</si>
  <si>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</si>
  <si>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</si>
  <si>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</si>
  <si>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</si>
  <si>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</si>
  <si>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</si>
  <si>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</si>
  <si>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</si>
  <si>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</si>
  <si>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</si>
  <si>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</si>
  <si>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</si>
  <si>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</si>
  <si>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</si>
  <si>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</si>
  <si>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</si>
  <si>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</si>
  <si>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</si>
  <si>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</si>
  <si>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</si>
  <si>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</si>
  <si>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</si>
  <si>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</si>
  <si>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</si>
  <si>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</si>
  <si>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</si>
  <si>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</si>
  <si>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</si>
  <si>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</si>
  <si>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</si>
  <si>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</si>
  <si>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</si>
  <si>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</si>
  <si>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</si>
  <si>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</si>
  <si>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</si>
  <si>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</si>
  <si>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</si>
  <si>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</si>
  <si>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</si>
  <si>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</si>
  <si>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</si>
  <si>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</si>
  <si>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</si>
  <si>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</si>
  <si>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</si>
  <si>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</si>
  <si>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</si>
  <si>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</si>
  <si>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</si>
  <si>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</si>
  <si>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</si>
  <si>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</si>
  <si>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</si>
  <si>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</si>
  <si>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</si>
  <si>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</si>
  <si>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</si>
  <si>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</si>
  <si>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</si>
  <si>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</si>
  <si>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</si>
  <si>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</si>
  <si>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</si>
  <si>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</si>
  <si>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</si>
  <si>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</si>
  <si>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</si>
  <si>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</si>
  <si>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</si>
  <si>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</si>
  <si>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</si>
  <si>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</si>
  <si>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</si>
  <si>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</si>
  <si>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</si>
  <si>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</si>
  <si>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</si>
  <si>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</si>
  <si>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</si>
  <si>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</si>
  <si>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</si>
  <si>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</si>
  <si>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</si>
  <si>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</si>
  <si>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</si>
  <si>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</si>
  <si>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</si>
  <si>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</si>
  <si>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</si>
  <si>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</si>
  <si>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</si>
  <si>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</si>
  <si>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</si>
  <si>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</si>
  <si>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</si>
  <si>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</si>
  <si>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</si>
  <si>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</si>
  <si>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</si>
  <si>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</si>
  <si>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</si>
  <si>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</si>
  <si>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</si>
  <si>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</si>
  <si>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</si>
  <si>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</si>
  <si>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</si>
  <si>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</si>
  <si>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</si>
  <si>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</si>
  <si>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</si>
  <si>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</si>
  <si>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</si>
  <si>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</si>
  <si>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</si>
  <si>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</si>
  <si>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</si>
  <si>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</si>
  <si>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</si>
  <si>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</si>
  <si>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</si>
  <si>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</si>
  <si>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</si>
  <si>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</si>
  <si>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</si>
  <si>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</si>
  <si>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</si>
  <si>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</si>
  <si>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</si>
  <si>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</si>
  <si>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</si>
  <si>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</si>
  <si>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</si>
  <si>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</si>
  <si>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</si>
  <si>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</si>
  <si>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</si>
  <si>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</si>
  <si>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</si>
  <si>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</si>
  <si>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</si>
  <si>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</si>
  <si>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</si>
  <si>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</si>
  <si>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</si>
  <si>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</si>
  <si>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</si>
  <si>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</si>
  <si>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</si>
  <si>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</si>
  <si>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</si>
  <si>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</si>
  <si>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</si>
  <si>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</si>
  <si>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</si>
  <si>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</si>
  <si>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</si>
  <si>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</si>
  <si>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</si>
  <si>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</si>
  <si>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</si>
  <si>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</si>
  <si>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</si>
  <si>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</si>
  <si>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</si>
  <si>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</si>
  <si>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</si>
  <si>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</si>
  <si>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</si>
  <si>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</si>
  <si>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</si>
  <si>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</si>
  <si>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</si>
  <si>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</si>
  <si>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</si>
  <si>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</si>
  <si>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</si>
  <si>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</si>
  <si>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</si>
  <si>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</si>
  <si>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</si>
  <si>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</si>
  <si>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</si>
  <si>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</si>
  <si>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</si>
  <si>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</si>
  <si>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</si>
  <si>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</si>
  <si>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</si>
  <si>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</si>
  <si>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</si>
  <si>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</si>
  <si>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</si>
  <si>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</si>
  <si>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</si>
  <si>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</si>
  <si>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</si>
  <si>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</si>
  <si>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</si>
  <si>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</si>
  <si>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</si>
  <si>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</si>
  <si>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</si>
  <si>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</si>
  <si>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</si>
  <si>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</si>
  <si>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</si>
  <si>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</si>
  <si>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</si>
  <si>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</si>
  <si>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</si>
  <si>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</si>
  <si>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</si>
  <si>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</si>
  <si>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</si>
  <si>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</si>
  <si>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</si>
  <si>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</si>
  <si>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</si>
  <si>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</si>
  <si>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</si>
  <si>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</si>
  <si>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</si>
  <si>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</si>
  <si>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</si>
  <si>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</si>
  <si>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</si>
  <si>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</si>
  <si>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</si>
  <si>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</si>
  <si>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</si>
  <si>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</si>
  <si>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</si>
  <si>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</si>
  <si>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</si>
  <si>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</si>
  <si>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</si>
  <si>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</si>
  <si>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</si>
  <si>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</si>
  <si>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</si>
  <si>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</si>
  <si>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</si>
  <si>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</si>
  <si>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</si>
  <si>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</si>
  <si>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</si>
  <si>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</si>
  <si>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</si>
  <si>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</si>
  <si>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</si>
  <si>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</si>
  <si>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</si>
  <si>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</si>
  <si>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</si>
  <si>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</si>
  <si>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</si>
  <si>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</si>
  <si>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</si>
  <si>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</si>
  <si>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</si>
  <si>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</si>
  <si>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</si>
  <si>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</si>
  <si>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</si>
  <si>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</si>
  <si>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</si>
  <si>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</si>
  <si>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</si>
  <si>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</si>
  <si>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</si>
  <si>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</si>
  <si>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</si>
  <si>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</si>
  <si>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</si>
  <si>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</si>
  <si>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</si>
  <si>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</si>
  <si>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</si>
  <si>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</si>
  <si>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</si>
  <si>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</si>
  <si>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</si>
  <si>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</si>
  <si>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</si>
  <si>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</si>
  <si>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</si>
  <si>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</si>
  <si>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</si>
  <si>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</si>
  <si>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</si>
  <si>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</si>
  <si>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</si>
  <si>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</si>
  <si>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</si>
  <si>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</si>
  <si>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</si>
  <si>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</si>
  <si>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</si>
  <si>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</si>
  <si>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</si>
  <si>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</si>
  <si>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</si>
  <si>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</si>
  <si>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</si>
  <si>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</si>
  <si>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</si>
  <si>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</si>
  <si>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</si>
  <si>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</si>
  <si>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</si>
  <si>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</si>
  <si>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</si>
  <si>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</si>
  <si>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</si>
  <si>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</si>
  <si>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</si>
  <si>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</si>
  <si>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</si>
  <si>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</si>
  <si>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</si>
  <si>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</si>
  <si>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</si>
  <si>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</si>
  <si>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</si>
  <si>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</si>
  <si>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</si>
  <si>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</si>
  <si>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</si>
  <si>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</si>
  <si>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</si>
  <si>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</si>
  <si>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</si>
  <si>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</si>
  <si>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</si>
  <si>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</si>
  <si>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</si>
  <si>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</si>
  <si>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</si>
  <si>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</si>
  <si>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</si>
  <si>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</si>
  <si>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</si>
  <si>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</si>
  <si>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</si>
  <si>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</si>
  <si>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</si>
  <si>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</si>
  <si>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</si>
  <si>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</si>
  <si>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</si>
  <si>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</si>
  <si>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</si>
  <si>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</si>
  <si>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</si>
  <si>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</si>
  <si>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</si>
  <si>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</si>
  <si>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</si>
  <si>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</si>
  <si>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</si>
  <si>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</si>
  <si>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</si>
  <si>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</si>
  <si>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</si>
  <si>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</si>
  <si>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</si>
  <si>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</si>
  <si>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</si>
  <si>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</si>
  <si>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</si>
  <si>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</si>
  <si>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</si>
  <si>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</si>
  <si>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</si>
  <si>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</si>
  <si>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</si>
  <si>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</si>
  <si>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</si>
  <si>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</si>
  <si>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</si>
  <si>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</si>
  <si>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</si>
  <si>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</si>
  <si>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</si>
  <si>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</si>
  <si>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</si>
  <si>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</si>
  <si>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</si>
  <si>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</si>
  <si>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</si>
  <si>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</si>
  <si>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</si>
  <si>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</si>
  <si>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</si>
  <si>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</si>
  <si>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</si>
  <si>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</si>
  <si>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</si>
  <si>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</si>
  <si>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</si>
  <si>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</si>
  <si>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</si>
  <si>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</si>
  <si>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</si>
  <si>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</si>
  <si>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</si>
  <si>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</si>
  <si>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</si>
  <si>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</si>
  <si>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</si>
  <si>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</si>
  <si>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</si>
  <si>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</si>
  <si>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</si>
  <si>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</si>
  <si>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</si>
  <si>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</si>
  <si>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</si>
  <si>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</si>
  <si>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</si>
  <si>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</si>
  <si>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</si>
  <si>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</si>
  <si>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</si>
  <si>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</si>
  <si>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</si>
  <si>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</si>
  <si>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</si>
  <si>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</si>
  <si>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</si>
  <si>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</si>
  <si>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</si>
  <si>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</si>
  <si>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</si>
  <si>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</si>
  <si>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</si>
  <si>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</si>
  <si>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</si>
  <si>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</si>
  <si>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</si>
  <si>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</si>
  <si>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</si>
  <si>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</si>
  <si>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</si>
  <si>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</si>
  <si>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</si>
  <si>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</si>
  <si>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</si>
  <si>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</si>
  <si>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</si>
  <si>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</si>
  <si>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</si>
  <si>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</si>
  <si>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</si>
  <si>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</si>
  <si>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</si>
  <si>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</si>
  <si>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</si>
  <si>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</si>
  <si>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</si>
  <si>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</si>
  <si>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</si>
  <si>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</si>
  <si>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</si>
  <si>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</si>
  <si>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</si>
  <si>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</si>
  <si>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</si>
  <si>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</si>
  <si>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</si>
  <si>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</si>
  <si>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</si>
  <si>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</si>
  <si>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</si>
  <si>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</si>
  <si>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</si>
  <si>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</si>
  <si>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</si>
  <si>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</si>
  <si>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</si>
  <si>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</si>
  <si>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</si>
  <si>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</si>
  <si>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</si>
  <si>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</si>
  <si>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</si>
  <si>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</si>
  <si>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</si>
  <si>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</si>
  <si>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</si>
  <si>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</si>
  <si>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</si>
  <si>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</si>
  <si>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</si>
  <si>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</si>
  <si>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</si>
  <si>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</si>
  <si>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</si>
  <si>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</si>
  <si>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</si>
  <si>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</si>
  <si>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</si>
  <si>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</si>
  <si>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</si>
  <si>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</si>
  <si>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</si>
  <si>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</si>
  <si>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</si>
  <si>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</si>
  <si>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</si>
  <si>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</si>
  <si>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</si>
  <si>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</si>
  <si>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</si>
  <si>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</si>
  <si>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</si>
  <si>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</si>
  <si>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</si>
  <si>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</si>
  <si>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</si>
  <si>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</si>
  <si>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</si>
  <si>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</si>
  <si>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</si>
  <si>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</si>
  <si>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</si>
  <si>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</si>
  <si>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</si>
  <si>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</si>
  <si>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</si>
  <si>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</si>
  <si>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</si>
  <si>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</si>
  <si>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</si>
  <si>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</si>
  <si>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</si>
  <si>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</si>
  <si>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</si>
  <si>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</si>
  <si>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</si>
  <si>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</si>
  <si>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</si>
  <si>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</si>
  <si>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</si>
  <si>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</si>
  <si>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</si>
  <si>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</si>
  <si>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</si>
  <si>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</si>
  <si>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</si>
  <si>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</si>
  <si>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</si>
  <si>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</si>
  <si>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</si>
  <si>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</si>
  <si>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</si>
  <si>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</si>
  <si>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</si>
  <si>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</si>
  <si>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</si>
  <si>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</si>
  <si>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</si>
  <si>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</si>
  <si>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</si>
  <si>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</si>
  <si>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</si>
  <si>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</si>
  <si>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</si>
  <si>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</si>
  <si>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</si>
  <si>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</si>
  <si>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</si>
  <si>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</si>
  <si>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</si>
  <si>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</si>
  <si>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</si>
  <si>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</si>
  <si>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</si>
  <si>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</si>
  <si>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</si>
  <si>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</si>
  <si>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</si>
  <si>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</si>
  <si>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</si>
  <si>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</si>
  <si>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</si>
  <si>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</si>
  <si>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</si>
  <si>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</si>
  <si>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</si>
  <si>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</si>
  <si>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</si>
  <si>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</si>
  <si>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</si>
  <si>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</si>
  <si>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</si>
  <si>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</si>
  <si>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</si>
  <si>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</si>
  <si>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</si>
  <si>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</si>
  <si>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</si>
  <si>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</si>
  <si>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</si>
  <si>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</si>
  <si>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</si>
  <si>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</si>
  <si>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</si>
  <si>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</si>
  <si>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</si>
  <si>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</si>
  <si>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</si>
  <si>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</si>
  <si>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</si>
  <si>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</si>
  <si>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</si>
  <si>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</si>
  <si>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</si>
  <si>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</si>
  <si>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</si>
  <si>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</si>
  <si>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</si>
  <si>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</si>
  <si>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</si>
  <si>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</si>
  <si>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</si>
  <si>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</si>
  <si>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</si>
  <si>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</si>
  <si>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</si>
  <si>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</si>
  <si>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</si>
  <si>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</si>
  <si>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</si>
  <si>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</si>
  <si>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</si>
  <si>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</si>
  <si>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</si>
  <si>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</si>
  <si>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</si>
  <si>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</si>
  <si>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</si>
  <si>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</si>
  <si>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</si>
  <si>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</si>
  <si>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</si>
  <si>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</si>
  <si>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</si>
  <si>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</si>
  <si>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</si>
  <si>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</si>
  <si>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</si>
  <si>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</si>
  <si>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</si>
  <si>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</si>
  <si>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</si>
  <si>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</si>
  <si>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</si>
  <si>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</si>
  <si>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</si>
  <si>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</si>
  <si>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</si>
  <si>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</si>
  <si>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</si>
  <si>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</si>
  <si>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</si>
  <si>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</si>
  <si>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</si>
  <si>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</si>
  <si>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</si>
  <si>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</si>
  <si>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</si>
  <si>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</si>
  <si>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</si>
  <si>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</si>
  <si>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</si>
  <si>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</si>
  <si>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</si>
  <si>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</si>
  <si>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</si>
  <si>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</si>
  <si>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</si>
  <si>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</si>
  <si>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</si>
  <si>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</si>
  <si>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</si>
  <si>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</si>
  <si>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</si>
  <si>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</si>
  <si>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</si>
  <si>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</si>
  <si>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</si>
  <si>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</si>
  <si>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</si>
  <si>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</si>
  <si>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</si>
  <si>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</si>
  <si>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</si>
  <si>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</si>
  <si>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</si>
  <si>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</si>
  <si>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</si>
  <si>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</si>
  <si>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</si>
  <si>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</si>
  <si>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</si>
  <si>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</si>
  <si>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</si>
  <si>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</si>
  <si>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</si>
  <si>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</si>
  <si>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</si>
  <si>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</si>
  <si>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</si>
  <si>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</si>
  <si>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</si>
  <si>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</si>
  <si>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</si>
  <si>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</si>
  <si>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</si>
  <si>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</si>
  <si>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</si>
  <si>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</si>
  <si>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</si>
  <si>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</si>
  <si>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</si>
  <si>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</si>
  <si>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</si>
  <si>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</si>
  <si>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</si>
  <si>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</si>
  <si>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</si>
  <si>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</si>
  <si>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</si>
  <si>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</si>
  <si>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</si>
  <si>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</si>
  <si>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</si>
  <si>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</si>
  <si>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</si>
  <si>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</si>
  <si>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</si>
  <si>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</si>
  <si>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</si>
  <si>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</si>
  <si>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</si>
  <si>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</si>
  <si>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</si>
  <si>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</si>
  <si>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</si>
  <si>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</si>
  <si>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</si>
  <si>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</si>
  <si>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</si>
  <si>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</si>
  <si>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</si>
  <si>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</si>
  <si>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</si>
  <si>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</si>
  <si>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</si>
  <si>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</si>
  <si>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</si>
  <si>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</si>
  <si>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</si>
  <si>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</si>
  <si>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</si>
  <si>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</si>
  <si>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</si>
  <si>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</si>
  <si>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</si>
  <si>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</si>
  <si>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</si>
  <si>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</si>
  <si>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</si>
  <si>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</si>
  <si>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</si>
  <si>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</si>
  <si>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</si>
  <si>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</si>
  <si>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</si>
  <si>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</si>
  <si>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</si>
  <si>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</si>
  <si>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</si>
  <si>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</si>
  <si>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</si>
  <si>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</si>
  <si>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</si>
  <si>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</si>
  <si>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</si>
  <si>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</si>
  <si>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</si>
  <si>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</si>
  <si>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</si>
  <si>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</si>
  <si>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</si>
  <si>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</si>
  <si>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</si>
  <si>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</si>
  <si>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</si>
  <si>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</si>
  <si>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</si>
  <si>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</si>
  <si>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</si>
  <si>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</si>
  <si>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</si>
  <si>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</si>
  <si>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</si>
  <si>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</si>
  <si>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</si>
  <si>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</si>
  <si>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</si>
  <si>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</si>
  <si>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</si>
  <si>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</si>
  <si>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</si>
  <si>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</si>
  <si>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</si>
  <si>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</si>
  <si>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</si>
  <si>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</si>
  <si>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</si>
  <si>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</si>
  <si>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</si>
  <si>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</si>
  <si>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</si>
  <si>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</si>
  <si>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</si>
  <si>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</si>
  <si>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</si>
  <si>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</si>
  <si>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</si>
  <si>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</si>
  <si>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</si>
  <si>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</si>
  <si>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</si>
  <si>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</si>
  <si>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</si>
  <si>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</si>
  <si>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</si>
  <si>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</si>
  <si>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</si>
  <si>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</si>
  <si>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</si>
  <si>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</si>
  <si>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</si>
  <si>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</si>
  <si>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</si>
  <si>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</si>
  <si>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</si>
  <si>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</si>
  <si>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</si>
  <si>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</si>
  <si>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</si>
  <si>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</si>
  <si>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</si>
  <si>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</si>
  <si>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</si>
  <si>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</si>
  <si>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</si>
  <si>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</si>
  <si>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</si>
  <si>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</si>
  <si>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</si>
  <si>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</si>
  <si>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</si>
  <si>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</si>
  <si>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</si>
  <si>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</si>
  <si>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</si>
  <si>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</si>
  <si>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</si>
  <si>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</si>
  <si>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</si>
  <si>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</si>
  <si>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</si>
  <si>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</si>
  <si>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</si>
  <si>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</si>
  <si>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</si>
  <si>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</si>
  <si>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</si>
  <si>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</si>
  <si>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</si>
  <si>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</si>
  <si>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</si>
  <si>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</si>
  <si>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</si>
  <si>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</si>
  <si>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</si>
  <si>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</si>
  <si>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</si>
  <si>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</si>
  <si>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</si>
  <si>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</si>
  <si>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</si>
  <si>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</si>
  <si>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</si>
  <si>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</si>
  <si>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</si>
  <si>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</si>
  <si>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</si>
  <si>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</si>
  <si>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</si>
  <si>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</si>
  <si>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</si>
  <si>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</si>
  <si>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</si>
  <si>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</si>
  <si>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</si>
  <si>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</si>
  <si>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</si>
  <si>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</si>
  <si>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</si>
  <si>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</si>
  <si>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</si>
  <si>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</si>
  <si>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</si>
  <si>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</si>
  <si>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</si>
  <si>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</si>
  <si>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</si>
  <si>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</si>
  <si>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</si>
  <si>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</si>
  <si>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</si>
  <si>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</si>
  <si>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</si>
  <si>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</si>
  <si>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</si>
  <si>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</si>
  <si>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</si>
  <si>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</si>
  <si>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</si>
  <si>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</si>
  <si>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</si>
  <si>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</si>
  <si>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</si>
  <si>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</si>
  <si>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</si>
  <si>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</si>
  <si>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</si>
  <si>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</si>
  <si>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</si>
  <si>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</si>
  <si>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</si>
  <si>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</si>
  <si>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</si>
  <si>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</si>
  <si>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</si>
  <si>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</si>
  <si>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</si>
  <si>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</si>
  <si>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</si>
  <si>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</si>
  <si>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</si>
  <si>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</si>
  <si>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</si>
  <si>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</si>
  <si>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</si>
  <si>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</si>
  <si>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</si>
  <si>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</si>
  <si>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</si>
  <si>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</si>
  <si>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</si>
  <si>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</si>
  <si>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</si>
  <si>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</si>
  <si>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</si>
  <si>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</si>
  <si>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</si>
  <si>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</si>
  <si>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</si>
  <si>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</si>
  <si>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</si>
  <si>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</si>
  <si>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</si>
  <si>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</si>
  <si>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</si>
  <si>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</si>
  <si>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</si>
  <si>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</si>
  <si>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</si>
  <si>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</si>
  <si>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</si>
  <si>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</si>
  <si>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</si>
  <si>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</si>
  <si>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</si>
  <si>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</si>
  <si>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</si>
  <si>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</si>
  <si>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</si>
  <si>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</si>
  <si>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</si>
  <si>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</si>
  <si>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</si>
  <si>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</si>
  <si>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</si>
  <si>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</si>
  <si>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</si>
  <si>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</si>
  <si>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</si>
  <si>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</si>
  <si>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</si>
  <si>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</si>
  <si>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</si>
  <si>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</si>
  <si>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</si>
  <si>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</si>
  <si>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</si>
  <si>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</si>
  <si>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</si>
  <si>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</si>
  <si>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</si>
  <si>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</si>
  <si>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</si>
  <si>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</si>
  <si>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</si>
  <si>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</si>
  <si>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</si>
  <si>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</si>
  <si>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</si>
  <si>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</si>
  <si>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</si>
  <si>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</si>
  <si>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</si>
  <si>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</si>
  <si>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</si>
  <si>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</si>
  <si>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</si>
  <si>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</si>
  <si>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</si>
  <si>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</si>
  <si>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</si>
  <si>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</si>
  <si>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</si>
  <si>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</si>
  <si>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</si>
  <si>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</si>
  <si>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</si>
  <si>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</si>
  <si>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</si>
  <si>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</si>
  <si>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</si>
  <si>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</si>
  <si>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</si>
  <si>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</si>
  <si>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</si>
  <si>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</si>
  <si>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</si>
  <si>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</si>
  <si>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</si>
  <si>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</si>
  <si>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</si>
  <si>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</si>
  <si>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</si>
  <si>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</si>
  <si>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</si>
  <si>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</si>
  <si>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</si>
  <si>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</si>
  <si>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</si>
  <si>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</si>
  <si>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</si>
  <si>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</si>
  <si>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</si>
  <si>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</si>
  <si>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</si>
  <si>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</si>
  <si>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</si>
  <si>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</si>
  <si>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</si>
  <si>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</si>
  <si>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</si>
  <si>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</si>
  <si>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</si>
  <si>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</si>
  <si>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</si>
  <si>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</si>
  <si>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</si>
  <si>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</si>
  <si>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</si>
  <si>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</si>
  <si>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</si>
  <si>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</si>
  <si>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</si>
  <si>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</si>
  <si>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</si>
  <si>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</si>
  <si>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</si>
  <si>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</si>
  <si>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</si>
  <si>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</si>
  <si>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</si>
  <si>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</si>
  <si>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</si>
  <si>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</si>
  <si>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</si>
  <si>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</si>
  <si>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</si>
  <si>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</si>
  <si>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</si>
  <si>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</si>
  <si>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</si>
  <si>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</si>
  <si>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</si>
  <si>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</si>
  <si>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</si>
  <si>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</si>
  <si>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</si>
  <si>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</si>
  <si>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</si>
  <si>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</si>
  <si>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</si>
  <si>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</si>
  <si>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</si>
  <si>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</si>
  <si>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</si>
  <si>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</si>
  <si>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</si>
  <si>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</si>
  <si>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</si>
  <si>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</si>
  <si>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</si>
  <si>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</si>
  <si>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</si>
  <si>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</si>
  <si>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</si>
  <si>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</si>
  <si>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</si>
  <si>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</si>
  <si>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</si>
  <si>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</si>
  <si>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</si>
  <si>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</si>
  <si>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</si>
  <si>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</si>
  <si>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</si>
  <si>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</si>
  <si>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</si>
  <si>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</si>
  <si>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</si>
  <si>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</si>
  <si>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</si>
  <si>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</si>
  <si>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</si>
  <si>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</si>
  <si>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</si>
  <si>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</si>
  <si>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</si>
  <si>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</si>
  <si>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</si>
  <si>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</si>
  <si>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</si>
  <si>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</si>
  <si>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</si>
  <si>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</si>
  <si>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</si>
  <si>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</si>
  <si>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</si>
  <si>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</si>
  <si>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</si>
  <si>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</si>
  <si>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</si>
  <si>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</si>
  <si>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</si>
  <si>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</si>
  <si>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</si>
  <si>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</si>
  <si>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</si>
  <si>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</si>
  <si>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</si>
  <si>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</si>
  <si>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</si>
  <si>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</si>
  <si>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</si>
  <si>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</si>
  <si>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</si>
  <si>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</si>
  <si>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</si>
  <si>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</si>
  <si>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</si>
  <si>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</si>
  <si>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</si>
  <si>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</si>
  <si>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</si>
  <si>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</si>
  <si>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</si>
  <si>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</si>
  <si>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</si>
  <si>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</si>
  <si>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</si>
  <si>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</si>
  <si>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</si>
  <si>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</si>
  <si>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</si>
  <si>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</si>
  <si>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</si>
  <si>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</si>
  <si>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</si>
  <si>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</si>
  <si>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</si>
  <si>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</si>
  <si>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</si>
  <si>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</si>
  <si>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</si>
  <si>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</si>
  <si>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</si>
  <si>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</si>
  <si>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</si>
  <si>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</si>
  <si>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</si>
  <si>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</si>
  <si>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</si>
  <si>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</si>
  <si>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</si>
  <si>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</si>
  <si>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</si>
  <si>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</si>
  <si>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</si>
  <si>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</si>
  <si>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</si>
  <si>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</si>
  <si>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</si>
  <si>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</si>
  <si>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</si>
  <si>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</si>
  <si>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</si>
  <si>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</si>
  <si>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</si>
  <si>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</si>
  <si>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</si>
  <si>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</si>
  <si>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</si>
  <si>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</si>
  <si>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</si>
  <si>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</si>
  <si>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</si>
  <si>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</si>
  <si>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</si>
  <si>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</si>
  <si>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</si>
  <si>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</si>
  <si>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</si>
  <si>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</si>
  <si>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</si>
  <si>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</si>
  <si>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</si>
  <si>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</si>
  <si>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</si>
  <si>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</si>
  <si>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</si>
  <si>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</si>
  <si>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</si>
  <si>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</si>
  <si>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</si>
  <si>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</si>
  <si>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</si>
  <si>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</si>
  <si>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</si>
  <si>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</si>
  <si>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</si>
  <si>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</si>
  <si>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</si>
  <si>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</si>
  <si>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</si>
  <si>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</si>
  <si>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</si>
  <si>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</si>
  <si>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</si>
  <si>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</si>
  <si>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</si>
  <si>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</si>
  <si>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</si>
  <si>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</si>
  <si>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</si>
  <si>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</si>
  <si>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</si>
  <si>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</si>
  <si>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</si>
  <si>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</si>
  <si>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</si>
  <si>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</si>
  <si>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</si>
  <si>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</si>
  <si>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</si>
  <si>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</si>
  <si>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</si>
  <si>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</si>
  <si>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</si>
  <si>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</si>
  <si>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</si>
  <si>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</si>
  <si>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</si>
  <si>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</si>
  <si>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</si>
  <si>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</si>
  <si>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</si>
  <si>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</si>
  <si>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</si>
  <si>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</si>
  <si>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</si>
  <si>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</si>
  <si>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</si>
  <si>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</si>
  <si>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</si>
  <si>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</si>
  <si>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</si>
  <si>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</si>
  <si>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</si>
  <si>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</si>
  <si>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</si>
  <si>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</si>
  <si>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</si>
  <si>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</si>
  <si>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</si>
  <si>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</si>
  <si>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</si>
  <si>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</si>
  <si>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</si>
  <si>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</si>
  <si>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</si>
  <si>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</si>
  <si>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</si>
  <si>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</si>
  <si>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</si>
  <si>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</si>
  <si>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</si>
  <si>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</si>
  <si>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</si>
  <si>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</si>
  <si>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</si>
  <si>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</si>
  <si>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</si>
  <si>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</si>
  <si>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</si>
  <si>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</si>
  <si>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</si>
  <si>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</si>
  <si>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</si>
  <si>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</si>
  <si>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</si>
  <si>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</si>
  <si>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</si>
  <si>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</si>
  <si>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</si>
  <si>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</si>
  <si>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</si>
  <si>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</si>
  <si>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</si>
  <si>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</si>
  <si>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</si>
  <si>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</si>
  <si>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</si>
  <si>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</si>
  <si>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</si>
  <si>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</si>
  <si>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</si>
  <si>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</si>
  <si>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</si>
  <si>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</si>
  <si>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</si>
  <si>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</si>
  <si>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</si>
  <si>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</si>
  <si>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</si>
  <si>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</si>
  <si>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</si>
  <si>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</si>
  <si>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</si>
  <si>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</si>
  <si>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</si>
  <si>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</si>
  <si>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</si>
  <si>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</si>
  <si>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</si>
  <si>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</si>
  <si>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</si>
  <si>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</si>
  <si>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</si>
  <si>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</si>
  <si>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</si>
  <si>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</si>
  <si>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</si>
  <si>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</si>
  <si>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</si>
  <si>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</si>
  <si>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</si>
  <si>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</si>
  <si>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</si>
  <si>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</si>
  <si>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</si>
  <si>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</si>
  <si>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</si>
  <si>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</si>
  <si>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</si>
  <si>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</si>
  <si>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</si>
  <si>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</si>
  <si>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</si>
  <si>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</si>
  <si>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</si>
  <si>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</si>
  <si>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</si>
  <si>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</si>
  <si>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</si>
  <si>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</si>
  <si>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</si>
  <si>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</si>
  <si>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</si>
  <si>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</si>
  <si>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</si>
  <si>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</si>
  <si>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</si>
  <si>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</si>
  <si>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</si>
  <si>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</si>
  <si>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</si>
  <si>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</si>
  <si>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</si>
  <si>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</si>
  <si>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</si>
  <si>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</si>
  <si>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</si>
  <si>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</si>
  <si>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</si>
  <si>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</si>
  <si>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</si>
  <si>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</si>
  <si>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</si>
  <si>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</si>
  <si>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</si>
  <si>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</si>
  <si>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</si>
  <si>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</si>
  <si>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</si>
  <si>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</si>
  <si>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</si>
  <si>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</si>
  <si>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</si>
  <si>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</si>
  <si>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</si>
  <si>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</si>
  <si>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</si>
  <si>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</si>
  <si>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</si>
  <si>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</si>
  <si>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</si>
  <si>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</si>
  <si>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</si>
  <si>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</si>
  <si>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</si>
  <si>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</si>
  <si>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</si>
  <si>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</si>
  <si>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</si>
  <si>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</si>
  <si>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</si>
  <si>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</si>
  <si>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</si>
  <si>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</si>
  <si>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</si>
  <si>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</si>
  <si>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</si>
  <si>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</si>
  <si>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</si>
  <si>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</si>
  <si>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</si>
  <si>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</si>
  <si>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</si>
  <si>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</si>
  <si>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</si>
  <si>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</si>
  <si>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</si>
  <si>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</si>
  <si>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</si>
  <si>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</si>
  <si>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</si>
  <si>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</si>
  <si>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</si>
  <si>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</si>
  <si>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</si>
  <si>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</si>
  <si>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</si>
  <si>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</si>
  <si>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</si>
  <si>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</si>
  <si>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</si>
  <si>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</si>
  <si>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</si>
  <si>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</si>
  <si>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</si>
  <si>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</si>
  <si>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</si>
  <si>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</si>
  <si>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</si>
  <si>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</si>
  <si>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</si>
  <si>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</si>
  <si>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</si>
  <si>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</si>
  <si>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</si>
  <si>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</si>
  <si>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</si>
  <si>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</si>
  <si>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</si>
  <si>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</si>
  <si>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</si>
  <si>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</si>
  <si>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</si>
  <si>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</si>
  <si>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</si>
  <si>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</si>
  <si>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</si>
  <si>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</si>
  <si>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</si>
  <si>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</si>
  <si>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</si>
  <si>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</si>
  <si>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</si>
  <si>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</si>
  <si>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</si>
  <si>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</si>
  <si>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</si>
  <si>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</si>
  <si>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</si>
  <si>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</si>
  <si>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</si>
  <si>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</si>
  <si>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</si>
  <si>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</si>
  <si>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</si>
  <si>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</si>
  <si>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</si>
  <si>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</si>
  <si>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</si>
  <si>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</si>
  <si>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</si>
  <si>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</si>
  <si>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</si>
  <si>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</si>
  <si>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</si>
  <si>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</si>
  <si>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</si>
  <si>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</si>
  <si>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</si>
  <si>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</si>
  <si>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</si>
  <si>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</si>
  <si>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</si>
  <si>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</si>
  <si>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</si>
  <si>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</si>
  <si>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</si>
  <si>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</si>
  <si>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</si>
  <si>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</si>
  <si>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</si>
  <si>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</si>
  <si>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</si>
  <si>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</si>
  <si>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</si>
  <si>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</si>
  <si>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</si>
  <si>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</si>
  <si>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</si>
  <si>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</si>
  <si>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</si>
  <si>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</si>
  <si>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</si>
  <si>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</si>
  <si>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</si>
  <si>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</si>
  <si>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</si>
  <si>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</si>
  <si>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</si>
  <si>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</si>
  <si>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</si>
  <si>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</si>
  <si>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</si>
  <si>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</si>
  <si>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</si>
  <si>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</si>
  <si>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</si>
  <si>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</si>
  <si>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</si>
  <si>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</si>
  <si>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</si>
  <si>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</si>
  <si>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</si>
  <si>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</si>
  <si>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</si>
  <si>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</si>
  <si>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</si>
  <si>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</si>
  <si>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</si>
  <si>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</si>
  <si>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</si>
  <si>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</si>
  <si>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</si>
  <si>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</si>
  <si>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</si>
  <si>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</si>
  <si>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</si>
  <si>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</si>
  <si>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</si>
  <si>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</si>
  <si>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</si>
  <si>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</si>
  <si>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</si>
  <si>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</si>
  <si>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</si>
  <si>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</si>
  <si>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</si>
  <si>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</si>
  <si>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</si>
  <si>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</si>
  <si>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</si>
  <si>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</si>
  <si>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</si>
  <si>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</si>
  <si>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</si>
  <si>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</si>
  <si>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</si>
  <si>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</si>
  <si>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</si>
  <si>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</si>
  <si>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</si>
  <si>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</si>
  <si>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</si>
  <si>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</si>
  <si>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</si>
  <si>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</si>
  <si>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</si>
  <si>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</si>
  <si>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</si>
  <si>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</si>
  <si>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</si>
  <si>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</si>
  <si>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</si>
  <si>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</si>
  <si>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</si>
  <si>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</si>
  <si>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</si>
  <si>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</si>
  <si>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</si>
  <si>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</si>
  <si>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</si>
  <si>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</si>
  <si>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</si>
  <si>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</si>
  <si>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</si>
  <si>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</si>
  <si>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</si>
  <si>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</si>
  <si>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</si>
  <si>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</si>
  <si>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</si>
  <si>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</si>
  <si>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</si>
  <si>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</si>
  <si>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</si>
  <si>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</si>
  <si>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</si>
  <si>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</si>
  <si>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</si>
  <si>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</si>
  <si>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</si>
  <si>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</si>
  <si>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</si>
  <si>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</si>
  <si>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</si>
  <si>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</si>
  <si>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</si>
  <si>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</si>
  <si>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</si>
  <si>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</si>
  <si>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</si>
  <si>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</si>
  <si>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</si>
  <si>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</si>
  <si>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</si>
  <si>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</si>
  <si>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</si>
  <si>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</si>
  <si>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</si>
  <si>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</si>
  <si>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</si>
  <si>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</si>
  <si>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</si>
  <si>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</si>
  <si>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</si>
  <si>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</si>
  <si>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</si>
  <si>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</si>
  <si>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</si>
  <si>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</si>
  <si>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</si>
  <si>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</si>
  <si>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</si>
  <si>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</si>
  <si>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</si>
  <si>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</si>
  <si>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</si>
  <si>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</si>
  <si>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</si>
  <si>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</si>
  <si>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</si>
  <si>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</si>
  <si>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</si>
  <si>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</si>
  <si>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</si>
  <si>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</si>
  <si>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</si>
  <si>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</si>
  <si>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</si>
  <si>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</si>
  <si>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</si>
  <si>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</si>
  <si>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</si>
  <si>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</si>
  <si>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</si>
  <si>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</si>
  <si>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</si>
  <si>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</si>
  <si>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</si>
  <si>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</si>
  <si>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</si>
  <si>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</si>
  <si>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</si>
  <si>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</si>
  <si>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</si>
  <si>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</si>
  <si>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</si>
  <si>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</si>
  <si>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</si>
  <si>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</si>
  <si>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</si>
  <si>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</si>
  <si>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</si>
  <si>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</si>
  <si>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</si>
  <si>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</si>
  <si>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</si>
  <si>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</si>
  <si>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</si>
  <si>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</si>
  <si>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</si>
  <si>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</si>
  <si>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</si>
  <si>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</si>
  <si>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</si>
  <si>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</si>
  <si>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</si>
  <si>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</si>
  <si>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</si>
  <si>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</si>
  <si>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</si>
  <si>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</si>
  <si>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</si>
  <si>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</si>
  <si>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</si>
  <si>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</si>
  <si>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</si>
  <si>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</si>
  <si>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</si>
  <si>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</si>
  <si>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</si>
  <si>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</si>
  <si>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</si>
  <si>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</si>
  <si>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</si>
  <si>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</si>
  <si>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</si>
  <si>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</si>
  <si>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</si>
  <si>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</si>
  <si>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</si>
  <si>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</si>
  <si>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</si>
  <si>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</si>
  <si>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</si>
  <si>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</si>
  <si>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</si>
  <si>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</si>
  <si>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</si>
  <si>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</si>
  <si>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</si>
  <si>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</si>
  <si>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</si>
  <si>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</si>
  <si>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</si>
  <si>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</si>
  <si>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</si>
  <si>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</si>
  <si>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</si>
  <si>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</si>
  <si>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</si>
  <si>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</si>
  <si>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</si>
  <si>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</si>
  <si>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</si>
  <si>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</si>
  <si>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</si>
  <si>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</si>
  <si>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</si>
  <si>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</si>
  <si>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</si>
  <si>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</si>
  <si>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</si>
  <si>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</si>
  <si>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</si>
  <si>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</si>
  <si>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</si>
  <si>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</si>
  <si>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</si>
  <si>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</si>
  <si>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</si>
  <si>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</si>
  <si>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</si>
  <si>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</si>
  <si>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</si>
  <si>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</si>
  <si>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</si>
  <si>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</si>
  <si>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</si>
  <si>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</si>
  <si>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</si>
  <si>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</si>
  <si>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</si>
  <si>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</si>
  <si>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</si>
  <si>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</si>
  <si>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</si>
  <si>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</si>
  <si>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</si>
  <si>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</si>
  <si>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</si>
  <si>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</si>
  <si>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</si>
  <si>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</si>
  <si>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</si>
  <si>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</si>
  <si>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</si>
  <si>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</si>
  <si>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</si>
  <si>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</si>
  <si>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</si>
  <si>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</si>
  <si>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</si>
  <si>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</si>
  <si>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</si>
  <si>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</si>
  <si>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</si>
  <si>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</si>
  <si>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</si>
  <si>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</si>
  <si>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</si>
  <si>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</si>
  <si>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</si>
  <si>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</si>
  <si>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</si>
  <si>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</si>
  <si>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</si>
  <si>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</si>
  <si>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</si>
  <si>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</si>
  <si>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</si>
  <si>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</si>
  <si>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</si>
  <si>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</si>
  <si>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</si>
  <si>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</si>
  <si>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</si>
  <si>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</si>
  <si>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</si>
  <si>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</si>
  <si>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</si>
  <si>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</si>
  <si>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</si>
  <si>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</si>
  <si>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</si>
  <si>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</si>
  <si>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</si>
  <si>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</si>
  <si>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</si>
  <si>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</si>
  <si>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</si>
  <si>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</si>
  <si>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</si>
  <si>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</si>
  <si>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</si>
  <si>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</si>
  <si>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</si>
  <si>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</si>
  <si>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</si>
  <si>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</si>
  <si>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</si>
  <si>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</si>
  <si>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</si>
  <si>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</si>
  <si>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</si>
  <si>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</si>
  <si>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</si>
  <si>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</si>
  <si>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</si>
  <si>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</si>
  <si>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</si>
  <si>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</si>
  <si>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</si>
  <si>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</si>
  <si>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</si>
  <si>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</si>
  <si>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</si>
  <si>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</si>
  <si>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</si>
  <si>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</si>
  <si>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</si>
  <si>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</si>
  <si>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</si>
  <si>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</si>
  <si>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</si>
  <si>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</si>
  <si>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</si>
  <si>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</si>
  <si>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</si>
  <si>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</si>
  <si>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</si>
  <si>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</si>
  <si>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</si>
  <si>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</si>
  <si>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</si>
  <si>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</si>
  <si>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</si>
  <si>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</si>
  <si>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</si>
  <si>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</si>
  <si>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</si>
  <si>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</si>
  <si>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</si>
  <si>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</si>
  <si>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</si>
  <si>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</si>
  <si>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</si>
  <si>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</si>
  <si>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</si>
  <si>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</si>
  <si>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</si>
  <si>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</si>
  <si>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</si>
  <si>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</si>
  <si>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</si>
  <si>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</si>
  <si>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</si>
  <si>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</si>
  <si>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</si>
  <si>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</si>
  <si>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</si>
  <si>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</si>
  <si>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</si>
  <si>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</si>
  <si>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</si>
  <si>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</si>
  <si>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</si>
  <si>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</si>
  <si>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</si>
  <si>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</si>
  <si>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</si>
  <si>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</si>
  <si>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</si>
  <si>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</si>
  <si>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</si>
  <si>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</si>
  <si>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</si>
  <si>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</si>
  <si>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</si>
  <si>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</si>
  <si>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</si>
  <si>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</si>
  <si>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</si>
  <si>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</si>
  <si>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</si>
  <si>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</si>
  <si>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</si>
  <si>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</si>
  <si>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</si>
  <si>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</si>
  <si>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</si>
  <si>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</si>
  <si>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</si>
  <si>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</si>
  <si>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</si>
  <si>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</si>
  <si>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</si>
  <si>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</si>
  <si>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</si>
  <si>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</si>
  <si>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</si>
  <si>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</si>
  <si>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</si>
  <si>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</si>
  <si>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</si>
  <si>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</si>
  <si>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</si>
  <si>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</si>
  <si>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</si>
  <si>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</si>
  <si>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</si>
  <si>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</si>
  <si>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</si>
  <si>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</si>
  <si>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</si>
  <si>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</si>
  <si>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</si>
  <si>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</si>
  <si>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</si>
  <si>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</si>
  <si>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</si>
  <si>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</si>
  <si>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</si>
  <si>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</si>
  <si>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</si>
  <si>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</si>
  <si>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</si>
  <si>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</si>
  <si>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</si>
  <si>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</si>
  <si>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</si>
  <si>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</si>
  <si>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</si>
  <si>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</si>
  <si>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</si>
  <si>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</si>
  <si>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</si>
  <si>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</si>
  <si>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</si>
  <si>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</si>
  <si>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</si>
  <si>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</si>
  <si>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</si>
  <si>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</si>
  <si>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</si>
  <si>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</si>
  <si>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</si>
  <si>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</si>
  <si>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</si>
  <si>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</si>
  <si>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</si>
  <si>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</si>
  <si>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</si>
  <si>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</si>
  <si>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</si>
  <si>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</si>
  <si>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</si>
  <si>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</si>
  <si>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</si>
  <si>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</si>
  <si>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</si>
  <si>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</si>
  <si>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</si>
  <si>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</si>
  <si>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</si>
  <si>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</si>
  <si>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</si>
  <si>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</si>
  <si>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</si>
  <si>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</si>
  <si>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</si>
  <si>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</si>
  <si>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</si>
  <si>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</si>
  <si>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</si>
  <si>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</si>
  <si>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</si>
  <si>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</si>
  <si>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</si>
  <si>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</si>
  <si>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</si>
  <si>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</si>
  <si>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</si>
  <si>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</si>
  <si>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</si>
  <si>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</si>
  <si>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</si>
  <si>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</si>
  <si>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</si>
  <si>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</si>
  <si>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</si>
  <si>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</si>
  <si>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</si>
  <si>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</si>
  <si>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</si>
  <si>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</si>
  <si>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</si>
  <si>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</si>
  <si>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</si>
  <si>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</si>
  <si>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</si>
  <si>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</si>
  <si>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</si>
  <si>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</si>
  <si>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</si>
  <si>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</si>
  <si>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</si>
  <si>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</si>
  <si>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</si>
  <si>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</si>
  <si>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</si>
  <si>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</si>
  <si>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</si>
  <si>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</si>
  <si>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</si>
  <si>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</si>
  <si>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</si>
  <si>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</si>
  <si>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</si>
  <si>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</si>
  <si>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</si>
  <si>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</si>
  <si>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</si>
  <si>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</si>
  <si>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</si>
  <si>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</si>
  <si>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</si>
  <si>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</si>
  <si>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</si>
  <si>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</si>
  <si>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</si>
  <si>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</si>
  <si>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</si>
  <si>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</si>
  <si>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</si>
  <si>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</si>
  <si>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</si>
  <si>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</si>
  <si>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</si>
  <si>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</si>
  <si>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</si>
  <si>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</si>
  <si>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</si>
  <si>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</si>
  <si>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</si>
  <si>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</si>
  <si>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</si>
  <si>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</si>
  <si>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</si>
  <si>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</si>
  <si>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</si>
  <si>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</si>
  <si>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</si>
  <si>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</si>
  <si>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</si>
  <si>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</si>
  <si>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</si>
  <si>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</si>
  <si>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</si>
  <si>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</si>
  <si>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</si>
  <si>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</si>
  <si>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</si>
  <si>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</si>
  <si>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</si>
  <si>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</si>
  <si>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</si>
  <si>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</si>
  <si>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</si>
  <si>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</si>
  <si>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</si>
  <si>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</si>
  <si>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</si>
  <si>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</si>
  <si>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</si>
  <si>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</si>
  <si>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</si>
  <si>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</si>
  <si>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</si>
  <si>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</si>
  <si>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</si>
  <si>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</si>
  <si>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</si>
  <si>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</si>
  <si>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</si>
  <si>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</si>
  <si>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</si>
  <si>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</si>
  <si>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</si>
  <si>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</si>
  <si>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</si>
  <si>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</si>
  <si>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</si>
  <si>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</si>
  <si>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</si>
  <si>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</si>
  <si>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</si>
  <si>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</si>
  <si>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</si>
  <si>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</si>
  <si>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</si>
  <si>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</si>
  <si>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</si>
  <si>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</si>
  <si>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</si>
  <si>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</si>
  <si>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</si>
  <si>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</si>
  <si>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</si>
  <si>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</si>
  <si>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</si>
  <si>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</si>
  <si>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</si>
  <si>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</si>
  <si>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</si>
  <si>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</si>
  <si>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</si>
  <si>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</si>
  <si>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</si>
  <si>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</si>
  <si>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</si>
  <si>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</si>
  <si>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</si>
  <si>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</si>
  <si>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</si>
  <si>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</si>
  <si>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</si>
  <si>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</si>
  <si>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</si>
  <si>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</si>
  <si>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</si>
  <si>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</si>
  <si>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</si>
  <si>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</si>
  <si>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</si>
  <si>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</si>
  <si>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</si>
  <si>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</si>
  <si>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</si>
  <si>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</si>
  <si>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</si>
  <si>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</si>
  <si>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</si>
  <si>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</si>
  <si>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</si>
  <si>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</si>
  <si>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</si>
  <si>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</si>
  <si>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</si>
  <si>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</si>
  <si>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</si>
  <si>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</si>
  <si>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</si>
  <si>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</si>
  <si>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</si>
  <si>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</si>
  <si>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</si>
  <si>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</si>
  <si>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</si>
  <si>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</si>
  <si>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</si>
  <si>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</si>
  <si>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</si>
  <si>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</si>
  <si>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</si>
  <si>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</si>
  <si>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</si>
  <si>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</si>
  <si>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</si>
  <si>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</si>
  <si>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</si>
  <si>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</si>
  <si>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</si>
  <si>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</si>
  <si>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</si>
  <si>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</si>
  <si>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</si>
  <si>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</si>
  <si>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</si>
  <si>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</si>
  <si>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</si>
  <si>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</si>
  <si>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</si>
  <si>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</si>
  <si>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</si>
  <si>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</si>
  <si>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</si>
  <si>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</si>
  <si>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</si>
  <si>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</si>
  <si>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</si>
  <si>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</si>
  <si>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</si>
  <si>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</si>
  <si>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</si>
  <si>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</si>
  <si>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</si>
  <si>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</si>
  <si>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</si>
  <si>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</si>
  <si>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</si>
  <si>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</si>
  <si>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</si>
  <si>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</si>
  <si>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</si>
  <si>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</si>
  <si>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</si>
  <si>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</si>
  <si>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</si>
  <si>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</si>
  <si>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</si>
  <si>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</si>
  <si>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</si>
  <si>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</si>
  <si>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</si>
  <si>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</si>
  <si>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</si>
  <si>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</si>
  <si>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</si>
  <si>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</si>
  <si>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</si>
  <si>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</si>
  <si>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</si>
  <si>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</si>
  <si>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</si>
  <si>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</si>
  <si>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</si>
  <si>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</si>
  <si>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</si>
  <si>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</si>
  <si>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</si>
  <si>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</si>
  <si>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</si>
  <si>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</si>
  <si>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</si>
  <si>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</si>
  <si>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</si>
  <si>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</si>
  <si>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</si>
  <si>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</si>
  <si>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</si>
  <si>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</si>
  <si>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</si>
  <si>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</si>
  <si>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</si>
  <si>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</si>
  <si>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</si>
  <si>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</si>
  <si>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</si>
  <si>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</si>
  <si>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</si>
  <si>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</si>
  <si>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</si>
  <si>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</si>
  <si>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</si>
  <si>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</si>
  <si>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</si>
  <si>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</si>
  <si>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</si>
  <si>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</si>
  <si>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</si>
  <si>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</si>
  <si>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</si>
  <si>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</si>
  <si>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</si>
  <si>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</si>
  <si>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</si>
  <si>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</si>
  <si>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</si>
  <si>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</si>
  <si>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</si>
  <si>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</si>
  <si>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</si>
  <si>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</si>
  <si>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</si>
  <si>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</si>
  <si>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</si>
  <si>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</si>
  <si>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</si>
  <si>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</si>
  <si>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</si>
  <si>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</si>
  <si>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</si>
  <si>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</si>
  <si>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</si>
  <si>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</si>
  <si>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</si>
  <si>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</si>
  <si>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</si>
  <si>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</si>
  <si>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</si>
  <si>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</si>
  <si>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</si>
  <si>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</si>
  <si>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</si>
  <si>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</si>
  <si>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</si>
  <si>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</si>
  <si>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</si>
  <si>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</si>
  <si>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</si>
  <si>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</si>
  <si>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</si>
  <si>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</si>
  <si>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</si>
  <si>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</si>
  <si>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</si>
  <si>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</si>
  <si>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</si>
  <si>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</si>
  <si>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</si>
  <si>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</si>
  <si>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</si>
  <si>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</si>
  <si>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</si>
  <si>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</si>
  <si>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</si>
  <si>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</si>
  <si>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</si>
  <si>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</si>
  <si>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</si>
  <si>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</si>
  <si>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</si>
  <si>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</si>
  <si>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</si>
  <si>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</si>
  <si>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</si>
  <si>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</si>
  <si>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</si>
  <si>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</si>
  <si>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</si>
  <si>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</si>
  <si>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</si>
  <si>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</si>
  <si>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</si>
  <si>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</si>
  <si>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</si>
  <si>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</si>
  <si>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</si>
  <si>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</si>
  <si>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</si>
  <si>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</si>
  <si>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</si>
  <si>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</si>
  <si>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</si>
  <si>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</si>
  <si>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</si>
  <si>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</si>
  <si>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</si>
  <si>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</si>
  <si>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</si>
  <si>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</si>
  <si>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</si>
  <si>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</si>
  <si>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</si>
  <si>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</si>
  <si>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</si>
  <si>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</si>
  <si>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</si>
  <si>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</si>
  <si>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</si>
  <si>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</si>
  <si>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</si>
  <si>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</si>
  <si>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</si>
  <si>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</si>
  <si>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</si>
  <si>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</si>
  <si>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</si>
  <si>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</si>
  <si>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</si>
  <si>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</si>
  <si>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</si>
  <si>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</si>
  <si>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</si>
  <si>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</si>
  <si>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</si>
  <si>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</si>
  <si>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</si>
  <si>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</si>
  <si>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</si>
  <si>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</si>
  <si>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</si>
  <si>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</si>
  <si>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</si>
  <si>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</si>
  <si>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</si>
  <si>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</si>
  <si>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</si>
  <si>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</si>
  <si>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</si>
  <si>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</si>
  <si>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</si>
  <si>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</si>
  <si>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</si>
  <si>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</si>
  <si>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</si>
  <si>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</si>
  <si>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</si>
  <si>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</si>
  <si>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</si>
  <si>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</si>
  <si>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</si>
  <si>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</si>
  <si>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</si>
  <si>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</si>
  <si>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</si>
  <si>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</si>
  <si>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</si>
  <si>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</si>
  <si>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</si>
  <si>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</si>
  <si>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</si>
  <si>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</si>
  <si>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</si>
  <si>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</si>
  <si>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</si>
  <si>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</si>
  <si>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</si>
  <si>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</si>
  <si>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</si>
  <si>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</si>
  <si>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</si>
  <si>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</si>
  <si>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</si>
  <si>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</si>
  <si>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</si>
  <si>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</si>
  <si>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</si>
  <si>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</si>
  <si>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</si>
  <si>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</si>
  <si>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</si>
  <si>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</si>
  <si>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</si>
  <si>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</si>
  <si>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</si>
  <si>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</si>
  <si>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</si>
  <si>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</si>
  <si>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</si>
  <si>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</si>
  <si>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</si>
  <si>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</si>
  <si>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</si>
  <si>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</si>
  <si>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</si>
  <si>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</si>
  <si>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</si>
  <si>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</si>
  <si>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</si>
  <si>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</si>
  <si>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</si>
  <si>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</si>
  <si>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</si>
  <si>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</si>
  <si>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</si>
  <si>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</si>
  <si>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</si>
  <si>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</si>
  <si>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</si>
  <si>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</si>
  <si>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</si>
  <si>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</si>
  <si>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</si>
  <si>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</si>
  <si>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</si>
  <si>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</si>
  <si>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</si>
  <si>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</si>
  <si>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</si>
  <si>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</si>
  <si>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</si>
  <si>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</si>
  <si>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</si>
  <si>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</si>
  <si>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</si>
  <si>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</si>
  <si>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</si>
  <si>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</si>
  <si>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</si>
  <si>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</si>
  <si>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</si>
  <si>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</si>
  <si>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</si>
  <si>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</si>
  <si>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</si>
  <si>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</si>
  <si>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</si>
  <si>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</si>
  <si>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</si>
  <si>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</si>
  <si>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</si>
  <si>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</si>
  <si>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</si>
  <si>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</si>
  <si>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</si>
  <si>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</si>
  <si>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</si>
  <si>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</si>
  <si>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</si>
  <si>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</si>
  <si>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</si>
  <si>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</si>
  <si>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</si>
  <si>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</si>
  <si>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</si>
  <si>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</si>
  <si>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</si>
  <si>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</si>
  <si>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</si>
  <si>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</si>
  <si>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</si>
  <si>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</si>
  <si>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</si>
  <si>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</si>
  <si>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</si>
  <si>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</si>
  <si>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</si>
  <si>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</si>
  <si>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</si>
  <si>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</si>
  <si>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</si>
  <si>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</si>
  <si>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</si>
  <si>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</si>
  <si>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</si>
  <si>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</si>
  <si>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</si>
  <si>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</si>
  <si>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</si>
  <si>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</si>
  <si>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</si>
  <si>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</si>
  <si>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</si>
  <si>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</si>
  <si>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</si>
  <si>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</si>
  <si>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</si>
  <si>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</si>
  <si>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</si>
  <si>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</si>
  <si>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</si>
  <si>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</si>
  <si>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</si>
  <si>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</si>
  <si>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</si>
  <si>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</si>
  <si>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</si>
  <si>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</si>
  <si>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</si>
  <si>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</si>
  <si>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</si>
  <si>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</si>
  <si>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</si>
  <si>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</si>
  <si>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</si>
  <si>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</si>
  <si>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</si>
  <si>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</si>
  <si>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</si>
  <si>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</si>
  <si>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</si>
  <si>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</si>
  <si>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</si>
  <si>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</si>
  <si>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</si>
  <si>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</si>
  <si>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</si>
  <si>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</si>
  <si>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</si>
  <si>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</si>
  <si>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</si>
  <si>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</si>
  <si>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</si>
  <si>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</si>
  <si>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</si>
  <si>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</si>
  <si>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</si>
  <si>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</si>
  <si>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</si>
  <si>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</si>
  <si>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</si>
  <si>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</si>
  <si>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</si>
  <si>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</si>
  <si>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</si>
  <si>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</si>
  <si>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</si>
  <si>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</si>
  <si>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</si>
  <si>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</si>
  <si>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</si>
  <si>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</si>
  <si>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</si>
  <si>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</si>
  <si>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</si>
  <si>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</si>
  <si>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</si>
  <si>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</si>
  <si>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</si>
  <si>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</si>
  <si>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</si>
  <si>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</si>
  <si>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</si>
  <si>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</si>
  <si>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</si>
  <si>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</si>
  <si>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</si>
  <si>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</si>
  <si>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</si>
  <si>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</si>
  <si>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</si>
  <si>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</si>
  <si>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</si>
  <si>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</si>
  <si>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</si>
  <si>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</si>
  <si>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</si>
  <si>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</si>
  <si>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</si>
  <si>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</si>
  <si>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</si>
  <si>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</si>
  <si>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</si>
  <si>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</si>
  <si>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</si>
  <si>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</si>
  <si>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</si>
  <si>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</si>
  <si>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</si>
  <si>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</si>
  <si>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</si>
  <si>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</si>
  <si>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</si>
  <si>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</si>
  <si>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</si>
  <si>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</si>
  <si>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</si>
  <si>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</si>
  <si>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</si>
  <si>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</si>
  <si>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</si>
  <si>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</si>
  <si>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</si>
  <si>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</si>
  <si>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</si>
  <si>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</si>
  <si>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</si>
  <si>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</si>
  <si>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</si>
  <si>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</si>
  <si>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</si>
  <si>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</si>
  <si>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</si>
  <si>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</si>
  <si>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</si>
  <si>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</si>
  <si>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</si>
  <si>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</si>
  <si>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</si>
  <si>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</si>
  <si>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</si>
  <si>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</si>
  <si>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</si>
  <si>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</si>
  <si>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</si>
  <si>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</si>
  <si>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</si>
  <si>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</si>
  <si>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</si>
  <si>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</si>
  <si>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</si>
  <si>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</si>
  <si>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</si>
  <si>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</si>
  <si>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</si>
  <si>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</si>
  <si>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</si>
  <si>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</si>
  <si>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</si>
  <si>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</si>
  <si>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</si>
  <si>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</si>
  <si>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</si>
  <si>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</si>
  <si>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</si>
  <si>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</si>
  <si>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</si>
  <si>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</si>
  <si>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</si>
  <si>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</si>
  <si>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</si>
  <si>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</si>
  <si>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</si>
  <si>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</si>
  <si>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</si>
  <si>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</si>
  <si>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</si>
  <si>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</si>
  <si>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</si>
  <si>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</si>
  <si>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</si>
  <si>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</si>
  <si>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</si>
  <si>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</si>
  <si>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</si>
  <si>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</si>
  <si>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</si>
  <si>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</si>
  <si>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</si>
  <si>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</si>
  <si>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</si>
  <si>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</si>
  <si>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</si>
  <si>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</si>
  <si>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</si>
  <si>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</si>
  <si>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</si>
  <si>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</si>
  <si>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</si>
  <si>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</si>
  <si>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</si>
  <si>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</si>
  <si>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</si>
  <si>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</si>
  <si>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</si>
  <si>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</si>
  <si>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</si>
  <si>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</si>
  <si>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</si>
  <si>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</si>
  <si>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</si>
  <si>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</si>
  <si>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</si>
  <si>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</si>
  <si>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</si>
  <si>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</si>
  <si>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</si>
  <si>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</si>
  <si>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</si>
  <si>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</si>
  <si>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</si>
  <si>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</si>
  <si>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</si>
  <si>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</si>
  <si>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</si>
  <si>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</si>
  <si>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</si>
  <si>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</si>
  <si>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</si>
  <si>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</si>
  <si>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</si>
  <si>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</si>
  <si>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</si>
  <si>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</si>
  <si>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</si>
  <si>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</si>
  <si>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</si>
  <si>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</si>
  <si>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</si>
  <si>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</si>
  <si>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</si>
  <si>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</si>
  <si>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</si>
  <si>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</si>
  <si>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</si>
  <si>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</si>
  <si>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</si>
  <si>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</si>
  <si>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</si>
  <si>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</si>
  <si>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</si>
  <si>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</si>
  <si>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</si>
  <si>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</si>
  <si>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</si>
  <si>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</si>
  <si>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</si>
  <si>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</si>
  <si>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</si>
  <si>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</si>
  <si>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</si>
  <si>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</si>
  <si>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</si>
  <si>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</si>
  <si>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</si>
  <si>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</si>
  <si>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</si>
  <si>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</si>
  <si>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</si>
  <si>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</si>
  <si>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</si>
  <si>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</si>
  <si>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</si>
  <si>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</si>
  <si>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</si>
  <si>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</si>
  <si>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</si>
  <si>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</si>
  <si>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</si>
  <si>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</si>
  <si>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</si>
  <si>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</si>
  <si>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</si>
  <si>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</si>
  <si>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</si>
  <si>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</si>
  <si>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</si>
  <si>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</si>
  <si>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</si>
  <si>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</si>
  <si>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</si>
  <si>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</si>
  <si>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</si>
  <si>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</si>
  <si>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</si>
  <si>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</si>
  <si>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</si>
  <si>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</si>
  <si>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</si>
  <si>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</si>
  <si>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</si>
  <si>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</si>
  <si>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</si>
  <si>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</si>
  <si>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</si>
  <si>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</si>
  <si>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</si>
  <si>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</si>
  <si>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</si>
  <si>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</si>
  <si>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</si>
  <si>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</si>
  <si>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</si>
  <si>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</si>
  <si>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</si>
  <si>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</si>
  <si>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</si>
  <si>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</si>
  <si>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</si>
  <si>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</si>
  <si>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</si>
  <si>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</si>
  <si>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</si>
  <si>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</si>
  <si>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</si>
  <si>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</si>
  <si>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</si>
  <si>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</si>
  <si>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</si>
  <si>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</si>
  <si>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</si>
  <si>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</si>
  <si>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</si>
  <si>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</si>
  <si>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</si>
  <si>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</si>
  <si>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</si>
  <si>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</si>
  <si>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</si>
  <si>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</si>
  <si>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</si>
  <si>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</si>
  <si>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</si>
  <si>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</si>
  <si>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</si>
  <si>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</si>
  <si>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</si>
  <si>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</si>
  <si>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</si>
  <si>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</si>
  <si>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</si>
  <si>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</si>
  <si>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</si>
  <si>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</si>
  <si>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</si>
  <si>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</si>
  <si>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</si>
  <si>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</si>
  <si>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</si>
  <si>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</si>
  <si>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</si>
  <si>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</si>
  <si>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</si>
  <si>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</si>
  <si>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</si>
  <si>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</si>
  <si>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</si>
  <si>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</si>
  <si>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</si>
  <si>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</si>
  <si>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</si>
  <si>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</si>
  <si>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</si>
  <si>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</si>
  <si>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</si>
  <si>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</si>
  <si>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</si>
  <si>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</si>
  <si>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</si>
  <si>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</si>
  <si>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</si>
  <si>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</si>
  <si>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</si>
  <si>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</si>
  <si>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</si>
  <si>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</si>
  <si>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</si>
  <si>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</si>
  <si>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</si>
  <si>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</si>
  <si>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</si>
  <si>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</si>
  <si>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</si>
  <si>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</si>
  <si>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</si>
  <si>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</si>
  <si>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</si>
  <si>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</si>
  <si>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</si>
  <si>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</si>
  <si>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</si>
  <si>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</si>
  <si>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</si>
  <si>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</si>
  <si>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</si>
  <si>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</si>
  <si>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</si>
  <si>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</si>
  <si>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</si>
  <si>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</si>
  <si>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</si>
  <si>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</si>
  <si>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</si>
  <si>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</si>
  <si>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</si>
  <si>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</si>
  <si>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</si>
  <si>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</si>
  <si>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</si>
  <si>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</si>
  <si>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</si>
  <si>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</si>
  <si>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</si>
  <si>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</si>
  <si>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</si>
  <si>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</si>
  <si>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</si>
  <si>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</si>
  <si>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</si>
  <si>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</si>
  <si>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</si>
  <si>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</si>
  <si>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</si>
  <si>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</si>
  <si>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</si>
  <si>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</si>
  <si>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</si>
  <si>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</si>
  <si>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</si>
  <si>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</si>
  <si>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</si>
  <si>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</si>
  <si>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</si>
  <si>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</si>
  <si>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</si>
  <si>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</si>
  <si>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</si>
  <si>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</si>
  <si>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</si>
  <si>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</si>
  <si>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</si>
  <si>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</si>
  <si>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</si>
  <si>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</si>
  <si>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</si>
  <si>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</si>
  <si>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</si>
  <si>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</si>
  <si>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</si>
  <si>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</si>
  <si>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</si>
  <si>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</si>
  <si>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</si>
  <si>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</si>
  <si>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</si>
  <si>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</si>
  <si>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</si>
  <si>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</si>
  <si>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</si>
  <si>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</si>
  <si>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</si>
  <si>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</si>
  <si>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</si>
  <si>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</si>
  <si>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</si>
  <si>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</si>
  <si>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</si>
  <si>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</si>
  <si>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</si>
  <si>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</si>
  <si>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</si>
  <si>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</si>
  <si>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</si>
  <si>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</si>
  <si>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</si>
  <si>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</si>
  <si>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</si>
  <si>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</si>
  <si>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</si>
  <si>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</si>
  <si>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</si>
  <si>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</si>
  <si>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</si>
  <si>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</si>
  <si>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</si>
  <si>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</si>
  <si>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</si>
  <si>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</si>
  <si>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</si>
  <si>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</si>
  <si>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</si>
  <si>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</si>
  <si>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</si>
  <si>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</si>
  <si>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</si>
  <si>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</si>
  <si>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</si>
  <si>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</si>
  <si>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</si>
  <si>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</si>
  <si>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</si>
  <si>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</si>
  <si>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</si>
  <si>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</si>
  <si>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</si>
  <si>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</si>
  <si>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</si>
  <si>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</si>
  <si>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</si>
  <si>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</si>
  <si>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</si>
  <si>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</si>
  <si>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</si>
  <si>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</si>
  <si>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</si>
  <si>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</si>
  <si>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</si>
  <si>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</si>
  <si>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</si>
  <si>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</si>
  <si>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</si>
  <si>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</si>
  <si>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</si>
  <si>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</si>
  <si>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</si>
  <si>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</si>
  <si>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</si>
  <si>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</si>
  <si>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</si>
  <si>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</si>
  <si>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</si>
  <si>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</si>
  <si>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</si>
  <si>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</si>
  <si>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</si>
  <si>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</si>
  <si>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</si>
  <si>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</si>
  <si>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</si>
  <si>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</si>
  <si>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</si>
  <si>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</si>
  <si>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</si>
  <si>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</si>
  <si>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</si>
  <si>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</si>
  <si>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</si>
  <si>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</si>
  <si>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</si>
  <si>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</si>
  <si>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</si>
  <si>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</si>
  <si>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</si>
  <si>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</si>
  <si>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</si>
  <si>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</si>
  <si>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</si>
  <si>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</si>
  <si>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</si>
  <si>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</si>
  <si>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</si>
  <si>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</si>
  <si>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</si>
  <si>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</si>
  <si>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</si>
  <si>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</si>
  <si>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</si>
  <si>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</si>
  <si>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</si>
  <si>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</si>
  <si>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</si>
  <si>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</si>
  <si>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</si>
  <si>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</si>
  <si>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</si>
  <si>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</si>
  <si>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</si>
  <si>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</si>
  <si>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</si>
  <si>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</si>
  <si>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</si>
  <si>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</si>
  <si>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</si>
  <si>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</si>
  <si>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</si>
  <si>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</si>
  <si>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</si>
  <si>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</si>
  <si>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</si>
  <si>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</si>
  <si>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</si>
  <si>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</si>
  <si>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</si>
  <si>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</si>
  <si>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</si>
  <si>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</si>
  <si>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</si>
  <si>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</si>
  <si>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</si>
  <si>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</si>
  <si>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</si>
  <si>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</si>
  <si>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</si>
  <si>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</si>
  <si>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</si>
  <si>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</si>
  <si>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</si>
  <si>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</si>
  <si>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</si>
  <si>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</si>
  <si>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</si>
  <si>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</si>
  <si>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</si>
  <si>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</si>
  <si>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</si>
  <si>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</si>
  <si>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</si>
  <si>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</si>
  <si>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</si>
  <si>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</si>
  <si>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</si>
  <si>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</si>
  <si>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</si>
  <si>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</si>
  <si>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</si>
  <si>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</si>
  <si>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</si>
  <si>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</si>
  <si>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</si>
  <si>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</si>
  <si>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</si>
  <si>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</si>
  <si>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</si>
  <si>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</si>
  <si>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</si>
  <si>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</si>
  <si>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</si>
  <si>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</si>
  <si>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</si>
  <si>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</si>
  <si>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</si>
  <si>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</si>
  <si>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</si>
  <si>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</si>
  <si>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</si>
  <si>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</si>
  <si>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</si>
  <si>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</si>
  <si>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</si>
  <si>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</si>
  <si>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</si>
  <si>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</si>
  <si>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</si>
  <si>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</si>
  <si>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</si>
  <si>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</si>
  <si>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</si>
  <si>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</si>
  <si>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</si>
  <si>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</si>
  <si>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</si>
  <si>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</si>
  <si>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</si>
  <si>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</si>
  <si>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</si>
  <si>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</si>
  <si>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</si>
  <si>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</si>
  <si>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</si>
  <si>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</si>
  <si>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</si>
  <si>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</si>
  <si>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</si>
  <si>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</si>
  <si>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</si>
  <si>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</si>
  <si>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</si>
  <si>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</si>
  <si>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</si>
  <si>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</si>
  <si>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</si>
  <si>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</si>
  <si>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</si>
  <si>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</si>
  <si>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</si>
  <si>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</si>
  <si>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</si>
  <si>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</si>
  <si>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</si>
  <si>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</si>
  <si>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</si>
  <si>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</si>
  <si>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</si>
  <si>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</si>
  <si>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</si>
  <si>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</si>
  <si>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</si>
  <si>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</si>
  <si>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</si>
  <si>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</si>
  <si>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</si>
  <si>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</si>
  <si>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</si>
  <si>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</si>
  <si>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</si>
  <si>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</si>
  <si>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</si>
  <si>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</si>
  <si>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</si>
  <si>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</si>
  <si>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</si>
  <si>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</si>
  <si>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</si>
  <si>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</si>
  <si>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</si>
  <si>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</si>
  <si>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</si>
  <si>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</si>
  <si>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</si>
  <si>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</si>
  <si>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</si>
  <si>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</si>
  <si>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</si>
  <si>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</si>
  <si>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</si>
  <si>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</si>
  <si>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</si>
  <si>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</si>
  <si>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</si>
  <si>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</si>
  <si>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</si>
  <si>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</si>
  <si>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</si>
  <si>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</si>
  <si>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</si>
  <si>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</si>
  <si>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</si>
  <si>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</si>
  <si>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</si>
  <si>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</si>
  <si>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</si>
  <si>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</si>
  <si>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</si>
  <si>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</si>
  <si>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</si>
  <si>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</si>
  <si>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</si>
  <si>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</si>
  <si>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</si>
  <si>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</si>
  <si>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</si>
  <si>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</si>
  <si>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</si>
  <si>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</si>
  <si>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</si>
  <si>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</si>
  <si>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</si>
  <si>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</si>
  <si>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</si>
  <si>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</si>
  <si>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</si>
  <si>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</si>
  <si>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</si>
  <si>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</si>
  <si>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</si>
  <si>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</si>
  <si>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</si>
  <si>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</si>
  <si>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</si>
  <si>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</si>
  <si>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</si>
  <si>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</si>
  <si>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</si>
  <si>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</si>
  <si>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</si>
  <si>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</si>
  <si>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</si>
  <si>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</si>
  <si>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</si>
  <si>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</si>
  <si>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</si>
  <si>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</si>
  <si>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</si>
  <si>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</si>
  <si>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</si>
  <si>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</si>
  <si>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</si>
  <si>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</si>
  <si>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</si>
  <si>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</si>
  <si>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</si>
  <si>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</si>
  <si>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</si>
  <si>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</si>
  <si>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</si>
  <si>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</si>
  <si>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</si>
  <si>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</si>
  <si>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</si>
  <si>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</si>
  <si>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</si>
  <si>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</si>
  <si>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</si>
  <si>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</si>
  <si>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</si>
  <si>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</si>
  <si>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</si>
  <si>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</si>
  <si>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</si>
  <si>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</si>
  <si>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</si>
  <si>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</si>
  <si>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</si>
  <si>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</si>
  <si>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</si>
  <si>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</si>
  <si>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</si>
  <si>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</si>
  <si>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</si>
  <si>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</si>
  <si>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</si>
  <si>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</si>
  <si>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</si>
  <si>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</si>
  <si>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</si>
  <si>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</si>
  <si>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</si>
  <si>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</si>
  <si>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</si>
  <si>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</si>
  <si>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</si>
  <si>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</si>
  <si>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</si>
  <si>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</si>
  <si>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</si>
  <si>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</si>
  <si>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</si>
  <si>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</si>
  <si>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</si>
  <si>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</si>
  <si>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</si>
  <si>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</si>
  <si>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</si>
  <si>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</si>
  <si>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</si>
  <si>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</si>
  <si>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</si>
  <si>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</si>
  <si>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</si>
  <si>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</si>
  <si>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</si>
  <si>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</si>
  <si>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</si>
  <si>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</si>
  <si>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</si>
  <si>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</si>
  <si>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</si>
  <si>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</si>
  <si>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</si>
  <si>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</si>
  <si>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</si>
  <si>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</si>
  <si>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</si>
  <si>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</si>
  <si>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</si>
  <si>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</si>
  <si>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</si>
  <si>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</si>
  <si>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</si>
  <si>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</si>
  <si>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</si>
  <si>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</si>
  <si>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</si>
  <si>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</si>
  <si>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</si>
  <si>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</si>
  <si>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</si>
  <si>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</si>
  <si>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</si>
  <si>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</si>
  <si>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</si>
  <si>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</si>
  <si>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</si>
  <si>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</si>
  <si>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</si>
  <si>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</si>
  <si>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</si>
  <si>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</si>
  <si>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</si>
  <si>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</si>
  <si>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</si>
  <si>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</si>
  <si>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</si>
  <si>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</si>
  <si>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</si>
  <si>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</si>
  <si>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</si>
  <si>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</si>
  <si>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</si>
  <si>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</si>
  <si>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</si>
  <si>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</si>
  <si>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</si>
  <si>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</si>
  <si>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</si>
  <si>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</si>
  <si>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</si>
  <si>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</si>
  <si>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</si>
  <si>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</si>
  <si>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</si>
  <si>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</si>
  <si>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</si>
  <si>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</si>
  <si>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</si>
  <si>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</si>
  <si>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</si>
  <si>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</si>
  <si>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</si>
  <si>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</si>
  <si>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</si>
  <si>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</si>
  <si>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</si>
  <si>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</si>
  <si>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</si>
  <si>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</si>
  <si>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</si>
  <si>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</si>
  <si>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</si>
  <si>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</si>
  <si>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</si>
  <si>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</si>
  <si>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</si>
  <si>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</si>
  <si>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</si>
  <si>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</si>
  <si>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</si>
  <si>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</si>
  <si>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</si>
  <si>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</si>
  <si>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</si>
  <si>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</si>
  <si>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</si>
  <si>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</si>
  <si>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</si>
  <si>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</si>
  <si>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</si>
  <si>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</si>
  <si>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</si>
  <si>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</si>
  <si>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</si>
  <si>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</si>
  <si>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</si>
  <si>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</si>
  <si>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</si>
  <si>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</si>
  <si>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</si>
  <si>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</si>
  <si>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</si>
  <si>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</si>
  <si>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</si>
  <si>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</si>
  <si>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</si>
  <si>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</si>
  <si>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</si>
  <si>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</si>
  <si>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</si>
  <si>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</si>
  <si>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</si>
  <si>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</si>
  <si>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</si>
  <si>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</si>
  <si>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</si>
  <si>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</si>
  <si>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</si>
  <si>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</si>
  <si>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</si>
  <si>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</si>
  <si>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</si>
  <si>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</si>
  <si>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</si>
  <si>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</si>
  <si>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</si>
  <si>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</si>
  <si>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</si>
  <si>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</si>
  <si>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</si>
  <si>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</si>
  <si>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</si>
  <si>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</si>
  <si>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</si>
  <si>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</si>
  <si>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</si>
  <si>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</si>
  <si>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</si>
  <si>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</si>
  <si>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</si>
  <si>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</si>
  <si>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</si>
  <si>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</si>
  <si>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</si>
  <si>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</si>
  <si>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</si>
  <si>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</si>
  <si>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</si>
  <si>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</si>
  <si>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</si>
  <si>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</si>
  <si>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</si>
  <si>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</si>
  <si>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</si>
  <si>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</si>
  <si>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</si>
  <si>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</si>
  <si>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</si>
  <si>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</si>
  <si>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</si>
  <si>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</si>
  <si>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</si>
  <si>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</si>
  <si>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</si>
  <si>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</si>
  <si>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</si>
  <si>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</si>
  <si>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</si>
  <si>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</si>
  <si>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</si>
  <si>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</si>
  <si>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</si>
  <si>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</si>
  <si>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</si>
  <si>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</si>
  <si>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</si>
  <si>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</si>
  <si>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</si>
  <si>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</si>
  <si>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</si>
  <si>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</si>
  <si>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</si>
  <si>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</si>
  <si>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</si>
  <si>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</si>
  <si>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</si>
  <si>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</si>
  <si>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</si>
  <si>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</si>
  <si>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</si>
  <si>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</si>
  <si>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</si>
  <si>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</si>
  <si>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</si>
  <si>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</si>
  <si>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</si>
  <si>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</si>
  <si>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</si>
  <si>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</si>
  <si>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</si>
  <si>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</si>
  <si>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</si>
  <si>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</si>
  <si>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</si>
  <si>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</si>
  <si>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</si>
  <si>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</si>
  <si>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</si>
  <si>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</si>
  <si>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</si>
  <si>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</si>
  <si>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</si>
  <si>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</si>
  <si>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</si>
  <si>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</si>
  <si>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</si>
  <si>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</si>
  <si>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</si>
  <si>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</si>
  <si>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</si>
  <si>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</si>
  <si>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</si>
  <si>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</si>
  <si>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</si>
  <si>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</si>
  <si>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</si>
  <si>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</si>
  <si>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</si>
  <si>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</si>
  <si>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</si>
  <si>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</si>
  <si>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</si>
  <si>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</si>
  <si>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</si>
  <si>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</si>
  <si>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</si>
  <si>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</si>
  <si>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</si>
  <si>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</si>
  <si>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</si>
  <si>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</si>
  <si>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</si>
  <si>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</si>
  <si>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</si>
  <si>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</si>
  <si>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</si>
  <si>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</si>
  <si>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</si>
  <si>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</si>
  <si>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</si>
  <si>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</si>
  <si>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</si>
  <si>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</si>
  <si>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</si>
  <si>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</si>
  <si>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</si>
  <si>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</si>
  <si>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</si>
  <si>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</si>
  <si>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</si>
  <si>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</si>
  <si>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</si>
  <si>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</si>
  <si>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</si>
  <si>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</si>
  <si>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</si>
  <si>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</si>
  <si>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</si>
  <si>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</si>
  <si>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</si>
  <si>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</si>
  <si>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</si>
  <si>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</si>
  <si>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</si>
  <si>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</si>
  <si>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</si>
  <si>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</si>
  <si>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</si>
  <si>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</si>
  <si>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</si>
  <si>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</si>
  <si>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</si>
  <si>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</si>
  <si>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</si>
  <si>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</si>
  <si>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</si>
  <si>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</si>
  <si>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</si>
  <si>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</si>
  <si>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</si>
  <si>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</si>
  <si>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</si>
  <si>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</si>
  <si>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</si>
  <si>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</si>
  <si>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</si>
  <si>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</si>
  <si>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</si>
  <si>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</si>
  <si>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</si>
  <si>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</si>
  <si>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</si>
  <si>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</si>
  <si>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</si>
  <si>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</si>
  <si>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</si>
  <si>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</si>
  <si>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</si>
  <si>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</si>
  <si>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</si>
  <si>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</si>
  <si>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</si>
  <si>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</si>
  <si>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</si>
  <si>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</si>
  <si>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</si>
  <si>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</si>
  <si>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</si>
  <si>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</si>
  <si>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</si>
  <si>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</si>
  <si>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</si>
  <si>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</si>
  <si>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</si>
  <si>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</si>
  <si>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</si>
  <si>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</si>
  <si>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</si>
  <si>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</si>
  <si>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</si>
  <si>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</si>
  <si>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</si>
  <si>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</si>
  <si>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</si>
  <si>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</si>
  <si>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</si>
  <si>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</si>
  <si>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</si>
  <si>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</si>
  <si>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</si>
  <si>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</si>
  <si>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</si>
  <si>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</si>
  <si>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</si>
  <si>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</si>
  <si>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</si>
  <si>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</si>
  <si>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</si>
  <si>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</si>
  <si>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</si>
  <si>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</si>
  <si>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</si>
  <si>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</si>
  <si>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</si>
  <si>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</si>
  <si>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</si>
  <si>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</si>
  <si>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</si>
  <si>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</si>
  <si>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</si>
  <si>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</si>
  <si>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</si>
  <si>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</si>
  <si>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</si>
  <si>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</si>
  <si>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</si>
  <si>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</si>
  <si>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</si>
  <si>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</si>
  <si>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</si>
  <si>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</si>
  <si>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</si>
  <si>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</si>
  <si>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</si>
  <si>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</si>
  <si>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</si>
  <si>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</si>
  <si>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</si>
  <si>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</si>
  <si>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</si>
  <si>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</si>
  <si>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</si>
  <si>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</si>
  <si>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</si>
  <si>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</si>
  <si>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</si>
  <si>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</si>
  <si>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</si>
  <si>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</si>
  <si>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</si>
  <si>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</si>
  <si>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</si>
  <si>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</si>
  <si>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</si>
  <si>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</si>
  <si>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</si>
  <si>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</si>
  <si>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</si>
  <si>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</si>
  <si>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</si>
  <si>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</si>
  <si>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</si>
  <si>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</si>
  <si>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</si>
  <si>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</si>
  <si>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</si>
  <si>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</si>
  <si>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</si>
  <si>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</si>
  <si>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</si>
  <si>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</si>
  <si>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</si>
  <si>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</si>
  <si>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</si>
  <si>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</si>
  <si>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</si>
  <si>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</si>
  <si>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</si>
  <si>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</si>
  <si>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</si>
  <si>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</si>
  <si>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</si>
  <si>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</si>
  <si>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</si>
  <si>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</si>
  <si>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</si>
  <si>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</si>
  <si>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</si>
  <si>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</si>
  <si>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</si>
  <si>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</si>
  <si>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</si>
  <si>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</si>
  <si>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</si>
  <si>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</si>
  <si>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</si>
  <si>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</si>
  <si>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</si>
  <si>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</si>
  <si>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</si>
  <si>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</si>
  <si>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</si>
  <si>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</si>
  <si>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</si>
  <si>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</si>
  <si>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</si>
  <si>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</si>
  <si>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</si>
  <si>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</si>
  <si>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</si>
  <si>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</si>
  <si>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</si>
  <si>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</si>
  <si>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</si>
  <si>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</si>
  <si>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</si>
  <si>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</si>
  <si>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</si>
  <si>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</si>
  <si>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</si>
  <si>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</si>
  <si>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</si>
  <si>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</si>
  <si>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</si>
  <si>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</si>
  <si>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</si>
  <si>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</si>
  <si>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</si>
  <si>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</si>
  <si>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</si>
  <si>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</si>
  <si>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</si>
  <si>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</si>
  <si>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</si>
  <si>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</si>
  <si>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</si>
  <si>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</si>
  <si>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</si>
  <si>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</si>
  <si>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</si>
  <si>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</si>
  <si>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</si>
  <si>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</si>
  <si>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</si>
  <si>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</si>
  <si>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</si>
  <si>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</si>
  <si>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</si>
  <si>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</si>
  <si>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</si>
  <si>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</si>
  <si>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</si>
  <si>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</si>
  <si>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</si>
  <si>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</si>
  <si>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</si>
  <si>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</si>
  <si>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</si>
  <si>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</si>
  <si>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</si>
  <si>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</si>
  <si>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</si>
  <si>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</si>
  <si>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</si>
  <si>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</si>
  <si>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</si>
  <si>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</si>
  <si>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</si>
  <si>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</si>
  <si>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</si>
  <si>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</si>
  <si>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</si>
  <si>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</si>
  <si>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</si>
  <si>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</si>
  <si>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</si>
  <si>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</si>
  <si>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</si>
  <si>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</si>
  <si>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</si>
  <si>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</si>
  <si>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</si>
  <si>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</si>
  <si>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</si>
  <si>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</si>
  <si>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</si>
  <si>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</si>
  <si>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</si>
  <si>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</si>
  <si>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</si>
  <si>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</si>
  <si>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</si>
  <si>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</si>
  <si>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</si>
  <si>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</si>
  <si>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</si>
  <si>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</si>
  <si>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</si>
  <si>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</si>
  <si>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</si>
  <si>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</si>
  <si>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</si>
  <si>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</si>
  <si>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</si>
  <si>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</si>
  <si>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</si>
  <si>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</si>
  <si>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</si>
  <si>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</si>
  <si>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</si>
  <si>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</si>
  <si>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</si>
  <si>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</si>
  <si>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</si>
  <si>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</si>
  <si>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</si>
  <si>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</si>
  <si>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</si>
  <si>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</si>
  <si>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</si>
  <si>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</si>
  <si>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</si>
  <si>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</si>
  <si>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</si>
  <si>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</si>
  <si>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</si>
  <si>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</si>
  <si>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</si>
  <si>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</si>
  <si>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</si>
  <si>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</si>
  <si>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</si>
  <si>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</si>
  <si>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</si>
  <si>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</si>
  <si>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</si>
  <si>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</si>
  <si>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</si>
  <si>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</si>
  <si>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</si>
  <si>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</si>
  <si>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</si>
  <si>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</si>
  <si>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</si>
  <si>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</si>
  <si>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</si>
  <si>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</si>
  <si>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</si>
  <si>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</si>
  <si>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</si>
  <si>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</si>
  <si>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</si>
  <si>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</si>
  <si>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</si>
  <si>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</si>
  <si>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</si>
  <si>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</si>
  <si>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</si>
  <si>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</si>
  <si>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</si>
  <si>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</si>
  <si>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</si>
  <si>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</si>
  <si>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</si>
  <si>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</si>
  <si>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</si>
  <si>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</si>
  <si>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</si>
  <si>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</si>
  <si>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</si>
  <si>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</si>
  <si>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</si>
  <si>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</si>
  <si>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</si>
  <si>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</si>
  <si>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</si>
  <si>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</si>
  <si>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</si>
  <si>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</si>
  <si>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</si>
  <si>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</si>
  <si>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</si>
  <si>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</si>
  <si>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</si>
  <si>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</si>
  <si>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</si>
  <si>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</si>
  <si>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</si>
  <si>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</si>
  <si>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</si>
  <si>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</si>
  <si>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</si>
  <si>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</si>
  <si>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</si>
  <si>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</si>
  <si>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</si>
  <si>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</si>
  <si>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</si>
  <si>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</si>
  <si>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</si>
  <si>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</si>
  <si>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</si>
  <si>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</si>
  <si>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</si>
  <si>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</si>
  <si>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</si>
  <si>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</si>
  <si>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</si>
  <si>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</si>
  <si>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</si>
  <si>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</si>
  <si>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</si>
  <si>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</si>
  <si>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</si>
  <si>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</si>
  <si>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</si>
  <si>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</si>
  <si>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</si>
  <si>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</si>
  <si>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</si>
  <si>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</si>
  <si>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</si>
  <si>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</si>
  <si>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</si>
  <si>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</si>
  <si>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</si>
  <si>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</si>
  <si>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</si>
  <si>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</si>
  <si>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</si>
  <si>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</si>
  <si>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</si>
  <si>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</si>
  <si>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</si>
  <si>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</si>
  <si>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</si>
  <si>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</si>
  <si>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</si>
  <si>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</si>
  <si>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</si>
  <si>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</si>
  <si>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</si>
  <si>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</si>
  <si>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</si>
  <si>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</si>
  <si>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</si>
  <si>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</si>
  <si>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</si>
  <si>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</si>
  <si>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</si>
  <si>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</si>
  <si>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</si>
  <si>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</si>
  <si>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</si>
  <si>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</si>
  <si>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</si>
  <si>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</si>
  <si>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</si>
  <si>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</si>
  <si>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</si>
  <si>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</si>
  <si>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</si>
  <si>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</si>
  <si>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</si>
  <si>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</si>
  <si>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</si>
  <si>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</si>
  <si>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</si>
  <si>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</si>
  <si>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</si>
  <si>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</si>
  <si>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</si>
  <si>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</si>
  <si>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</si>
  <si>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</si>
  <si>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</si>
  <si>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</si>
  <si>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</si>
  <si>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</si>
  <si>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</si>
  <si>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</si>
  <si>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</si>
  <si>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</si>
  <si>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</si>
  <si>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</si>
  <si>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</si>
  <si>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</si>
  <si>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</si>
  <si>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</si>
  <si>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</si>
  <si>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</si>
  <si>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</si>
  <si>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</si>
  <si>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</si>
  <si>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</si>
  <si>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</si>
  <si>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</si>
  <si>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</si>
  <si>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</si>
  <si>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</si>
  <si>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</si>
  <si>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</si>
  <si>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</si>
  <si>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</si>
  <si>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</si>
  <si>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</si>
  <si>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</si>
  <si>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</si>
  <si>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</si>
  <si>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</si>
  <si>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</si>
  <si>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</si>
  <si>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</si>
  <si>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</si>
  <si>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</si>
  <si>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</si>
  <si>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</si>
  <si>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</si>
  <si>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</si>
  <si>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</si>
  <si>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</si>
  <si>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</si>
  <si>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</si>
  <si>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</si>
  <si>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</si>
  <si>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</si>
  <si>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</si>
  <si>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</si>
  <si>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</si>
  <si>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</si>
  <si>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</si>
  <si>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</si>
  <si>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</si>
  <si>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</si>
  <si>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</si>
  <si>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</si>
  <si>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</si>
  <si>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</si>
  <si>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</si>
  <si>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</si>
  <si>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</si>
  <si>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</si>
  <si>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</si>
  <si>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</si>
  <si>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</si>
  <si>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</si>
  <si>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</si>
  <si>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</si>
  <si>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</si>
  <si>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</si>
  <si>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</si>
  <si>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</si>
  <si>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</si>
  <si>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</si>
  <si>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</si>
  <si>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</si>
  <si>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</si>
  <si>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</si>
  <si>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</si>
  <si>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</si>
  <si>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</si>
  <si>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</si>
  <si>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</si>
  <si>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</si>
  <si>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</si>
  <si>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</si>
  <si>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</si>
  <si>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</si>
  <si>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</si>
  <si>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</si>
  <si>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</si>
  <si>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</si>
  <si>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</si>
  <si>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</si>
  <si>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</si>
  <si>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</si>
  <si>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</si>
  <si>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</si>
  <si>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</si>
  <si>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</si>
  <si>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</si>
  <si>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</si>
  <si>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</si>
  <si>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</si>
  <si>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</si>
  <si>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</si>
  <si>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</si>
  <si>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</si>
  <si>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</si>
  <si>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</si>
  <si>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</si>
  <si>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</si>
  <si>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</si>
  <si>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</si>
  <si>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</si>
  <si>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</si>
  <si>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</si>
  <si>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</si>
  <si>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</si>
  <si>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</si>
  <si>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</si>
  <si>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</si>
  <si>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</si>
  <si>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</si>
  <si>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</si>
  <si>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</si>
  <si>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</si>
  <si>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</si>
  <si>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</si>
  <si>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</si>
  <si>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</si>
  <si>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</si>
  <si>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</si>
  <si>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</si>
  <si>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</si>
  <si>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</si>
  <si>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</si>
  <si>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</si>
  <si>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</si>
  <si>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</si>
  <si>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</si>
  <si>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</si>
  <si>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</si>
  <si>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</si>
  <si>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</si>
  <si>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</si>
  <si>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</si>
  <si>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</si>
  <si>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</si>
  <si>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</si>
  <si>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</si>
  <si>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</si>
  <si>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</si>
  <si>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</si>
  <si>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</si>
  <si>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</si>
  <si>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</si>
  <si>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</si>
  <si>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</si>
  <si>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</si>
  <si>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</si>
  <si>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</si>
  <si>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</si>
  <si>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</si>
  <si>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</si>
  <si>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</si>
  <si>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</si>
  <si>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</si>
  <si>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</si>
  <si>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</si>
  <si>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</si>
  <si>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</si>
  <si>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</si>
  <si>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</si>
  <si>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</si>
  <si>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</si>
  <si>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</si>
  <si>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</si>
  <si>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</si>
  <si>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</si>
  <si>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</si>
  <si>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</si>
  <si>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</si>
  <si>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</si>
  <si>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</si>
  <si>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</si>
  <si>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</si>
  <si>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</si>
  <si>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</si>
  <si>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</si>
  <si>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</si>
  <si>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</si>
  <si>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</si>
  <si>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</si>
  <si>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</si>
  <si>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</si>
  <si>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</si>
  <si>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</si>
  <si>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</si>
  <si>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</si>
  <si>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</si>
  <si>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</si>
  <si>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</si>
  <si>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</si>
  <si>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</si>
  <si>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</si>
  <si>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</si>
  <si>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</si>
  <si>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</si>
  <si>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</si>
  <si>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</si>
  <si>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</si>
  <si>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</si>
  <si>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</si>
  <si>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</si>
  <si>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</si>
  <si>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</si>
  <si>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</si>
  <si>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</si>
  <si>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</si>
  <si>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</si>
  <si>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</si>
  <si>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</si>
  <si>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</si>
  <si>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</si>
  <si>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</si>
  <si>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</si>
  <si>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</si>
  <si>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</si>
  <si>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</si>
  <si>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</si>
  <si>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</si>
  <si>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</si>
  <si>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</si>
  <si>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</si>
  <si>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</si>
  <si>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</si>
  <si>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</si>
  <si>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</si>
  <si>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</si>
  <si>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</si>
  <si>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</si>
  <si>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</si>
  <si>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</si>
  <si>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</si>
  <si>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</si>
  <si>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</si>
  <si>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</si>
  <si>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</si>
  <si>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</si>
  <si>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</si>
  <si>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</si>
  <si>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</si>
  <si>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</si>
  <si>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</si>
  <si>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</si>
  <si>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</si>
  <si>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</si>
  <si>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</si>
  <si>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</si>
  <si>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</si>
  <si>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</si>
  <si>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</si>
  <si>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</si>
  <si>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</si>
  <si>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</si>
  <si>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</si>
  <si>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</si>
  <si>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</si>
  <si>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</si>
  <si>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</si>
  <si>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</si>
  <si>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</si>
  <si>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</si>
  <si>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</si>
  <si>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</si>
  <si>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</si>
  <si>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</si>
  <si>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</si>
  <si>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</si>
  <si>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</si>
  <si>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</si>
  <si>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</si>
  <si>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</si>
  <si>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</si>
  <si>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</si>
  <si>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</si>
  <si>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</si>
  <si>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</si>
  <si>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</si>
  <si>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</si>
  <si>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</si>
  <si>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</si>
  <si>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</si>
  <si>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</si>
  <si>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</si>
  <si>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</si>
  <si>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</si>
  <si>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</si>
  <si>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</si>
  <si>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</si>
  <si>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</si>
  <si>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</si>
  <si>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</si>
  <si>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</si>
  <si>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</si>
  <si>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</si>
  <si>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</si>
  <si>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</si>
  <si>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</si>
  <si>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</si>
  <si>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</si>
  <si>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</si>
  <si>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</si>
  <si>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</si>
  <si>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</si>
  <si>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</si>
  <si>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</si>
  <si>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</si>
  <si>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</si>
  <si>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</si>
  <si>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</si>
  <si>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</si>
  <si>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</si>
  <si>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</si>
  <si>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</si>
  <si>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</si>
  <si>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</si>
  <si>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</si>
  <si>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</si>
  <si>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</si>
  <si>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</si>
  <si>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</si>
  <si>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</si>
  <si>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</si>
  <si>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</si>
  <si>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</si>
  <si>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</si>
  <si>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</si>
  <si>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</si>
  <si>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</si>
  <si>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</si>
  <si>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</si>
  <si>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</si>
  <si>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</si>
  <si>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</si>
  <si>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</si>
  <si>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</si>
  <si>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</si>
  <si>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</si>
  <si>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</si>
  <si>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</si>
  <si>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</si>
  <si>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</si>
  <si>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</si>
  <si>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</si>
  <si>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</si>
  <si>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</si>
  <si>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</si>
  <si>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</si>
  <si>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</si>
  <si>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</si>
  <si>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</si>
  <si>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</si>
  <si>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</si>
  <si>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</si>
  <si>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</si>
  <si>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</si>
  <si>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</si>
  <si>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</si>
  <si>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</si>
  <si>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</si>
  <si>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</si>
  <si>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</si>
  <si>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</si>
  <si>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</si>
  <si>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</si>
  <si>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</si>
  <si>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</si>
  <si>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</si>
  <si>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</si>
  <si>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</si>
  <si>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</si>
  <si>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</si>
  <si>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</si>
  <si>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</si>
  <si>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</si>
  <si>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</si>
  <si>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</si>
  <si>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</si>
  <si>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</si>
  <si>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</si>
  <si>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</si>
  <si>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</si>
  <si>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</si>
  <si>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</si>
  <si>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</si>
  <si>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</si>
  <si>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</si>
  <si>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</si>
  <si>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</si>
  <si>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</si>
  <si>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</si>
  <si>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</si>
  <si>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</si>
  <si>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</si>
  <si>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</si>
  <si>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</si>
  <si>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</si>
  <si>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</si>
  <si>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</si>
  <si>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</si>
  <si>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</si>
  <si>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</si>
  <si>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</si>
  <si>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</si>
  <si>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</si>
  <si>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</si>
  <si>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</si>
  <si>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</si>
  <si>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</si>
  <si>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</si>
  <si>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</si>
  <si>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</si>
  <si>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</si>
  <si>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</si>
  <si>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</si>
  <si>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</si>
  <si>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</si>
  <si>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</si>
  <si>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</si>
  <si>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</si>
  <si>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</si>
  <si>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</si>
  <si>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</si>
  <si>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</si>
  <si>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</si>
  <si>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</si>
  <si>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</si>
  <si>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</si>
  <si>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</si>
  <si>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</si>
  <si>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</si>
  <si>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</si>
  <si>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</si>
  <si>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</si>
  <si>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</si>
  <si>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</si>
  <si>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</si>
  <si>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</si>
  <si>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</si>
  <si>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</si>
  <si>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</si>
  <si>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</si>
  <si>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</si>
  <si>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</si>
  <si>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</si>
  <si>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</si>
  <si>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</si>
  <si>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</si>
  <si>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</si>
  <si>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</si>
  <si>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</si>
  <si>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</si>
  <si>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</si>
  <si>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</si>
  <si>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</si>
  <si>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</si>
  <si>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</si>
  <si>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</si>
  <si>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</si>
  <si>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</si>
  <si>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</si>
  <si>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</si>
  <si>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</si>
  <si>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</si>
  <si>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</si>
  <si>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</si>
  <si>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</si>
  <si>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</si>
  <si>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</si>
  <si>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</si>
  <si>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</si>
  <si>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</si>
  <si>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</si>
  <si>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</si>
  <si>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</si>
  <si>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</si>
  <si>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</si>
  <si>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</si>
  <si>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</si>
  <si>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</si>
  <si>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</si>
  <si>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</si>
  <si>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</si>
  <si>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</si>
  <si>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</si>
  <si>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</si>
  <si>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</si>
  <si>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</si>
  <si>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</si>
  <si>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</si>
  <si>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</si>
  <si>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</si>
  <si>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</si>
  <si>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</si>
  <si>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</si>
  <si>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</si>
  <si>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</si>
  <si>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</si>
  <si>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</si>
  <si>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</si>
  <si>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</si>
  <si>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</si>
  <si>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</si>
  <si>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</si>
  <si>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</si>
  <si>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</si>
  <si>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</si>
  <si>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</si>
  <si>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</si>
  <si>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</si>
  <si>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</si>
  <si>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</si>
  <si>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</si>
  <si>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</si>
  <si>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</si>
  <si>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</si>
  <si>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</si>
  <si>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</si>
  <si>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</si>
  <si>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</si>
  <si>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</si>
  <si>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</si>
  <si>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</si>
  <si>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</si>
  <si>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</si>
  <si>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</si>
  <si>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</si>
  <si>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</si>
  <si>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</si>
  <si>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</si>
  <si>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</si>
  <si>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</si>
  <si>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</si>
  <si>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</si>
  <si>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</si>
  <si>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</si>
  <si>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</si>
  <si>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</si>
  <si>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</si>
  <si>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</si>
  <si>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</si>
  <si>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</si>
  <si>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</si>
  <si>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</si>
  <si>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</si>
  <si>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</si>
  <si>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</si>
  <si>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</si>
  <si>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</si>
  <si>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</si>
  <si>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</si>
  <si>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</si>
  <si>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</si>
  <si>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</si>
  <si>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</si>
  <si>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</si>
  <si>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</si>
  <si>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</si>
  <si>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</si>
  <si>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</si>
  <si>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</si>
  <si>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</si>
  <si>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</si>
  <si>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</si>
  <si>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</si>
  <si>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</si>
  <si>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</si>
  <si>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</si>
  <si>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</si>
  <si>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</si>
  <si>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</si>
  <si>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</si>
  <si>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</si>
  <si>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</si>
  <si>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</si>
  <si>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</si>
  <si>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</si>
  <si>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</si>
  <si>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</si>
  <si>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</si>
  <si>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</si>
  <si>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</si>
  <si>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</si>
  <si>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</si>
  <si>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</si>
  <si>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</si>
  <si>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</si>
  <si>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</si>
  <si>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</si>
  <si>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</si>
  <si>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</si>
  <si>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</si>
  <si>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</si>
  <si>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</si>
  <si>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</si>
  <si>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</si>
  <si>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</si>
  <si>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</si>
  <si>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</si>
  <si>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</si>
  <si>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</si>
  <si>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</si>
  <si>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</si>
  <si>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</si>
  <si>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</si>
  <si>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</si>
  <si>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</si>
  <si>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</si>
  <si>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</si>
  <si>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</si>
  <si>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</si>
  <si>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</si>
  <si>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</si>
  <si>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</si>
  <si>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</si>
  <si>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</si>
  <si>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</si>
  <si>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</si>
  <si>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</si>
  <si>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</si>
  <si>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</si>
  <si>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</si>
  <si>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</si>
  <si>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</si>
  <si>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</si>
  <si>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</si>
  <si>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</si>
  <si>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</si>
  <si>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</si>
  <si>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</si>
  <si>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</si>
  <si>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</si>
  <si>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</si>
  <si>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</si>
  <si>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</si>
  <si>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</si>
  <si>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</si>
  <si>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</si>
  <si>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</si>
  <si>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</si>
  <si>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</si>
  <si>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</si>
  <si>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</si>
  <si>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</si>
  <si>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</si>
  <si>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</si>
  <si>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</si>
  <si>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</si>
  <si>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</si>
  <si>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</si>
  <si>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</si>
  <si>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</si>
  <si>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</si>
  <si>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</si>
  <si>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</si>
  <si>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</si>
  <si>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</si>
  <si>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</si>
  <si>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</si>
  <si>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</si>
  <si>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</si>
  <si>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</si>
  <si>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</si>
  <si>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</si>
  <si>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</si>
  <si>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</si>
  <si>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</si>
  <si>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</si>
  <si>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</si>
  <si>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</si>
  <si>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</si>
  <si>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</si>
  <si>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</si>
  <si>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</si>
  <si>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</si>
  <si>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</si>
  <si>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</si>
  <si>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</si>
  <si>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</si>
  <si>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</si>
  <si>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</si>
  <si>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</si>
  <si>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</si>
  <si>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</si>
  <si>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</si>
  <si>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</si>
  <si>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</si>
  <si>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</si>
  <si>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</si>
  <si>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</si>
  <si>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</si>
  <si>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</si>
  <si>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</si>
  <si>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</si>
  <si>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</si>
  <si>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</si>
  <si>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</si>
  <si>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</si>
  <si>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</si>
  <si>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</si>
  <si>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</si>
  <si>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</si>
  <si>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</si>
  <si>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</si>
  <si>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</si>
  <si>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</si>
  <si>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</si>
  <si>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</si>
  <si>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</si>
  <si>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</si>
  <si>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</si>
  <si>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</si>
  <si>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</si>
  <si>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</si>
  <si>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</si>
  <si>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</si>
  <si>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</si>
  <si>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</si>
  <si>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</si>
  <si>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</si>
  <si>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</si>
  <si>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</si>
  <si>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</si>
  <si>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</si>
  <si>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</si>
  <si>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</si>
  <si>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</si>
  <si>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</si>
  <si>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</si>
  <si>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</si>
  <si>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</si>
  <si>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</si>
  <si>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</si>
  <si>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</si>
  <si>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</si>
  <si>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</si>
  <si>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</si>
  <si>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</si>
  <si>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</si>
  <si>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</si>
  <si>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</si>
  <si>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</si>
  <si>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</si>
  <si>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</si>
  <si>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</si>
  <si>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</si>
  <si>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</si>
  <si>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</si>
  <si>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</si>
  <si>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</si>
  <si>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</si>
  <si>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</si>
  <si>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</si>
  <si>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</si>
  <si>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</si>
  <si>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</si>
  <si>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</si>
  <si>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</si>
  <si>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</si>
  <si>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</si>
  <si>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</si>
  <si>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</si>
  <si>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</si>
  <si>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</si>
  <si>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</si>
  <si>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</si>
  <si>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</si>
  <si>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</si>
  <si>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</si>
  <si>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</si>
  <si>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</si>
  <si>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</si>
  <si>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</si>
  <si>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</si>
  <si>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</si>
  <si>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</si>
  <si>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</si>
  <si>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</si>
  <si>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</si>
  <si>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</si>
  <si>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</si>
  <si>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</si>
  <si>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</si>
  <si>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</si>
  <si>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</si>
  <si>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</si>
  <si>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</si>
  <si>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</si>
  <si>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</si>
  <si>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</si>
  <si>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</si>
  <si>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</si>
  <si>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</si>
  <si>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</si>
  <si>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</si>
  <si>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</si>
  <si>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</si>
  <si>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</si>
  <si>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</si>
  <si>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</si>
  <si>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</si>
  <si>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</si>
  <si>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</si>
  <si>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</si>
  <si>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</si>
  <si>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</si>
  <si>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</si>
  <si>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</si>
  <si>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</si>
  <si>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</si>
  <si>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</si>
  <si>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</si>
  <si>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</si>
  <si>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</si>
  <si>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</si>
  <si>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</si>
  <si>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</si>
  <si>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</si>
  <si>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</si>
  <si>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</si>
  <si>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</si>
  <si>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</si>
  <si>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</si>
  <si>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</si>
  <si>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</si>
  <si>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</si>
  <si>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</si>
  <si>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</si>
  <si>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</si>
  <si>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</si>
  <si>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</si>
  <si>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</si>
  <si>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</si>
  <si>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</si>
  <si>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</si>
  <si>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</si>
  <si>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</si>
  <si>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</si>
  <si>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</si>
  <si>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</si>
  <si>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</si>
  <si>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</si>
  <si>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</si>
  <si>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</si>
  <si>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</si>
  <si>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</si>
  <si>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</si>
  <si>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</si>
  <si>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</si>
  <si>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</si>
  <si>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</si>
  <si>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</si>
  <si>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</si>
  <si>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</si>
  <si>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</si>
  <si>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</si>
  <si>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</si>
  <si>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</si>
  <si>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</si>
  <si>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</si>
  <si>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</si>
  <si>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</si>
  <si>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</si>
  <si>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</si>
  <si>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</si>
  <si>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</si>
  <si>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</si>
  <si>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</si>
  <si>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</si>
  <si>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</si>
  <si>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</si>
  <si>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</si>
  <si>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</si>
  <si>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</si>
  <si>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</si>
  <si>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</si>
  <si>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</si>
  <si>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</si>
  <si>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</si>
  <si>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</si>
  <si>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</si>
  <si>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</si>
  <si>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</si>
  <si>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</si>
  <si>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</si>
  <si>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</si>
  <si>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</si>
  <si>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</si>
  <si>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</si>
  <si>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</si>
  <si>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</si>
  <si>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</si>
  <si>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</si>
  <si>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</si>
  <si>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</si>
  <si>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</si>
  <si>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</si>
  <si>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</si>
  <si>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</si>
  <si>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</si>
  <si>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</si>
  <si>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</si>
  <si>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</si>
  <si>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</si>
  <si>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</si>
  <si>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</si>
  <si>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</si>
  <si>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</si>
  <si>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</si>
  <si>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</si>
  <si>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</si>
  <si>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</si>
  <si>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</si>
  <si>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</si>
  <si>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</si>
  <si>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</si>
  <si>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</si>
  <si>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</si>
  <si>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</si>
  <si>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</si>
  <si>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</si>
  <si>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</si>
  <si>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</si>
  <si>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</si>
  <si>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</si>
  <si>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</si>
  <si>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</si>
  <si>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</si>
  <si>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</si>
  <si>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</si>
  <si>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</si>
  <si>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</si>
  <si>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</si>
  <si>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</si>
  <si>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</si>
  <si>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</si>
  <si>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</si>
  <si>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</si>
  <si>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</si>
  <si>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</si>
  <si>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</si>
  <si>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</si>
  <si>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</si>
  <si>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</si>
  <si>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</si>
  <si>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</si>
  <si>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</si>
  <si>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</si>
  <si>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</si>
  <si>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</si>
  <si>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</si>
  <si>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</si>
  <si>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</si>
  <si>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</si>
  <si>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</si>
  <si>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</si>
  <si>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</si>
  <si>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</si>
  <si>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</si>
  <si>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</si>
  <si>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</si>
  <si>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</si>
  <si>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</si>
  <si>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</si>
  <si>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</si>
  <si>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</si>
  <si>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</si>
  <si>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</si>
  <si>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</si>
  <si>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</si>
  <si>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</si>
  <si>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</si>
  <si>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</si>
  <si>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</si>
  <si>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</si>
  <si>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</si>
  <si>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</si>
  <si>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</si>
  <si>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</si>
  <si>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</si>
  <si>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</si>
  <si>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</si>
  <si>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</si>
  <si>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</si>
  <si>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</si>
  <si>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</si>
  <si>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</si>
  <si>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</si>
  <si>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</si>
  <si>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</si>
  <si>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</si>
  <si>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</si>
  <si>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</si>
  <si>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</si>
  <si>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</si>
  <si>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</si>
  <si>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</si>
  <si>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</si>
  <si>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</si>
  <si>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</si>
  <si>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</si>
  <si>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</si>
  <si>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</si>
  <si>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</si>
  <si>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</si>
  <si>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</si>
  <si>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</si>
  <si>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</si>
  <si>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</si>
  <si>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</si>
  <si>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</si>
  <si>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</si>
  <si>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</si>
  <si>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</si>
  <si>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</si>
  <si>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</si>
  <si>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</si>
  <si>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</si>
  <si>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</si>
  <si>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</si>
  <si>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</si>
  <si>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</si>
  <si>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</si>
  <si>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</si>
  <si>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</si>
  <si>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</si>
  <si>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</si>
  <si>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</si>
  <si>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</si>
  <si>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</si>
  <si>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</si>
  <si>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</si>
  <si>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</si>
  <si>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</si>
  <si>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</si>
  <si>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</si>
  <si>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</si>
  <si>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</si>
  <si>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</si>
  <si>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</si>
  <si>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</si>
  <si>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</si>
  <si>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</si>
  <si>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</si>
  <si>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</si>
  <si>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</si>
  <si>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</si>
  <si>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</si>
  <si>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</si>
  <si>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</si>
  <si>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</si>
  <si>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</si>
  <si>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</si>
  <si>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</si>
  <si>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</si>
  <si>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</si>
  <si>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</si>
  <si>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</si>
  <si>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</si>
  <si>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</si>
  <si>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</si>
  <si>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</si>
  <si>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</si>
  <si>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</si>
  <si>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</si>
  <si>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</si>
  <si>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</si>
  <si>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</si>
  <si>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</si>
  <si>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</si>
  <si>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</si>
  <si>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</si>
  <si>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</si>
  <si>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</si>
  <si>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</si>
  <si>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</si>
  <si>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</si>
  <si>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</si>
  <si>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</si>
  <si>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</si>
  <si>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</si>
  <si>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</si>
  <si>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</si>
  <si>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</si>
  <si>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</si>
  <si>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</si>
  <si>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</si>
  <si>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</si>
  <si>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</si>
  <si>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</si>
  <si>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</si>
  <si>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</si>
  <si>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</si>
  <si>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</si>
  <si>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</si>
  <si>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</si>
  <si>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</si>
  <si>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</si>
  <si>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</si>
  <si>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</si>
  <si>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</si>
  <si>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</si>
  <si>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</si>
  <si>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</si>
  <si>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</si>
  <si>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</si>
  <si>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</si>
  <si>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</si>
  <si>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</si>
  <si>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</si>
  <si>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</si>
  <si>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</si>
  <si>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</si>
  <si>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</si>
  <si>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</si>
  <si>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</si>
  <si>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</si>
  <si>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</si>
  <si>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</si>
  <si>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</si>
  <si>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</si>
  <si>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</si>
  <si>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</si>
  <si>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</si>
  <si>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</si>
  <si>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</si>
  <si>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</si>
  <si>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</si>
  <si>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</si>
  <si>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</si>
  <si>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</si>
  <si>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</si>
  <si>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</si>
  <si>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</si>
  <si>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</si>
  <si>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</si>
  <si>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</si>
  <si>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</si>
  <si>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</si>
  <si>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</si>
  <si>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</si>
  <si>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</si>
  <si>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</si>
  <si>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</si>
  <si>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</si>
  <si>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</si>
  <si>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</si>
  <si>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</si>
  <si>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</si>
  <si>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</si>
  <si>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</si>
  <si>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</si>
  <si>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</si>
  <si>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</si>
  <si>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</si>
  <si>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</si>
  <si>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</si>
  <si>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</si>
  <si>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</si>
  <si>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</si>
  <si>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</si>
  <si>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</si>
  <si>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</si>
  <si>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</si>
  <si>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</si>
  <si>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</si>
  <si>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</si>
  <si>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</si>
  <si>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</si>
  <si>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</si>
  <si>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</si>
  <si>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</si>
  <si>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</si>
  <si>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</si>
  <si>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</si>
  <si>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</si>
  <si>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</si>
  <si>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</si>
  <si>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</si>
  <si>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</si>
  <si>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</si>
  <si>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</si>
  <si>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</si>
  <si>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</si>
  <si>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</si>
  <si>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</si>
  <si>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</si>
  <si>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</si>
  <si>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</si>
  <si>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</si>
  <si>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</si>
  <si>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</si>
  <si>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</si>
  <si>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</si>
  <si>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</si>
  <si>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</si>
  <si>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</si>
  <si>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</si>
  <si>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</si>
  <si>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</si>
  <si>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</si>
  <si>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</si>
  <si>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</si>
  <si>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</si>
  <si>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</si>
  <si>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</si>
  <si>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</si>
  <si>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</si>
  <si>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</si>
  <si>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</si>
  <si>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</si>
  <si>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</si>
  <si>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</si>
  <si>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</si>
  <si>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</si>
  <si>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</si>
  <si>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</si>
  <si>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</si>
  <si>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</si>
  <si>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</si>
  <si>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</si>
  <si>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</si>
  <si>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</si>
  <si>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</si>
  <si>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</si>
  <si>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</si>
  <si>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</si>
  <si>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</si>
  <si>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</si>
  <si>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</si>
  <si>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</si>
  <si>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</si>
  <si>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</si>
  <si>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</si>
  <si>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</si>
  <si>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</si>
  <si>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</si>
  <si>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</si>
  <si>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</si>
  <si>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</si>
  <si>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</si>
  <si>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</si>
  <si>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</si>
  <si>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</si>
  <si>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</si>
  <si>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</si>
  <si>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</si>
  <si>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</si>
  <si>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</si>
  <si>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</si>
  <si>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</si>
  <si>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</si>
  <si>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</si>
  <si>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</si>
  <si>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</si>
  <si>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</si>
  <si>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</si>
  <si>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</si>
  <si>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</si>
  <si>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</si>
  <si>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</si>
  <si>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</si>
  <si>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</si>
  <si>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</si>
  <si>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</si>
  <si>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</si>
  <si>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</si>
  <si>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</si>
  <si>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</si>
  <si>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</si>
  <si>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</si>
  <si>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</si>
  <si>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</si>
  <si>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</si>
  <si>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</si>
  <si>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</si>
  <si>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</si>
  <si>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</si>
  <si>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</si>
  <si>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</si>
  <si>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</si>
  <si>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</si>
  <si>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</si>
  <si>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</si>
  <si>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</si>
  <si>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</si>
  <si>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</si>
  <si>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</si>
  <si>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</si>
  <si>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</si>
  <si>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</si>
  <si>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</si>
  <si>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</si>
  <si>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</si>
  <si>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</si>
  <si>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</si>
  <si>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</si>
  <si>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</si>
  <si>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</si>
  <si>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</si>
  <si>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</si>
  <si>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</si>
  <si>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</si>
  <si>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</si>
  <si>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</si>
  <si>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</si>
  <si>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</si>
  <si>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</si>
  <si>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</si>
  <si>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</si>
  <si>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</si>
  <si>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</si>
  <si>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</si>
  <si>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</si>
  <si>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</si>
  <si>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</si>
  <si>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</si>
  <si>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</si>
  <si>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</si>
  <si>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</si>
  <si>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</si>
  <si>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</si>
  <si>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</si>
  <si>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</si>
  <si>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</si>
  <si>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</si>
  <si>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</si>
  <si>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</si>
  <si>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</si>
  <si>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</si>
  <si>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</si>
  <si>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</si>
  <si>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</si>
  <si>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</si>
  <si>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</si>
  <si>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</si>
  <si>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</si>
  <si>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</si>
  <si>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</si>
  <si>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</si>
  <si>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</si>
  <si>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</si>
  <si>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</si>
  <si>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</si>
  <si>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</si>
  <si>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</si>
  <si>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</si>
  <si>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</si>
  <si>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</si>
  <si>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</si>
  <si>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</si>
  <si>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</si>
  <si>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</si>
  <si>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</si>
  <si>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</si>
  <si>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</si>
  <si>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</si>
  <si>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</si>
  <si>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</si>
  <si>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</si>
  <si>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</si>
  <si>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</si>
  <si>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</si>
  <si>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</si>
  <si>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</si>
  <si>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</si>
  <si>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</si>
  <si>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</si>
  <si>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</si>
  <si>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</si>
  <si>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</si>
  <si>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</si>
  <si>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</si>
  <si>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</si>
  <si>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</si>
  <si>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</si>
  <si>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</si>
  <si>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</si>
  <si>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</si>
  <si>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</si>
  <si>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</si>
  <si>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</si>
  <si>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</si>
  <si>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</si>
  <si>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</si>
  <si>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</si>
  <si>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</si>
  <si>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</si>
  <si>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</si>
  <si>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</si>
  <si>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</si>
  <si>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</si>
  <si>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</si>
  <si>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</si>
  <si>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</si>
  <si>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</si>
  <si>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</si>
  <si>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</si>
  <si>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</si>
  <si>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</si>
  <si>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</si>
  <si>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</si>
  <si>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</si>
  <si>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</si>
  <si>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</si>
  <si>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</si>
  <si>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</si>
  <si>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</si>
  <si>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</si>
  <si>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</si>
  <si>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</si>
  <si>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</si>
  <si>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</si>
  <si>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</si>
  <si>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</si>
  <si>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</si>
  <si>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</si>
  <si>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</si>
  <si>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</si>
  <si>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</si>
  <si>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</si>
  <si>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</si>
  <si>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</si>
  <si>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</si>
  <si>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</si>
  <si>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</si>
  <si>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</si>
  <si>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</si>
  <si>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</si>
  <si>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</si>
  <si>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</si>
  <si>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</si>
  <si>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</si>
  <si>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</si>
  <si>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</si>
  <si>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</si>
  <si>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</si>
  <si>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</si>
  <si>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</si>
  <si>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</si>
  <si>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</si>
  <si>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</si>
  <si>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</si>
  <si>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</si>
  <si>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</si>
  <si>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</si>
  <si>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</si>
  <si>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</si>
  <si>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</si>
  <si>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</si>
  <si>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</si>
  <si>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</si>
  <si>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</si>
  <si>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</si>
  <si>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</si>
  <si>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</si>
  <si>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</si>
  <si>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</si>
  <si>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</si>
  <si>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</si>
  <si>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</si>
  <si>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</si>
  <si>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</si>
  <si>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</si>
  <si>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</si>
  <si>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</si>
  <si>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</si>
  <si>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</si>
  <si>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</si>
  <si>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</si>
  <si>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</si>
  <si>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</si>
  <si>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</si>
  <si>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</si>
  <si>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</si>
  <si>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</si>
  <si>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</si>
  <si>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</si>
  <si>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</si>
  <si>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</si>
  <si>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</si>
  <si>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</si>
  <si>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</si>
  <si>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</si>
  <si>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</si>
  <si>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</si>
  <si>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</si>
  <si>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</si>
  <si>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</si>
  <si>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</si>
  <si>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</si>
  <si>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</si>
  <si>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</si>
  <si>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</si>
  <si>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</si>
  <si>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</si>
  <si>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</si>
  <si>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</si>
  <si>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</si>
  <si>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</si>
  <si>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</si>
  <si>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</si>
  <si>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</si>
  <si>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</si>
  <si>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</si>
  <si>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</si>
  <si>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</si>
  <si>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</si>
  <si>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</si>
  <si>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</si>
  <si>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</si>
  <si>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</si>
  <si>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</si>
  <si>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</si>
  <si>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</si>
  <si>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</si>
  <si>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</si>
  <si>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</si>
  <si>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</si>
  <si>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</si>
  <si>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</si>
  <si>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</si>
  <si>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</si>
  <si>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</si>
  <si>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</si>
  <si>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</si>
  <si>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</si>
  <si>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</si>
  <si>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</si>
  <si>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</si>
  <si>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</si>
  <si>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</si>
  <si>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</si>
  <si>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</si>
  <si>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</si>
  <si>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</si>
  <si>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</si>
  <si>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</si>
  <si>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</si>
  <si>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</si>
  <si>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</si>
  <si>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</si>
  <si>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</si>
  <si>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</si>
  <si>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</si>
  <si>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</si>
  <si>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</si>
  <si>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</si>
  <si>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</si>
  <si>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</si>
  <si>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</si>
  <si>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</si>
  <si>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</si>
  <si>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</si>
  <si>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</si>
  <si>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</si>
  <si>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</si>
  <si>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</si>
  <si>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</si>
  <si>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</si>
  <si>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</si>
  <si>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</si>
  <si>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</si>
  <si>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</si>
  <si>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</si>
  <si>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</si>
  <si>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</si>
  <si>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</si>
  <si>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</si>
  <si>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</si>
  <si>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</si>
  <si>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</si>
  <si>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</si>
  <si>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</si>
  <si>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</si>
  <si>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</si>
  <si>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</si>
  <si>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</si>
  <si>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</si>
  <si>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</si>
  <si>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</si>
  <si>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</si>
  <si>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</si>
  <si>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</si>
  <si>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</si>
  <si>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</si>
  <si>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</si>
  <si>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</si>
  <si>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</si>
  <si>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</si>
  <si>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</si>
  <si>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</si>
  <si>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</si>
  <si>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</si>
  <si>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</si>
  <si>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</si>
  <si>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</si>
  <si>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</si>
  <si>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</si>
  <si>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</si>
  <si>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</si>
  <si>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</si>
  <si>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</si>
  <si>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</si>
  <si>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</si>
  <si>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</si>
  <si>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</si>
  <si>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</si>
  <si>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</si>
  <si>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</si>
  <si>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</si>
  <si>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</si>
  <si>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</si>
  <si>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</si>
  <si>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</si>
  <si>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</si>
  <si>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</si>
  <si>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</si>
  <si>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</si>
  <si>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</si>
  <si>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</si>
  <si>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</si>
  <si>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</si>
  <si>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</si>
  <si>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</si>
  <si>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</si>
  <si>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</si>
  <si>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</si>
  <si>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</si>
  <si>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</si>
  <si>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</si>
  <si>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</si>
  <si>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</si>
  <si>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</si>
  <si>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</si>
  <si>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</si>
  <si>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</si>
  <si>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</si>
  <si>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</si>
  <si>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</si>
  <si>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</si>
  <si>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</si>
  <si>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</si>
  <si>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</si>
  <si>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</si>
  <si>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</si>
  <si>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</si>
  <si>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</si>
  <si>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</si>
  <si>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</si>
  <si>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</si>
  <si>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</si>
  <si>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</si>
  <si>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</si>
  <si>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</si>
  <si>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</si>
  <si>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</si>
  <si>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</si>
  <si>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</si>
  <si>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</si>
  <si>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</si>
  <si>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</si>
  <si>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</si>
  <si>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</si>
  <si>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</si>
  <si>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</si>
  <si>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</si>
  <si>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</si>
  <si>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</si>
  <si>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</si>
  <si>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</si>
  <si>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</si>
  <si>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</si>
  <si>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</si>
  <si>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</si>
  <si>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</si>
  <si>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</si>
  <si>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</si>
  <si>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</si>
  <si>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</si>
  <si>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</si>
  <si>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</si>
  <si>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</si>
  <si>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</si>
  <si>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</si>
  <si>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</si>
  <si>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</si>
  <si>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</si>
  <si>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</si>
  <si>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</si>
  <si>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</si>
  <si>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</si>
  <si>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</si>
  <si>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</si>
  <si>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</si>
  <si>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</si>
  <si>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</si>
  <si>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</si>
  <si>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</si>
  <si>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</si>
  <si>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</si>
  <si>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</si>
  <si>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</si>
  <si>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</si>
  <si>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</si>
  <si>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</si>
  <si>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</si>
  <si>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</si>
  <si>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</si>
  <si>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</si>
  <si>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</si>
  <si>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</si>
  <si>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</si>
  <si>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</si>
  <si>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</si>
  <si>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</si>
  <si>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</si>
  <si>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</si>
  <si>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</si>
  <si>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</si>
  <si>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</si>
  <si>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</si>
  <si>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</si>
  <si>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</si>
  <si>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</si>
  <si>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</si>
  <si>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</si>
  <si>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</si>
  <si>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</si>
  <si>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</si>
  <si>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</si>
  <si>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</si>
  <si>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</si>
  <si>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</si>
  <si>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</si>
  <si>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</si>
  <si>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</si>
  <si>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</si>
  <si>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</si>
  <si>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</si>
  <si>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</si>
  <si>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</si>
  <si>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</si>
  <si>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</si>
  <si>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</si>
  <si>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</si>
  <si>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</si>
  <si>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</si>
  <si>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</si>
  <si>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</si>
  <si>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</si>
  <si>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</si>
  <si>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</si>
  <si>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</si>
  <si>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</si>
  <si>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</si>
  <si>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</si>
  <si>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</si>
  <si>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</si>
  <si>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</si>
  <si>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</si>
  <si>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</si>
  <si>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</si>
  <si>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</si>
  <si>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</si>
  <si>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</si>
  <si>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</si>
  <si>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</si>
  <si>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</si>
  <si>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</si>
  <si>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</si>
  <si>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</si>
  <si>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</si>
  <si>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</si>
  <si>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</si>
  <si>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</si>
  <si>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</si>
  <si>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</si>
  <si>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</si>
  <si>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</si>
  <si>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</si>
  <si>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</si>
  <si>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</si>
  <si>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</si>
  <si>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</si>
  <si>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</si>
  <si>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</si>
  <si>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</si>
  <si>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</si>
  <si>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</si>
  <si>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</si>
  <si>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</si>
  <si>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</si>
  <si>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</si>
  <si>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</si>
  <si>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</si>
  <si>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</si>
  <si>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</si>
  <si>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</si>
  <si>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</si>
  <si>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</si>
  <si>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</si>
  <si>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</si>
  <si>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</si>
  <si>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</si>
  <si>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</si>
  <si>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</si>
  <si>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</si>
  <si>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</si>
  <si>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</si>
  <si>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</si>
  <si>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</si>
  <si>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</si>
  <si>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</si>
  <si>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</si>
  <si>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</si>
  <si>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</si>
  <si>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</si>
  <si>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</si>
  <si>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</si>
  <si>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</si>
  <si>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</si>
  <si>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</si>
  <si>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</si>
  <si>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</si>
  <si>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</si>
  <si>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</si>
  <si>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</si>
  <si>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</si>
  <si>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</si>
  <si>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</si>
  <si>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</si>
  <si>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</si>
  <si>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</si>
  <si>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</si>
  <si>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</si>
  <si>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</si>
  <si>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</si>
  <si>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</si>
  <si>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</si>
  <si>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</si>
  <si>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</si>
  <si>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</si>
  <si>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</si>
  <si>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</si>
  <si>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</si>
  <si>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</si>
  <si>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</si>
  <si>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</si>
  <si>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</si>
  <si>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</si>
  <si>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</si>
  <si>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</si>
  <si>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</si>
  <si>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</si>
  <si>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</si>
  <si>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</si>
  <si>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</si>
  <si>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</si>
  <si>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</si>
  <si>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</si>
  <si>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</si>
  <si>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</si>
  <si>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</si>
  <si>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</si>
  <si>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</si>
  <si>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</si>
  <si>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</si>
  <si>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</si>
  <si>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</si>
  <si>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</si>
  <si>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</si>
  <si>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</si>
  <si>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</si>
  <si>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</si>
  <si>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</si>
  <si>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</si>
  <si>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</si>
  <si>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</si>
  <si>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</si>
  <si>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</si>
  <si>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</si>
  <si>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</si>
  <si>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</si>
  <si>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</si>
  <si>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</si>
  <si>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</si>
  <si>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</si>
  <si>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</si>
  <si>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</si>
  <si>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</si>
  <si>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</si>
  <si>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</si>
  <si>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</si>
  <si>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</si>
  <si>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</si>
  <si>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</si>
  <si>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</si>
  <si>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</si>
  <si>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</si>
  <si>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</si>
  <si>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</si>
  <si>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</si>
  <si>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</si>
  <si>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</si>
  <si>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</si>
  <si>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</si>
  <si>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</si>
  <si>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</si>
  <si>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</si>
  <si>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</si>
  <si>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</si>
  <si>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</si>
  <si>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</si>
  <si>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</si>
  <si>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</si>
  <si>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</si>
  <si>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</si>
  <si>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</si>
  <si>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</si>
  <si>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</si>
  <si>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</si>
  <si>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</si>
  <si>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</si>
  <si>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</si>
  <si>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</si>
  <si>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</si>
  <si>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</si>
  <si>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</si>
  <si>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</si>
  <si>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</si>
  <si>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</si>
  <si>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</si>
  <si>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</si>
  <si>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</si>
  <si>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</si>
  <si>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</si>
  <si>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</si>
  <si>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</si>
  <si>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</si>
  <si>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</si>
  <si>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</si>
  <si>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</si>
  <si>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</si>
  <si>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</si>
  <si>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</si>
  <si>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</si>
  <si>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</si>
  <si>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</si>
  <si>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</si>
  <si>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</si>
  <si>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</si>
  <si>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</si>
  <si>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</si>
  <si>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</si>
  <si>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</si>
  <si>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</si>
  <si>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</si>
  <si>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</si>
  <si>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</si>
  <si>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</si>
  <si>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</si>
  <si>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</si>
  <si>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</si>
  <si>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</si>
  <si>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</si>
  <si>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</si>
  <si>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</si>
  <si>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</si>
  <si>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</si>
  <si>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</si>
  <si>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</si>
  <si>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</si>
  <si>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</si>
  <si>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</si>
  <si>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</si>
  <si>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</si>
  <si>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</si>
  <si>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</si>
  <si>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</si>
  <si>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</si>
  <si>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</si>
  <si>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</si>
  <si>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</si>
  <si>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</si>
  <si>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</si>
  <si>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</si>
  <si>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</si>
  <si>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</si>
  <si>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</si>
  <si>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</si>
  <si>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</si>
  <si>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</si>
  <si>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</si>
  <si>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</si>
  <si>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</si>
  <si>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</si>
  <si>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</si>
  <si>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</si>
  <si>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</si>
  <si>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</si>
  <si>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</si>
  <si>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</si>
  <si>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</si>
  <si>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</si>
  <si>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</si>
  <si>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</si>
  <si>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</si>
  <si>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</si>
  <si>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</si>
  <si>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</si>
  <si>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</si>
  <si>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</si>
  <si>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</si>
  <si>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</si>
  <si>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</si>
  <si>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</si>
  <si>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</si>
  <si>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</si>
  <si>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</si>
  <si>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</si>
  <si>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</si>
  <si>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</si>
  <si>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</si>
  <si>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</si>
  <si>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</si>
  <si>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</si>
  <si>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</si>
  <si>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</si>
  <si>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</si>
  <si>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</si>
  <si>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</si>
  <si>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</si>
  <si>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</si>
  <si>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</si>
  <si>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</si>
  <si>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</si>
  <si>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</si>
  <si>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</si>
  <si>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</si>
  <si>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</si>
  <si>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</si>
  <si>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</si>
  <si>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</si>
  <si>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</si>
  <si>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</si>
  <si>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</si>
  <si>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</si>
  <si>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</si>
  <si>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</si>
  <si>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</si>
  <si>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</si>
  <si>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</si>
  <si>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</si>
  <si>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</si>
  <si>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</si>
  <si>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</si>
  <si>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</si>
  <si>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</si>
  <si>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</si>
  <si>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</si>
  <si>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</si>
  <si>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</si>
  <si>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</si>
  <si>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</si>
  <si>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</si>
  <si>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</si>
  <si>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</si>
  <si>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</si>
  <si>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</si>
  <si>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</si>
  <si>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</si>
  <si>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</si>
  <si>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</si>
  <si>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</si>
  <si>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</si>
  <si>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</si>
  <si>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</si>
  <si>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</si>
  <si>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</si>
  <si>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</si>
  <si>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</si>
  <si>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</si>
  <si>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</si>
  <si>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</si>
  <si>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</si>
  <si>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</si>
  <si>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</si>
  <si>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</si>
  <si>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</si>
  <si>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</si>
  <si>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</si>
  <si>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</si>
  <si>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</si>
  <si>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</si>
  <si>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</si>
  <si>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</si>
  <si>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</si>
  <si>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</si>
  <si>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</si>
  <si>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</si>
  <si>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</si>
  <si>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</si>
  <si>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</si>
  <si>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</si>
  <si>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</si>
  <si>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</si>
  <si>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</si>
  <si>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</si>
  <si>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</si>
  <si>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</si>
  <si>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</si>
  <si>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</si>
  <si>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</si>
  <si>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</si>
  <si>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</si>
  <si>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</si>
  <si>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</si>
  <si>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</si>
  <si>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</si>
  <si>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</si>
  <si>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</si>
  <si>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</si>
  <si>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</si>
  <si>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</si>
  <si>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</si>
  <si>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</si>
  <si>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</si>
  <si>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</si>
  <si>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</si>
  <si>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</si>
  <si>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</si>
  <si>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</si>
  <si>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</si>
  <si>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</si>
  <si>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</si>
  <si>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</si>
  <si>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</si>
  <si>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</si>
  <si>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</si>
  <si>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</si>
  <si>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</si>
  <si>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</si>
  <si>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</si>
  <si>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</si>
  <si>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</si>
  <si>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</si>
  <si>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</si>
  <si>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</si>
  <si>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</si>
  <si>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</si>
  <si>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</si>
  <si>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</si>
  <si>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</si>
  <si>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</si>
  <si>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</si>
  <si>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</si>
  <si>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</si>
  <si>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</si>
  <si>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</si>
  <si>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</si>
  <si>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</si>
  <si>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</si>
  <si>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</si>
  <si>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</si>
  <si>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</si>
  <si>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</si>
  <si>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</si>
  <si>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</si>
  <si>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</si>
  <si>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</si>
  <si>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</si>
  <si>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</si>
  <si>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</si>
  <si>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</si>
  <si>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</si>
  <si>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</si>
  <si>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</si>
  <si>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</si>
  <si>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</si>
  <si>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</si>
  <si>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</si>
  <si>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</si>
  <si>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</si>
  <si>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</si>
  <si>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</si>
  <si>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</si>
  <si>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</si>
  <si>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</si>
  <si>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</si>
  <si>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</si>
  <si>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</si>
  <si>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</si>
  <si>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</si>
  <si>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</si>
  <si>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</si>
  <si>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</si>
  <si>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</si>
  <si>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</si>
  <si>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</si>
  <si>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</si>
  <si>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</si>
  <si>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</si>
  <si>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</si>
  <si>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</si>
  <si>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</si>
  <si>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</si>
  <si>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</si>
  <si>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</si>
  <si>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</si>
  <si>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</si>
  <si>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</si>
  <si>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</si>
  <si>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</si>
  <si>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</si>
  <si>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</si>
  <si>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</si>
  <si>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</si>
  <si>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</si>
  <si>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</si>
  <si>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</si>
  <si>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</si>
  <si>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</si>
  <si>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</si>
  <si>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</si>
  <si>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</si>
  <si>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</si>
  <si>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</si>
  <si>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</si>
  <si>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</si>
  <si>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</si>
  <si>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</si>
  <si>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</si>
  <si>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</si>
  <si>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</si>
  <si>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</si>
  <si>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</si>
  <si>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</si>
  <si>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</si>
  <si>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</si>
  <si>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</si>
  <si>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</si>
  <si>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</si>
  <si>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</si>
  <si>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</si>
  <si>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</si>
  <si>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</si>
  <si>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</si>
  <si>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</si>
  <si>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</si>
  <si>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</si>
  <si>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</si>
  <si>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</si>
  <si>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</si>
  <si>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</si>
  <si>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</si>
  <si>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</si>
  <si>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</si>
  <si>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</si>
  <si>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</si>
  <si>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</si>
  <si>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</si>
  <si>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</si>
  <si>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</si>
  <si>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</si>
  <si>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</si>
  <si>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</si>
  <si>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</si>
  <si>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</si>
  <si>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</si>
  <si>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</si>
  <si>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</si>
  <si>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</si>
  <si>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</si>
  <si>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</si>
  <si>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</si>
  <si>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</si>
  <si>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</si>
  <si>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</si>
  <si>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</si>
  <si>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</si>
  <si>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</si>
  <si>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</si>
  <si>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</si>
  <si>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</si>
  <si>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</si>
  <si>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</si>
  <si>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</si>
  <si>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</si>
  <si>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</si>
  <si>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</si>
  <si>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</si>
  <si>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</si>
  <si>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</si>
  <si>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</si>
  <si>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</si>
  <si>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</si>
  <si>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</si>
  <si>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</si>
  <si>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</si>
  <si>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</si>
  <si>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</si>
  <si>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</si>
  <si>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</si>
  <si>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</si>
  <si>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</si>
  <si>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</si>
  <si>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</si>
  <si>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</si>
  <si>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</si>
  <si>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</si>
  <si>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</si>
  <si>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</si>
  <si>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</si>
  <si>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</si>
  <si>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</si>
  <si>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</si>
  <si>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</si>
  <si>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</si>
  <si>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</si>
  <si>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</si>
  <si>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</si>
  <si>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</si>
  <si>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</si>
  <si>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</si>
  <si>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</si>
  <si>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</si>
  <si>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</si>
  <si>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</si>
  <si>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</si>
  <si>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</si>
  <si>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</si>
  <si>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</si>
  <si>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</si>
  <si>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</si>
  <si>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</si>
  <si>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</si>
  <si>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</si>
  <si>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</si>
  <si>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</si>
  <si>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</si>
  <si>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</si>
  <si>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</si>
  <si>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</si>
  <si>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</si>
  <si>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</si>
  <si>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</si>
  <si>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</si>
  <si>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</si>
  <si>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</si>
  <si>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</si>
  <si>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</si>
  <si>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</si>
  <si>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</si>
  <si>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</si>
  <si>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</si>
  <si>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</si>
  <si>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</si>
  <si>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</si>
  <si>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</si>
  <si>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</si>
  <si>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</si>
  <si>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</si>
  <si>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</si>
  <si>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</si>
  <si>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</si>
  <si>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</si>
  <si>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</si>
  <si>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</si>
  <si>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</si>
  <si>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</si>
  <si>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</si>
  <si>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</si>
  <si>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</si>
  <si>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</si>
  <si>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</si>
  <si>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</si>
  <si>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</si>
  <si>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</si>
  <si>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</si>
  <si>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</si>
  <si>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</si>
  <si>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</si>
  <si>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</si>
  <si>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</si>
  <si>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</si>
  <si>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</si>
  <si>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</si>
  <si>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</si>
  <si>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</si>
  <si>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</si>
  <si>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</si>
  <si>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</si>
  <si>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</si>
  <si>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</si>
  <si>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</si>
  <si>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</si>
  <si>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</si>
  <si>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</si>
  <si>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</si>
  <si>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</si>
  <si>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</si>
  <si>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</si>
  <si>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</si>
  <si>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</si>
  <si>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</si>
  <si>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</si>
  <si>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</si>
  <si>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</si>
  <si>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</si>
  <si>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</si>
  <si>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</si>
  <si>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</si>
  <si>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</si>
  <si>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</si>
  <si>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</si>
  <si>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</si>
  <si>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</si>
  <si>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</si>
  <si>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</si>
  <si>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</si>
  <si>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</si>
  <si>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</si>
  <si>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</si>
  <si>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</si>
  <si>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</si>
  <si>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</si>
  <si>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</si>
  <si>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</si>
  <si>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</si>
  <si>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</si>
  <si>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</si>
  <si>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</si>
  <si>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</si>
  <si>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</si>
  <si>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</si>
  <si>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</si>
  <si>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</si>
  <si>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</si>
  <si>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</si>
  <si>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</si>
  <si>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</si>
  <si>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</si>
  <si>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</si>
  <si>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</si>
  <si>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</si>
  <si>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</si>
  <si>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</si>
  <si>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</si>
  <si>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</si>
  <si>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</si>
  <si>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</si>
  <si>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</si>
  <si>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</si>
  <si>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</si>
  <si>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</si>
  <si>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</si>
  <si>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</si>
  <si>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</si>
  <si>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</si>
  <si>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</si>
  <si>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</si>
  <si>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</si>
  <si>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</si>
  <si>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</si>
  <si>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</si>
  <si>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</si>
  <si>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</si>
  <si>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</si>
  <si>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</si>
  <si>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</si>
  <si>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</si>
  <si>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</si>
  <si>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</si>
  <si>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</si>
  <si>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</si>
  <si>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</si>
  <si>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</si>
  <si>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</si>
  <si>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</si>
  <si>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</si>
  <si>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</si>
  <si>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</si>
  <si>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</si>
  <si>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</si>
  <si>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</si>
  <si>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</si>
  <si>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</si>
  <si>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</si>
  <si>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</si>
  <si>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</si>
  <si>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</si>
  <si>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</si>
  <si>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</si>
  <si>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</si>
  <si>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</si>
  <si>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</si>
  <si>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</si>
  <si>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</si>
  <si>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</si>
  <si>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</si>
  <si>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</si>
  <si>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</si>
  <si>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</si>
  <si>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</si>
  <si>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</si>
  <si>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</si>
  <si>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</si>
  <si>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</si>
  <si>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</si>
  <si>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</si>
  <si>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</si>
  <si>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</si>
  <si>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</si>
  <si>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</si>
  <si>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</si>
  <si>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</si>
  <si>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</si>
  <si>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</si>
  <si>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</si>
  <si>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</si>
  <si>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</si>
  <si>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</si>
  <si>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</si>
  <si>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</si>
  <si>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</si>
  <si>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</si>
  <si>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</si>
  <si>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</si>
  <si>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</si>
  <si>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</si>
  <si>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</si>
  <si>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</si>
  <si>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</si>
  <si>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</si>
  <si>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</si>
  <si>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</si>
  <si>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</si>
  <si>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</si>
  <si>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</si>
  <si>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</si>
  <si>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</si>
  <si>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</si>
  <si>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</si>
  <si>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</si>
  <si>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</si>
  <si>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</si>
  <si>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</si>
  <si>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</si>
  <si>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</si>
  <si>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</si>
  <si>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</si>
  <si>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</si>
  <si>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</si>
  <si>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</si>
  <si>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</si>
  <si>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</si>
  <si>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</si>
  <si>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</si>
  <si>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</si>
  <si>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</si>
  <si>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</si>
  <si>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</si>
  <si>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</si>
  <si>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</si>
  <si>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</si>
  <si>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</si>
  <si>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</si>
  <si>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</si>
  <si>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</si>
  <si>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</si>
  <si>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</si>
  <si>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</si>
  <si>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</si>
  <si>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</si>
  <si>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</si>
  <si>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</si>
  <si>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</si>
  <si>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</si>
  <si>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</si>
  <si>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</si>
  <si>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</si>
  <si>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</si>
  <si>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</si>
  <si>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</si>
  <si>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</si>
  <si>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</si>
  <si>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</si>
  <si>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</si>
  <si>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</si>
  <si>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</si>
  <si>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</si>
  <si>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</si>
  <si>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</si>
  <si>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</si>
  <si>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</si>
  <si>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</si>
  <si>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</si>
  <si>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</si>
  <si>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</si>
  <si>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</si>
  <si>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</si>
  <si>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</si>
  <si>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</si>
  <si>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</si>
  <si>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</si>
  <si>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</si>
  <si>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</si>
  <si>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</si>
  <si>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</si>
  <si>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</si>
  <si>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</si>
  <si>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</si>
  <si>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</si>
  <si>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</si>
  <si>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</si>
  <si>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</si>
  <si>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</si>
  <si>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</si>
  <si>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</si>
  <si>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</si>
  <si>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</si>
  <si>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</si>
  <si>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</si>
  <si>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</si>
  <si>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</si>
  <si>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</si>
  <si>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</si>
  <si>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</si>
  <si>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</si>
  <si>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</si>
  <si>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</si>
  <si>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</si>
  <si>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</si>
  <si>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</si>
  <si>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</si>
  <si>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</si>
  <si>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</si>
  <si>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</si>
  <si>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</si>
  <si>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</si>
  <si>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</si>
  <si>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</si>
  <si>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</si>
  <si>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</si>
  <si>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</si>
  <si>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</si>
  <si>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</si>
  <si>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</si>
  <si>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</si>
  <si>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</si>
  <si>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</si>
  <si>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</si>
  <si>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</si>
  <si>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</si>
  <si>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</si>
  <si>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</si>
  <si>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</si>
  <si>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</si>
  <si>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</si>
  <si>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</si>
  <si>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</si>
  <si>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</si>
  <si>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</si>
  <si>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</si>
  <si>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</si>
  <si>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</si>
  <si>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</si>
  <si>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</si>
  <si>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</si>
  <si>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</si>
  <si>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</si>
  <si>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</si>
  <si>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</si>
  <si>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</si>
  <si>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</si>
  <si>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</si>
  <si>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</si>
  <si>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</si>
  <si>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</si>
  <si>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</si>
  <si>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</si>
  <si>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</si>
  <si>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</si>
  <si>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</si>
  <si>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</si>
  <si>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</si>
  <si>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</si>
  <si>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</si>
  <si>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</si>
  <si>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</si>
  <si>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</si>
  <si>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</si>
  <si>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</si>
  <si>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</si>
  <si>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</si>
  <si>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</si>
  <si>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</si>
  <si>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</si>
  <si>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</si>
  <si>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</si>
  <si>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</si>
  <si>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</si>
  <si>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</si>
  <si>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</si>
  <si>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</si>
  <si>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</si>
  <si>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</si>
  <si>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</si>
  <si>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</si>
  <si>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</si>
  <si>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</si>
  <si>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</si>
  <si>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</si>
  <si>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</si>
  <si>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</si>
  <si>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</si>
  <si>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</si>
  <si>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</si>
  <si>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</si>
  <si>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</si>
  <si>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</si>
  <si>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</si>
  <si>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</si>
  <si>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</si>
  <si>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</si>
  <si>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</si>
  <si>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</si>
  <si>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</si>
  <si>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</si>
  <si>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</si>
  <si>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</si>
  <si>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</si>
  <si>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</si>
  <si>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</si>
  <si>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</si>
  <si>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</si>
  <si>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</si>
  <si>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</si>
  <si>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</si>
  <si>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</si>
  <si>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</si>
  <si>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</si>
  <si>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</si>
  <si>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</si>
  <si>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</si>
  <si>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</si>
  <si>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</si>
  <si>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</si>
  <si>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</si>
  <si>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</si>
  <si>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</si>
  <si>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</si>
  <si>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</si>
  <si>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</si>
  <si>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</si>
  <si>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</si>
  <si>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</si>
  <si>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</si>
  <si>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</si>
  <si>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</si>
  <si>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</si>
  <si>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</si>
  <si>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</si>
  <si>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</si>
  <si>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</si>
  <si>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</si>
  <si>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</si>
  <si>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</si>
  <si>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</si>
  <si>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</si>
  <si>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</si>
  <si>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</si>
  <si>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</si>
  <si>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</si>
  <si>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</si>
  <si>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</si>
  <si>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</si>
  <si>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</si>
  <si>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</si>
  <si>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</si>
  <si>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</si>
  <si>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</si>
  <si>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</si>
  <si>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</si>
  <si>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</si>
  <si>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</si>
  <si>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</si>
  <si>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</si>
  <si>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</si>
  <si>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</si>
  <si>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</si>
  <si>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</si>
  <si>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</si>
  <si>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</si>
  <si>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</si>
  <si>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</si>
  <si>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</si>
  <si>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</si>
  <si>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</si>
  <si>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</si>
  <si>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</si>
  <si>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</si>
  <si>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</si>
  <si>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</si>
  <si>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</si>
  <si>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</si>
  <si>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</si>
  <si>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</si>
  <si>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</si>
  <si>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</si>
  <si>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</si>
  <si>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</si>
  <si>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</si>
  <si>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</si>
  <si>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</si>
  <si>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</si>
  <si>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</si>
  <si>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</si>
  <si>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</si>
  <si>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</si>
  <si>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</si>
  <si>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</si>
  <si>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</si>
  <si>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</si>
  <si>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</si>
  <si>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</si>
  <si>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</si>
  <si>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</si>
  <si>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</si>
  <si>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</si>
  <si>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</si>
  <si>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</si>
  <si>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</si>
  <si>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</si>
  <si>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</si>
  <si>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</si>
  <si>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</si>
  <si>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</si>
  <si>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</si>
  <si>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</si>
  <si>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</si>
  <si>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</si>
  <si>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</si>
  <si>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</si>
  <si>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</si>
  <si>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</si>
  <si>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</si>
  <si>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</si>
  <si>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</si>
  <si>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</si>
  <si>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</si>
  <si>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</si>
  <si>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</si>
  <si>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</si>
  <si>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</si>
  <si>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</si>
  <si>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</si>
  <si>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</si>
  <si>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</si>
  <si>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</si>
  <si>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</si>
  <si>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</si>
  <si>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</si>
  <si>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</si>
  <si>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</si>
  <si>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</si>
  <si>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</si>
  <si>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</si>
  <si>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</si>
  <si>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</si>
  <si>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</si>
  <si>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</si>
  <si>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</si>
  <si>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</si>
  <si>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</si>
  <si>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</si>
  <si>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</si>
  <si>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</si>
  <si>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</si>
  <si>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</si>
  <si>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</si>
  <si>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</si>
  <si>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</si>
  <si>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</si>
  <si>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</si>
  <si>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</si>
  <si>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</si>
  <si>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</si>
  <si>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</si>
  <si>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</si>
  <si>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</si>
  <si>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</si>
  <si>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</si>
  <si>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</si>
  <si>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</si>
  <si>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</si>
  <si>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</si>
  <si>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</si>
  <si>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</si>
  <si>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</si>
  <si>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</si>
  <si>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</si>
  <si>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</si>
  <si>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</si>
  <si>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</si>
  <si>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</si>
  <si>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</si>
  <si>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</si>
  <si>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</si>
  <si>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</si>
  <si>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</si>
  <si>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</si>
  <si>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</si>
  <si>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</si>
  <si>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</si>
  <si>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</si>
  <si>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</si>
  <si>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</si>
  <si>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</si>
  <si>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</si>
  <si>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</si>
  <si>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</si>
  <si>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</si>
  <si>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</si>
  <si>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</si>
  <si>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</si>
  <si>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</si>
  <si>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</si>
  <si>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</si>
  <si>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</si>
  <si>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</si>
  <si>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</si>
  <si>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</si>
  <si>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</si>
  <si>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</si>
  <si>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</si>
  <si>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</si>
  <si>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</si>
  <si>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</si>
  <si>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</si>
  <si>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</si>
  <si>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</si>
  <si>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</si>
  <si>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</si>
  <si>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</si>
  <si>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</si>
  <si>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</si>
  <si>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</si>
  <si>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</si>
  <si>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</si>
  <si>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</si>
  <si>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</si>
  <si>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</si>
  <si>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</si>
  <si>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</si>
  <si>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</si>
  <si>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</si>
  <si>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</si>
  <si>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</si>
  <si>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</si>
  <si>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</si>
  <si>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</si>
  <si>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</si>
  <si>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</si>
  <si>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</si>
  <si>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</si>
  <si>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</si>
  <si>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</si>
  <si>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</si>
  <si>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</si>
  <si>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</si>
  <si>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</si>
  <si>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</si>
  <si>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</si>
  <si>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</si>
  <si>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</si>
  <si>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</si>
  <si>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</si>
  <si>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</si>
  <si>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</si>
  <si>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</si>
  <si>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</si>
  <si>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</si>
  <si>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</si>
  <si>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</si>
  <si>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</si>
  <si>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</si>
  <si>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</si>
  <si>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</si>
  <si>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</si>
  <si>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</si>
  <si>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</si>
  <si>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</si>
  <si>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</si>
  <si>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</si>
  <si>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</si>
  <si>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</si>
  <si>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</si>
  <si>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</si>
  <si>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</si>
  <si>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</si>
  <si>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</si>
  <si>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</si>
  <si>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</si>
  <si>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</si>
  <si>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</si>
  <si>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</si>
  <si>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</si>
  <si>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</si>
  <si>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</si>
  <si>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</si>
  <si>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</si>
  <si>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</si>
  <si>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</si>
  <si>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</si>
  <si>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</si>
  <si>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</si>
  <si>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</si>
  <si>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</si>
  <si>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</si>
  <si>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</si>
  <si>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</si>
  <si>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</si>
  <si>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</si>
  <si>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</si>
  <si>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</si>
  <si>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</si>
  <si>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</si>
  <si>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</si>
  <si>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</si>
  <si>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</si>
  <si>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</si>
  <si>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</si>
  <si>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</si>
  <si>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</si>
  <si>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</si>
  <si>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</si>
  <si>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</si>
  <si>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</si>
  <si>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</si>
  <si>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</si>
  <si>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</si>
  <si>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</si>
  <si>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</si>
  <si>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</si>
  <si>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</si>
  <si>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</si>
  <si>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</si>
  <si>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</si>
  <si>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</si>
  <si>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</si>
  <si>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</si>
  <si>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</si>
  <si>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</si>
  <si>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</si>
  <si>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</si>
  <si>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</si>
  <si>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</si>
  <si>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</si>
  <si>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</si>
  <si>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</si>
  <si>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</si>
  <si>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</si>
  <si>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</si>
  <si>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</si>
  <si>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</si>
  <si>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</si>
  <si>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</si>
  <si>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</si>
  <si>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</si>
  <si>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</si>
  <si>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</si>
  <si>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</si>
  <si>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</si>
  <si>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</si>
  <si>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</si>
  <si>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</si>
  <si>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</si>
  <si>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</si>
  <si>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</si>
  <si>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</si>
  <si>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</si>
  <si>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</si>
  <si>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</si>
  <si>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</si>
  <si>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</si>
  <si>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</si>
  <si>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</si>
  <si>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</si>
  <si>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</si>
  <si>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</si>
  <si>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</si>
  <si>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</si>
  <si>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</si>
  <si>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</si>
  <si>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</si>
  <si>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</si>
  <si>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</si>
  <si>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</si>
  <si>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</si>
  <si>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</si>
  <si>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</si>
  <si>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</si>
  <si>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</si>
  <si>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</si>
  <si>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</si>
  <si>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</si>
  <si>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</si>
  <si>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</si>
  <si>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</si>
  <si>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</si>
  <si>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</si>
  <si>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</si>
  <si>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</si>
  <si>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</si>
  <si>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</si>
  <si>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</si>
  <si>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</si>
  <si>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</si>
  <si>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</si>
  <si>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</si>
  <si>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</si>
  <si>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</si>
  <si>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</si>
  <si>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</si>
  <si>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</si>
  <si>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</si>
  <si>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</si>
  <si>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</si>
  <si>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</si>
  <si>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</si>
  <si>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</si>
  <si>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</si>
  <si>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</si>
  <si>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</si>
  <si>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</si>
  <si>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</si>
  <si>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</si>
  <si>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</si>
  <si>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</si>
  <si>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</si>
  <si>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</si>
  <si>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</si>
  <si>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</si>
  <si>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</si>
  <si>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</si>
  <si>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</si>
  <si>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</si>
  <si>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</si>
  <si>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</si>
  <si>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</si>
  <si>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</si>
  <si>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</si>
  <si>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</si>
  <si>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</si>
  <si>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</si>
  <si>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</si>
  <si>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</si>
  <si>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</si>
  <si>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</si>
  <si>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</si>
  <si>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</si>
  <si>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</si>
  <si>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</si>
  <si>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</si>
  <si>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</si>
  <si>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</si>
  <si>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</si>
  <si>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</si>
  <si>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</si>
  <si>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</si>
  <si>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</si>
  <si>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</si>
  <si>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</si>
  <si>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</si>
  <si>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</si>
  <si>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</si>
  <si>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</si>
  <si>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</si>
  <si>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</si>
  <si>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</si>
  <si>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</si>
  <si>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</si>
  <si>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</si>
  <si>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</si>
  <si>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</si>
  <si>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</si>
  <si>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</si>
  <si>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</si>
  <si>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</si>
  <si>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</si>
  <si>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</si>
  <si>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</si>
  <si>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</si>
  <si>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</si>
  <si>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</si>
  <si>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</si>
  <si>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</si>
  <si>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</si>
  <si>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</si>
  <si>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</si>
  <si>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</si>
  <si>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</si>
  <si>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</si>
  <si>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</si>
  <si>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</si>
  <si>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</si>
  <si>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</si>
  <si>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</si>
  <si>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</si>
  <si>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</si>
  <si>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</si>
  <si>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</si>
  <si>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</si>
  <si>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</si>
  <si>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</si>
  <si>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</si>
  <si>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</si>
  <si>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</si>
  <si>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</si>
  <si>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</si>
  <si>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</si>
  <si>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</si>
  <si>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</si>
  <si>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</si>
  <si>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</si>
  <si>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</si>
  <si>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</si>
  <si>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</si>
  <si>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</si>
  <si>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</si>
  <si>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</si>
  <si>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</si>
  <si>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</si>
  <si>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</si>
  <si>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</si>
  <si>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</si>
  <si>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</si>
  <si>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</si>
  <si>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</si>
  <si>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</si>
  <si>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</si>
  <si>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</si>
  <si>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</si>
  <si>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</si>
  <si>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</si>
  <si>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</si>
  <si>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</si>
  <si>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</si>
  <si>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</si>
  <si>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</si>
  <si>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</si>
  <si>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</si>
  <si>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</si>
  <si>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</si>
  <si>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</si>
  <si>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</si>
  <si>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</si>
  <si>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</si>
  <si>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</si>
  <si>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</si>
  <si>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</si>
  <si>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</si>
  <si>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</si>
  <si>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</si>
  <si>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</si>
  <si>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</si>
  <si>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</si>
  <si>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</si>
  <si>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</si>
  <si>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</si>
  <si>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</si>
  <si>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</si>
  <si>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</si>
  <si>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</si>
  <si>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</si>
  <si>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</si>
  <si>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</si>
  <si>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</si>
  <si>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</si>
  <si>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</si>
  <si>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</si>
  <si>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</si>
  <si>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</si>
  <si>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</si>
  <si>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</si>
  <si>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</si>
  <si>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</si>
  <si>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</si>
  <si>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</si>
  <si>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</si>
  <si>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</si>
  <si>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</si>
  <si>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</si>
  <si>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</si>
  <si>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</si>
  <si>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</si>
  <si>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</si>
  <si>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</si>
  <si>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</si>
  <si>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</si>
  <si>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</si>
  <si>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</si>
  <si>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</si>
  <si>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</si>
  <si>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</si>
  <si>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</si>
  <si>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</si>
  <si>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</si>
  <si>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</si>
  <si>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</si>
  <si>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</si>
  <si>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</si>
  <si>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</si>
  <si>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</si>
  <si>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</si>
  <si>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</si>
  <si>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</si>
  <si>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</si>
  <si>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</si>
  <si>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</si>
  <si>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</si>
  <si>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</si>
  <si>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</si>
  <si>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</si>
  <si>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</si>
  <si>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</si>
  <si>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</si>
  <si>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</si>
  <si>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</si>
  <si>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</si>
  <si>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</si>
  <si>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</si>
  <si>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</si>
  <si>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</si>
  <si>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</si>
  <si>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</si>
  <si>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</si>
  <si>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</si>
  <si>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</si>
  <si>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</si>
  <si>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</si>
  <si>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</si>
  <si>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</si>
  <si>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</si>
  <si>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</si>
  <si>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</si>
  <si>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</si>
  <si>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</si>
  <si>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</si>
  <si>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</si>
  <si>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</si>
  <si>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</si>
  <si>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</si>
  <si>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</si>
  <si>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</si>
  <si>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</si>
  <si>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</si>
  <si>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</si>
  <si>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</si>
  <si>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</si>
  <si>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</si>
  <si>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</si>
  <si>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</si>
  <si>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</si>
  <si>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</si>
  <si>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</si>
  <si>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</si>
  <si>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</si>
  <si>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</si>
  <si>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</si>
  <si>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</si>
  <si>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</si>
  <si>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</si>
  <si>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</si>
  <si>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</si>
  <si>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</si>
  <si>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</si>
  <si>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</si>
  <si>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</si>
  <si>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</si>
  <si>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</si>
  <si>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</si>
  <si>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</si>
  <si>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</si>
  <si>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</si>
  <si>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</si>
  <si>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</si>
  <si>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</si>
  <si>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</si>
  <si>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</si>
  <si>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</si>
  <si>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</si>
  <si>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</si>
  <si>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</si>
  <si>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</si>
  <si>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</si>
  <si>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</si>
  <si>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</si>
  <si>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</si>
  <si>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</si>
  <si>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</si>
  <si>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</si>
  <si>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</si>
  <si>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</si>
  <si>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</si>
  <si>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</si>
  <si>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</si>
  <si>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</si>
  <si>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</si>
  <si>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</si>
  <si>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</si>
  <si>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</si>
  <si>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</si>
  <si>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</si>
  <si>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</si>
  <si>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</si>
  <si>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</si>
  <si>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</si>
  <si>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</si>
  <si>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</si>
  <si>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</si>
  <si>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</si>
  <si>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</si>
  <si>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</si>
  <si>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</si>
  <si>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</si>
  <si>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</si>
  <si>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</si>
  <si>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</si>
  <si>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</si>
  <si>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</si>
  <si>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</si>
  <si>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</si>
  <si>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</si>
  <si>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</si>
  <si>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</si>
  <si>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</si>
  <si>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</si>
  <si>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</si>
  <si>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</si>
  <si>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</si>
  <si>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</si>
  <si>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</si>
  <si>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</si>
  <si>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</si>
  <si>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</si>
  <si>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</si>
  <si>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</si>
  <si>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</si>
  <si>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</si>
  <si>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</si>
  <si>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</si>
  <si>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</si>
  <si>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</si>
  <si>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</si>
  <si>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</si>
  <si>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</si>
  <si>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</si>
  <si>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</si>
  <si>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</si>
  <si>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</si>
  <si>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</si>
  <si>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</si>
  <si>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</si>
  <si>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</si>
  <si>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</si>
  <si>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</si>
  <si>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</si>
  <si>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</si>
  <si>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</si>
  <si>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</si>
  <si>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</si>
  <si>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</si>
  <si>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</si>
  <si>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</si>
  <si>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</si>
  <si>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</si>
  <si>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</si>
  <si>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</si>
  <si>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</si>
  <si>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</si>
  <si>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</si>
  <si>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</si>
  <si>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</si>
  <si>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</si>
  <si>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</si>
  <si>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</si>
  <si>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</si>
  <si>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</si>
  <si>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</si>
  <si>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</si>
  <si>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</si>
  <si>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</si>
  <si>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</si>
  <si>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</si>
  <si>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</si>
  <si>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</si>
  <si>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</si>
  <si>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</si>
  <si>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</si>
  <si>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</si>
  <si>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</si>
  <si>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</si>
  <si>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</si>
  <si>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</si>
  <si>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</si>
  <si>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</si>
  <si>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</si>
  <si>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</si>
  <si>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</si>
  <si>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</si>
  <si>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</si>
  <si>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</si>
  <si>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</si>
  <si>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</si>
  <si>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</si>
  <si>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</si>
  <si>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</si>
  <si>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</si>
  <si>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</si>
  <si>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</si>
  <si>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</si>
  <si>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</si>
  <si>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</si>
  <si>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</si>
  <si>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</si>
  <si>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</si>
  <si>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</si>
  <si>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</si>
  <si>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</si>
  <si>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</si>
  <si>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</si>
  <si>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</si>
  <si>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</si>
  <si>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</si>
  <si>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</si>
  <si>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</si>
  <si>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</si>
  <si>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</si>
  <si>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</si>
  <si>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</si>
  <si>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</si>
  <si>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</si>
  <si>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</si>
  <si>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</si>
  <si>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</si>
  <si>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</si>
  <si>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</si>
  <si>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</si>
  <si>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</si>
  <si>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</si>
  <si>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</si>
  <si>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</si>
  <si>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</si>
  <si>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</si>
  <si>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</si>
  <si>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</si>
  <si>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</si>
  <si>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</si>
  <si>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</si>
  <si>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</si>
  <si>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</si>
  <si>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</si>
  <si>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</si>
  <si>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</si>
  <si>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</si>
  <si>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</si>
  <si>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</si>
  <si>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</si>
  <si>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</si>
  <si>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</si>
  <si>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</si>
  <si>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</si>
  <si>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</si>
  <si>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</si>
  <si>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</si>
  <si>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</si>
  <si>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</si>
  <si>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</si>
  <si>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</si>
  <si>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</si>
  <si>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</si>
  <si>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</si>
  <si>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</si>
  <si>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</si>
  <si>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</si>
  <si>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</si>
  <si>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</si>
  <si>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</si>
  <si>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</si>
  <si>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</si>
  <si>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</si>
  <si>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</si>
  <si>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</si>
  <si>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</si>
  <si>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</si>
  <si>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</si>
  <si>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</si>
  <si>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</si>
  <si>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</si>
  <si>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</si>
  <si>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Sub-Categoary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</si>
  <si>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</si>
  <si>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</si>
  <si>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</si>
  <si>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</si>
  <si>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</si>
  <si>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</si>
  <si>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</si>
  <si>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</si>
  <si>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</si>
  <si>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</si>
  <si>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</si>
  <si>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</si>
  <si>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</si>
  <si>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</si>
  <si>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</si>
  <si>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</si>
  <si>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</si>
  <si>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</si>
  <si>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</si>
  <si>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</si>
  <si>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</si>
  <si>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</si>
  <si>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</si>
  <si>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</si>
  <si>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</si>
  <si>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</si>
  <si>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</si>
  <si>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</si>
  <si>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</si>
  <si>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</si>
  <si>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</si>
  <si>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</si>
  <si>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</si>
  <si>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</si>
  <si>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</si>
  <si>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</si>
  <si>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</si>
  <si>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</si>
  <si>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</si>
  <si>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</si>
  <si>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</si>
  <si>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</si>
  <si>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</si>
  <si>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</si>
  <si>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</si>
  <si>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</si>
  <si>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</si>
  <si>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</si>
  <si>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</si>
  <si>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</si>
  <si>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</si>
  <si>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</si>
  <si>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</si>
  <si>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</si>
  <si>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</si>
  <si>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</si>
  <si>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</si>
  <si>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</si>
  <si>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</si>
  <si>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</si>
  <si>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</si>
  <si>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</si>
  <si>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</si>
  <si>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</si>
  <si>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</si>
  <si>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</si>
  <si>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</si>
  <si>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</si>
  <si>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</si>
  <si>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</si>
  <si>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Goals</t>
  </si>
  <si>
    <t xml:space="preserve">Number Successfully </t>
  </si>
  <si>
    <t>Number Failed</t>
  </si>
  <si>
    <t xml:space="preserve">Total Projects </t>
  </si>
  <si>
    <t>Percentage Successful</t>
  </si>
  <si>
    <t xml:space="preserve">Percentage Failed </t>
  </si>
  <si>
    <t xml:space="preserve">Percentage Cancelled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</si>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</sst>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1" xfId="0" applyBorder="1"/>
    <xf numFmtId="9" fontId="0" fillId="0" borderId="1" xfId="0" applyNumberFormat="1" applyBorder="1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[01-Excel_Homework_Instructions_StarterBook.xlsx]Analysis by Categories!PivotTable1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'Analysis by Categories'!$B$3:$B$4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'Analysis by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'Analysis by Categories'!$B$5:$B$14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6B-42DC-A69D-37DCA4B82F43}"/>
            </c:ext>
          </c:extLst>
        </c:ser>
        <c:ser>
          <c:idx val="1"/>
          <c:order val="1"/>
          <c:tx>
            <c:strRef>
              <c:f>'Analysis by Categories'!$C$3:$C$4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'Analysis by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'Analysis by Categories'!$C$5:$C$14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6B-42DC-A69D-37DCA4B82F43}"/>
            </c:ext>
          </c:extLst>
        </c:ser>
        <c:ser>
          <c:idx val="2"/>
          <c:order val="2"/>
          <c:tx>
            <c:strRef>
              <c:f>'Analysis by Categories'!$D$3:$D$4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'Analysis by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'Analysis by Categories'!$D$5:$D$14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6B-42DC-A69D-37DCA4B82F43}"/>
            </c:ext>
          </c:extLst>
        </c:ser>
        <c:ser>
          <c:idx val="3"/>
          <c:order val="3"/>
          <c:tx>
            <c:strRef>
              <c:f>'Analysis by Categories'!$E$3:$E$4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'Analysis by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'Analysis by Categories'!$E$5:$E$14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36B-42DC-A69D-37DCA4B82F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06669616"/>
        <c:axId val="1913121552"/>
      </c:barChart>
      <c:catAx>
        <c:axId val="190666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121552"/>
        <c:crosses val="autoZero"/>
        <c:auto val="1"/>
        <c:lblAlgn val="ctr"/>
        <c:lblOffset val="100"/>
        <c:noMultiLvlLbl val="0"/>
      </c:catAx>
      <c:valAx>
        <c:axId val="191312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66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[01-Excel_Homework_Instructions_StarterBook.xlsx]Analysis by Sub-Categories!PivotTable2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'Analysis by Sub-Categories'!$B$4:$B$5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'Analysis by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'Analysis by Sub-Categories'!$B$6:$B$47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9E-444B-8452-3AA3FA3C42D8}"/>
            </c:ext>
          </c:extLst>
        </c:ser>
        <c:ser>
          <c:idx val="1"/>
          <c:order val="1"/>
          <c:tx>
            <c:strRef>
              <c:f>'Analysis by Sub-Categories'!$C$4:$C$5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'Analysis by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'Analysis by Sub-Categories'!$C$6:$C$47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09E-444B-8452-3AA3FA3C42D8}"/>
            </c:ext>
          </c:extLst>
        </c:ser>
        <c:ser>
          <c:idx val="2"/>
          <c:order val="2"/>
          <c:tx>
            <c:strRef>
              <c:f>'Analysis by Sub-Categories'!$D$4:$D$5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'Analysis by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'Analysis by Sub-Categories'!$D$6:$D$47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09E-444B-8452-3AA3FA3C42D8}"/>
            </c:ext>
          </c:extLst>
        </c:ser>
        <c:ser>
          <c:idx val="3"/>
          <c:order val="3"/>
          <c:tx>
            <c:strRef>
              <c:f>'Analysis by Sub-Categories'!$E$4:$E$5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'Analysis by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'Analysis by Sub-Categories'!$E$6:$E$47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09E-444B-8452-3AA3FA3C4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71624304"/>
        <c:axId val="1662344592"/>
      </c:barChart>
      <c:catAx>
        <c:axId val="177162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344592"/>
        <c:crosses val="autoZero"/>
        <c:auto val="1"/>
        <c:lblAlgn val="ctr"/>
        <c:lblOffset val="100"/>
        <c:noMultiLvlLbl val="0"/>
      </c:catAx>
      <c:valAx>
        <c:axId val="166234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62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[01-Excel_Homework_Instructions_StarterBook.xlsx]Analysis by Date Created!PivotTable5</c:name>
    <c:fmtId val="4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'Analysis by 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'Analysis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'Analysis by Date Created'!$B$6:$B$18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63-4D64-90C0-4C79E42128DF}"/>
            </c:ext>
          </c:extLst>
        </c:ser>
        <c:ser>
          <c:idx val="1"/>
          <c:order val="1"/>
          <c:tx>
            <c:strRef>
              <c:f>'Analysis 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'Analysis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'Analysis by Date Created'!$C$6:$C$18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63-4D64-90C0-4C79E42128DF}"/>
            </c:ext>
          </c:extLst>
        </c:ser>
        <c:ser>
          <c:idx val="2"/>
          <c:order val="2"/>
          <c:tx>
            <c:strRef>
              <c:f>'Analysis by 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'Analysis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'Analysis by 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63-4D64-90C0-4C79E42128DF}"/>
            </c:ext>
          </c:extLst>
        </c:ser>
        <c:ser>
          <c:idx val="3"/>
          <c:order val="3"/>
          <c:tx>
            <c:strRef>
              <c:f>'Analysis by Date Created'!$E$4:$E$5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'Analysis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'Analysis by Date Created'!$E$6:$E$18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663-4D64-90C0-4C79E4212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3780016"/>
        <c:axId val="1758370576"/>
      </c:lineChart>
      <c:catAx>
        <c:axId val="44378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370576"/>
        <c:crosses val="autoZero"/>
        <c:auto val="1"/>
        <c:lblAlgn val="ctr"/>
        <c:lblOffset val="100"/>
        <c:noMultiLvlLbl val="0"/>
      </c:catAx>
      <c:valAx>
        <c:axId val="175837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78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51-4138-95D0-E397B970824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51-4138-95D0-E397B970824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51-4138-95D0-E397B9708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0628928"/>
        <c:axId val="1198186608"/>
      </c:lineChart>
      <c:catAx>
        <c:axId val="96062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186608"/>
        <c:crosses val="autoZero"/>
        <c:auto val="1"/>
        <c:lblAlgn val="ctr"/>
        <c:lblOffset val="100"/>
        <c:noMultiLvlLbl val="0"/>
      </c:catAx>
      <c:valAx>
        <c:axId val="119818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62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</xdr:colOff>
      <xdr:row>0</xdr:row>
      <xdr:rowOff>15240</xdr:rowOff>
    </xdr:from>
    <xdr:to>
      <xdr:col>16</xdr:col>
      <xdr:colOff>106680</xdr:colOff>
      <xdr:row>20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164C36-1AA2-4D77-BA1B-403BDC9A08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</xdr:colOff>
      <xdr:row>2</xdr:row>
      <xdr:rowOff>22860</xdr:rowOff>
    </xdr:from>
    <xdr:to>
      <xdr:col>20</xdr:col>
      <xdr:colOff>91440</xdr:colOff>
      <xdr:row>30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F9E96E-AEAE-4D35-8A9E-7F9E5B1577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259080</xdr:colOff>
      <xdr:row>0</xdr:row>
      <xdr:rowOff>137160</xdr:rowOff>
    </xdr:from>
    <xdr:to>
      <xdr:col>16</xdr:col>
      <xdr:colOff>601980</xdr:colOff>
      <xdr:row>22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70F464-B8F2-4AF6-9014-04990825F9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14</xdr:row>
      <xdr:rowOff>60960</xdr:rowOff>
    </xdr:from>
    <xdr:to>
      <xdr:col>7</xdr:col>
      <xdr:colOff>1684020</xdr:colOff>
      <xdr:row>42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D4D80B-8467-4029-96C0-C64E89C58D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ddharth dave" refreshedDate="43857.667941666667" createdVersion="6" refreshedVersion="6" minRefreshableVersion="3" recordCount="4114" xr:uid="{832194B1-6CCE-4886-811B-4602FA73565A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a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ddharth dave" refreshedDate="43857.717077662041" createdVersion="6" refreshedVersion="6" minRefreshableVersion="3" recordCount="4114" xr:uid="{614D1130-2E8C-47CF-A6D2-D4A01DC01077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ary" numFmtId="0">
      <sharedItems/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9">
        <rangePr groupBy="months" startDate="2009-05-16T21:55:13" endDate="2017-03-15T09:30:07"/>
        <groupItems count="14">
          <s v="&lt;2009-05-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Quarters" numFmtId="0" databaseField="0">
      <fieldGroup base="19">
        <rangePr groupBy="quarters" startDate="2009-05-16T21:55:13" endDate="2017-03-15T09:30:07"/>
        <groupItems count="6">
          <s v="&lt;2009-05-16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9">
        <rangePr groupBy="years" startDate="2009-05-16T21:55:13" endDate="2017-03-15T09:30:07"/>
        <groupItems count="11">
          <s v="&lt;2009-05-16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x v="0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x v="0"/>
    <n v="1488464683"/>
    <n v="1485872683"/>
    <b v="0"/>
    <n v="79"/>
    <b v="1"/>
    <x v="0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x v="0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x v="0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x v="0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x v="0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x v="0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x v="0"/>
    <n v="1.0122222222222221"/>
    <n v="159.82456140350877"/>
    <x v="0"/>
    <x v="0"/>
  </r>
  <r>
    <n v="8"/>
    <x v="8"/>
    <s v="Help us raise the funds to film our pilot episode!"/>
    <n v="3500"/>
    <n v="3501.52"/>
    <x v="0"/>
    <x v="0"/>
    <x v="0"/>
    <n v="1460754000"/>
    <n v="1460155212"/>
    <b v="0"/>
    <n v="12"/>
    <b v="1"/>
    <x v="0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x v="0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x v="0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x v="0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x v="0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x v="0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x v="2"/>
    <n v="1405259940"/>
    <n v="1403051888"/>
    <b v="0"/>
    <n v="41"/>
    <b v="1"/>
    <x v="0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x v="0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x v="0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x v="0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x v="0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x v="0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x v="0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x v="0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x v="0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x v="0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x v="0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x v="0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x v="0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x v="0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x v="0"/>
    <n v="1450307284"/>
    <n v="1447715284"/>
    <b v="0"/>
    <n v="71"/>
    <b v="1"/>
    <x v="0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x v="0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x v="0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x v="0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x v="0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x v="0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x v="0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x v="0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x v="0"/>
    <n v="1428128525"/>
    <n v="1425540125"/>
    <b v="0"/>
    <n v="44"/>
    <b v="1"/>
    <x v="0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x v="0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x v="0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x v="0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x v="0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x v="0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x v="0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x v="0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x v="0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x v="0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x v="0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x v="0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x v="0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x v="0"/>
    <n v="1445660045"/>
    <n v="1443068045"/>
    <b v="0"/>
    <n v="87"/>
    <b v="1"/>
    <x v="0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x v="0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x v="0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x v="0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x v="0"/>
    <n v="1396648800"/>
    <n v="1395407445"/>
    <b v="0"/>
    <n v="117"/>
    <b v="1"/>
    <x v="0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x v="0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x v="0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x v="0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x v="0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x v="0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x v="0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x v="1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x v="1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x v="1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x v="1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x v="1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x v="1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x v="0"/>
    <n v="1468873420"/>
    <n v="1466281420"/>
    <b v="0"/>
    <n v="26"/>
    <b v="1"/>
    <x v="1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x v="1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x v="1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x v="1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x v="1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x v="1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x v="1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x v="1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x v="1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x v="1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x v="1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x v="1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x v="1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x v="1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x v="1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x v="1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x v="1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x v="1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x v="1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x v="1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x v="1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x v="1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x v="1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x v="1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x v="0"/>
    <n v="1310454499"/>
    <n v="1307862499"/>
    <b v="0"/>
    <n v="16"/>
    <b v="1"/>
    <x v="1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x v="1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x v="1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x v="1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x v="1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x v="1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x v="1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x v="1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x v="1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x v="1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x v="1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x v="1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x v="1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x v="1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x v="0"/>
    <n v="1301792400"/>
    <n v="1299775266"/>
    <b v="0"/>
    <n v="10"/>
    <b v="1"/>
    <x v="1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x v="1"/>
    <n v="1.074090909090909"/>
    <n v="39.383333333333333"/>
    <x v="0"/>
    <x v="1"/>
  </r>
  <r>
    <n v="106"/>
    <x v="106"/>
    <s v="A Boy. A Girl. A Car. A Serial Killer."/>
    <n v="5000"/>
    <n v="5025"/>
    <x v="0"/>
    <x v="0"/>
    <x v="0"/>
    <n v="1333391901"/>
    <n v="1332182301"/>
    <b v="0"/>
    <n v="27"/>
    <b v="1"/>
    <x v="1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x v="1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x v="1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x v="1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x v="1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x v="1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x v="1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x v="0"/>
    <n v="1312642800"/>
    <n v="1311963128"/>
    <b v="0"/>
    <n v="78"/>
    <b v="1"/>
    <x v="1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x v="1"/>
    <n v="1.0333333333333334"/>
    <n v="88.571428571428569"/>
    <x v="0"/>
    <x v="1"/>
  </r>
  <r>
    <n v="115"/>
    <x v="115"/>
    <s v="Never judge a book (or a lover) by their cover."/>
    <n v="450"/>
    <n v="632"/>
    <x v="0"/>
    <x v="0"/>
    <x v="0"/>
    <n v="1328377444"/>
    <n v="1326217444"/>
    <b v="0"/>
    <n v="22"/>
    <b v="1"/>
    <x v="1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x v="1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x v="1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x v="1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x v="1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x v="2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x v="2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x v="2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x v="2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x v="2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x v="2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x v="2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x v="2"/>
    <n v="2.375E-2"/>
    <n v="47.5"/>
    <x v="0"/>
    <x v="2"/>
  </r>
  <r>
    <n v="128"/>
    <x v="128"/>
    <s v="A Science Fiction film filled with entertainment and Excitement"/>
    <n v="100000"/>
    <n v="1867"/>
    <x v="1"/>
    <x v="0"/>
    <x v="0"/>
    <n v="1476941293"/>
    <n v="1473917293"/>
    <b v="0"/>
    <n v="6"/>
    <b v="0"/>
    <x v="2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x v="2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x v="2"/>
    <n v="0"/>
    <e v="#DIV/0!"/>
    <x v="0"/>
    <x v="2"/>
  </r>
  <r>
    <n v="131"/>
    <x v="131"/>
    <s v="I"/>
    <n v="1200"/>
    <n v="0"/>
    <x v="1"/>
    <x v="0"/>
    <x v="0"/>
    <n v="1467763200"/>
    <n v="1466453161"/>
    <b v="0"/>
    <n v="0"/>
    <b v="0"/>
    <x v="2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x v="2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x v="2"/>
    <n v="0"/>
    <e v="#DIV/0!"/>
    <x v="0"/>
    <x v="2"/>
  </r>
  <r>
    <n v="134"/>
    <x v="134"/>
    <s v="steampunk  remake of &quot;a Christmas carol&quot;"/>
    <n v="5000"/>
    <n v="0"/>
    <x v="1"/>
    <x v="0"/>
    <x v="0"/>
    <n v="1441386000"/>
    <n v="1438811418"/>
    <b v="0"/>
    <n v="0"/>
    <b v="0"/>
    <x v="2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x v="2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x v="2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x v="2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x v="2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x v="2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x v="2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x v="2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x v="2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x v="2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x v="2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x v="2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x v="2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x v="1"/>
    <n v="1420741080"/>
    <n v="1417026340"/>
    <b v="0"/>
    <n v="0"/>
    <b v="0"/>
    <x v="2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x v="2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x v="2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x v="2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x v="2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x v="0"/>
    <n v="1411437100"/>
    <n v="1408845100"/>
    <b v="0"/>
    <n v="2"/>
    <b v="0"/>
    <x v="2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x v="2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x v="2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x v="2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x v="2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x v="2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x v="2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x v="2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x v="3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x v="3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x v="3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x v="3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x v="3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x v="1"/>
    <n v="1452613724"/>
    <n v="1450021724"/>
    <b v="0"/>
    <n v="0"/>
    <b v="0"/>
    <x v="3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x v="3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x v="3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x v="3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x v="3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x v="3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x v="3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x v="3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x v="3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x v="3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x v="3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x v="3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x v="0"/>
    <n v="1427155726"/>
    <n v="1425690526"/>
    <b v="0"/>
    <n v="7"/>
    <b v="0"/>
    <x v="3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x v="3"/>
    <n v="0"/>
    <e v="#DIV/0!"/>
    <x v="0"/>
    <x v="3"/>
  </r>
  <r>
    <n v="179"/>
    <x v="179"/>
    <s v="A feature-length film about how three people survive in a diseased world."/>
    <n v="1000"/>
    <n v="200"/>
    <x v="2"/>
    <x v="0"/>
    <x v="0"/>
    <n v="1457056555"/>
    <n v="1454464555"/>
    <b v="0"/>
    <n v="2"/>
    <b v="0"/>
    <x v="3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x v="3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x v="3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x v="3"/>
    <n v="0"/>
    <e v="#DIV/0!"/>
    <x v="0"/>
    <x v="3"/>
  </r>
  <r>
    <n v="183"/>
    <x v="183"/>
    <s v="Don't kill me until I meet my Dad"/>
    <n v="12500"/>
    <n v="4482"/>
    <x v="2"/>
    <x v="1"/>
    <x v="1"/>
    <n v="1417033610"/>
    <n v="1414438010"/>
    <b v="0"/>
    <n v="12"/>
    <b v="0"/>
    <x v="3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x v="3"/>
    <n v="3.4000000000000002E-2"/>
    <n v="25.5"/>
    <x v="0"/>
    <x v="3"/>
  </r>
  <r>
    <n v="185"/>
    <x v="185"/>
    <s v="Love has no boundaries!"/>
    <n v="40000"/>
    <n v="2200"/>
    <x v="2"/>
    <x v="10"/>
    <x v="8"/>
    <n v="1471557139"/>
    <n v="1468965139"/>
    <b v="0"/>
    <n v="10"/>
    <b v="0"/>
    <x v="3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x v="3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x v="3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x v="3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x v="3"/>
    <n v="6.8999999999999997E-4"/>
    <n v="69"/>
    <x v="0"/>
    <x v="3"/>
  </r>
  <r>
    <n v="190"/>
    <x v="190"/>
    <s v="Because hope can be a 4 letter word"/>
    <n v="12000"/>
    <n v="50"/>
    <x v="2"/>
    <x v="0"/>
    <x v="0"/>
    <n v="1466091446"/>
    <n v="1465227446"/>
    <b v="0"/>
    <n v="1"/>
    <b v="0"/>
    <x v="3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x v="3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x v="3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x v="3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x v="3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x v="3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x v="3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x v="3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x v="3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x v="3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x v="3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x v="3"/>
    <n v="0.58461538461538465"/>
    <n v="54.285714285714285"/>
    <x v="0"/>
    <x v="3"/>
  </r>
  <r>
    <n v="202"/>
    <x v="202"/>
    <s v="new web series created by jonney terry"/>
    <n v="6000"/>
    <n v="0"/>
    <x v="2"/>
    <x v="0"/>
    <x v="0"/>
    <n v="1444337940"/>
    <n v="1441750564"/>
    <b v="0"/>
    <n v="0"/>
    <b v="0"/>
    <x v="3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x v="3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x v="3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x v="3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x v="3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x v="3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x v="3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x v="3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x v="3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x v="3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x v="3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x v="3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x v="3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x v="3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x v="3"/>
    <n v="0.55698440000000005"/>
    <n v="331.53833333333336"/>
    <x v="0"/>
    <x v="3"/>
  </r>
  <r>
    <n v="217"/>
    <x v="217"/>
    <s v="A roadmovie by paw"/>
    <n v="100000"/>
    <n v="11943"/>
    <x v="2"/>
    <x v="11"/>
    <x v="9"/>
    <n v="1419780149"/>
    <n v="1417101749"/>
    <b v="0"/>
    <n v="38"/>
    <b v="0"/>
    <x v="3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x v="3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x v="3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x v="3"/>
    <n v="7.1999999999999998E-3"/>
    <n v="120"/>
    <x v="0"/>
    <x v="3"/>
  </r>
  <r>
    <n v="221"/>
    <x v="221"/>
    <s v="Film about Schizophrenia with Surreal Twists!"/>
    <n v="50000"/>
    <n v="0"/>
    <x v="2"/>
    <x v="0"/>
    <x v="0"/>
    <n v="1427569564"/>
    <n v="1422389164"/>
    <b v="0"/>
    <n v="0"/>
    <b v="0"/>
    <x v="3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x v="3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x v="3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x v="3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x v="3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x v="3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x v="3"/>
    <n v="0"/>
    <e v="#DIV/0!"/>
    <x v="0"/>
    <x v="3"/>
  </r>
  <r>
    <n v="228"/>
    <x v="228"/>
    <s v="I am making a film from one one of my books called facets of a Geek life."/>
    <n v="8000"/>
    <n v="0"/>
    <x v="2"/>
    <x v="1"/>
    <x v="1"/>
    <n v="1433176105"/>
    <n v="1427992105"/>
    <b v="0"/>
    <n v="0"/>
    <b v="0"/>
    <x v="3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x v="3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x v="3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x v="3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x v="3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x v="3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x v="3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x v="3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x v="3"/>
    <n v="0"/>
    <e v="#DIV/0!"/>
    <x v="0"/>
    <x v="3"/>
  </r>
  <r>
    <n v="237"/>
    <x v="237"/>
    <s v="Making The Choice is a christian short film series."/>
    <n v="15000"/>
    <n v="50"/>
    <x v="2"/>
    <x v="0"/>
    <x v="0"/>
    <n v="1457445069"/>
    <n v="1452261069"/>
    <b v="0"/>
    <n v="1"/>
    <b v="0"/>
    <x v="3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x v="3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x v="3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x v="4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x v="4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x v="4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x v="4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x v="4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x v="4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x v="4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x v="4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x v="4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x v="4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x v="4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x v="4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x v="4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x v="4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x v="4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x v="0"/>
    <n v="1300275482"/>
    <n v="1297687082"/>
    <b v="1"/>
    <n v="188"/>
    <b v="1"/>
    <x v="4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x v="4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x v="4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x v="4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x v="4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x v="4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x v="4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x v="4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x v="4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x v="4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x v="4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x v="4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x v="4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x v="4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x v="4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x v="4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x v="4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x v="4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x v="4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x v="4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x v="4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x v="4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x v="4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x v="4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x v="4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x v="4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x v="4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x v="4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x v="0"/>
    <n v="1306904340"/>
    <n v="1305219744"/>
    <b v="1"/>
    <n v="202"/>
    <b v="1"/>
    <x v="4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x v="4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x v="4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x v="4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x v="0"/>
    <n v="1351828800"/>
    <n v="1349160018"/>
    <b v="1"/>
    <n v="290"/>
    <b v="1"/>
    <x v="4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x v="4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x v="4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x v="4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x v="4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x v="4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x v="4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x v="4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x v="4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x v="4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x v="4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x v="0"/>
    <n v="1399669200"/>
    <n v="1394536048"/>
    <b v="1"/>
    <n v="2436"/>
    <b v="1"/>
    <x v="4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x v="4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x v="4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x v="4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x v="4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x v="4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x v="4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x v="4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x v="0"/>
    <n v="1363806333"/>
    <n v="1362081933"/>
    <b v="1"/>
    <n v="80"/>
    <b v="1"/>
    <x v="4"/>
    <n v="2.9289999999999998"/>
    <n v="36.612499999999997"/>
    <x v="0"/>
    <x v="4"/>
  </r>
  <r>
    <n v="307"/>
    <x v="307"/>
    <s v="Why is grammar important?"/>
    <n v="22000"/>
    <n v="24490"/>
    <x v="0"/>
    <x v="0"/>
    <x v="0"/>
    <n v="1360276801"/>
    <n v="1357684801"/>
    <b v="1"/>
    <n v="576"/>
    <b v="1"/>
    <x v="4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x v="4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x v="4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x v="4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x v="4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x v="4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x v="4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x v="4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x v="4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x v="4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x v="4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x v="4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x v="4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x v="4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x v="4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x v="4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x v="4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x v="4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x v="4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x v="4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x v="4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x v="4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x v="4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x v="4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x v="4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x v="4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x v="4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x v="4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x v="4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x v="4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x v="4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x v="4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x v="4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x v="4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x v="4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x v="0"/>
    <n v="1461955465"/>
    <n v="1459363465"/>
    <b v="1"/>
    <n v="325"/>
    <b v="1"/>
    <x v="4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x v="4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x v="4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x v="4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x v="4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x v="4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x v="4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x v="4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x v="4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x v="4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x v="4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x v="4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x v="4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x v="4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x v="4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x v="4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x v="4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x v="4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x v="4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x v="4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x v="4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x v="4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x v="4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x v="4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x v="4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x v="4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x v="4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x v="4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x v="4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x v="4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x v="1"/>
    <n v="1459872000"/>
    <n v="1456408244"/>
    <b v="0"/>
    <n v="9"/>
    <b v="1"/>
    <x v="4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x v="4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x v="4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x v="4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x v="4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x v="4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x v="4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x v="4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x v="4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x v="4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x v="4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x v="4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x v="4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x v="4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x v="4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x v="4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x v="4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x v="4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x v="4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x v="4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x v="4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x v="4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x v="4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x v="4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x v="4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x v="4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x v="4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x v="4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x v="4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x v="4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x v="4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x v="4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x v="4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x v="4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x v="4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x v="4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x v="4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x v="4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x v="4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x v="4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x v="4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x v="4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x v="4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x v="4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x v="4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x v="4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x v="4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x v="4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x v="5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x v="5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x v="5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x v="5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x v="5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x v="5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x v="5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x v="5"/>
    <n v="0"/>
    <e v="#DIV/0!"/>
    <x v="0"/>
    <x v="5"/>
  </r>
  <r>
    <n v="428"/>
    <x v="428"/>
    <s v="Fresh, fun, entertaining Bible stories on YouTube, stop-motion style."/>
    <n v="12000"/>
    <n v="676"/>
    <x v="2"/>
    <x v="0"/>
    <x v="0"/>
    <n v="1402956000"/>
    <n v="1400523845"/>
    <b v="0"/>
    <n v="13"/>
    <b v="0"/>
    <x v="5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x v="5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x v="5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x v="5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x v="5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x v="5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x v="5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x v="5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x v="5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x v="5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x v="5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x v="5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x v="5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x v="5"/>
    <n v="0"/>
    <e v="#DIV/0!"/>
    <x v="0"/>
    <x v="5"/>
  </r>
  <r>
    <n v="442"/>
    <x v="442"/>
    <s v="Doomsday is here"/>
    <n v="17000"/>
    <n v="6691"/>
    <x v="2"/>
    <x v="0"/>
    <x v="0"/>
    <n v="1424380783"/>
    <n v="1421788783"/>
    <b v="0"/>
    <n v="17"/>
    <b v="0"/>
    <x v="5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x v="5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x v="5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x v="5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x v="5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x v="5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x v="5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x v="5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x v="5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x v="5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x v="5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x v="5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x v="5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x v="5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x v="5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x v="5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x v="5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x v="5"/>
    <n v="6.4102564102564103E-4"/>
    <n v="25"/>
    <x v="0"/>
    <x v="5"/>
  </r>
  <r>
    <n v="460"/>
    <x v="460"/>
    <s v="An animated web series about biological evolution gone haywire."/>
    <n v="8500"/>
    <n v="25"/>
    <x v="2"/>
    <x v="0"/>
    <x v="0"/>
    <n v="1401595200"/>
    <n v="1398862875"/>
    <b v="0"/>
    <n v="2"/>
    <b v="0"/>
    <x v="5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x v="5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x v="5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x v="5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x v="5"/>
    <n v="9.9009900990099011E-4"/>
    <n v="1"/>
    <x v="0"/>
    <x v="5"/>
  </r>
  <r>
    <n v="465"/>
    <x v="465"/>
    <s v="&quot;Amp&quot; is a short film about a robot with needs."/>
    <n v="512"/>
    <n v="138"/>
    <x v="2"/>
    <x v="0"/>
    <x v="0"/>
    <n v="1403837574"/>
    <n v="1402455174"/>
    <b v="0"/>
    <n v="8"/>
    <b v="0"/>
    <x v="5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x v="5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x v="5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x v="5"/>
    <n v="0"/>
    <e v="#DIV/0!"/>
    <x v="0"/>
    <x v="5"/>
  </r>
  <r>
    <n v="469"/>
    <x v="469"/>
    <s v="Create a personalised animation film using your child's name and photo."/>
    <n v="6000"/>
    <n v="0"/>
    <x v="2"/>
    <x v="1"/>
    <x v="1"/>
    <n v="1409960724"/>
    <n v="1404776724"/>
    <b v="0"/>
    <n v="0"/>
    <b v="0"/>
    <x v="5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x v="5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x v="5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x v="5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x v="5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x v="5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x v="5"/>
    <n v="0"/>
    <e v="#DIV/0!"/>
    <x v="0"/>
    <x v="5"/>
  </r>
  <r>
    <n v="476"/>
    <x v="476"/>
    <s v="Animated Music Videos that teach kids how to read."/>
    <n v="220000"/>
    <n v="4906.59"/>
    <x v="2"/>
    <x v="0"/>
    <x v="0"/>
    <n v="1401767940"/>
    <n v="1398727441"/>
    <b v="0"/>
    <n v="124"/>
    <b v="0"/>
    <x v="5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x v="5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x v="5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x v="5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x v="5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x v="5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x v="5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x v="5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x v="5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x v="5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x v="5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x v="5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x v="5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x v="5"/>
    <n v="2.8667813379201833E-3"/>
    <n v="71.666666666666671"/>
    <x v="0"/>
    <x v="5"/>
  </r>
  <r>
    <n v="490"/>
    <x v="490"/>
    <s v="Cancelled"/>
    <n v="1000"/>
    <n v="0"/>
    <x v="2"/>
    <x v="0"/>
    <x v="0"/>
    <n v="1345677285"/>
    <n v="1343085285"/>
    <b v="0"/>
    <n v="0"/>
    <b v="0"/>
    <x v="5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x v="5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x v="5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x v="5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x v="5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x v="5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x v="0"/>
    <n v="1392070874"/>
    <n v="1386886874"/>
    <b v="0"/>
    <n v="1"/>
    <b v="0"/>
    <x v="5"/>
    <n v="1.6666666666666667E-5"/>
    <n v="1"/>
    <x v="0"/>
    <x v="5"/>
  </r>
  <r>
    <n v="497"/>
    <x v="497"/>
    <s v="live-action/animated series pilot."/>
    <n v="4480"/>
    <n v="30"/>
    <x v="2"/>
    <x v="0"/>
    <x v="0"/>
    <n v="1419483600"/>
    <n v="1414889665"/>
    <b v="0"/>
    <n v="3"/>
    <b v="0"/>
    <x v="5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x v="5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x v="5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x v="5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x v="5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x v="5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x v="5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x v="5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x v="5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x v="5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x v="5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x v="5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x v="5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x v="5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x v="5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x v="5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x v="5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x v="5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x v="5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x v="1"/>
    <n v="1432752080"/>
    <n v="1427568080"/>
    <b v="0"/>
    <n v="0"/>
    <b v="0"/>
    <x v="5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x v="5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x v="5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x v="5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x v="6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x v="6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x v="6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x v="6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x v="6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x v="6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x v="6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x v="6"/>
    <n v="1.0085"/>
    <n v="63.829113924050631"/>
    <x v="1"/>
    <x v="6"/>
  </r>
  <r>
    <n v="528"/>
    <x v="528"/>
    <s v="A Festival Backed Production of a Full-Length Play."/>
    <n v="1150"/>
    <n v="1330"/>
    <x v="0"/>
    <x v="0"/>
    <x v="0"/>
    <n v="1434921600"/>
    <n v="1433109907"/>
    <b v="0"/>
    <n v="30"/>
    <b v="1"/>
    <x v="6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x v="6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x v="6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x v="6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x v="6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x v="6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x v="6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x v="6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x v="6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x v="6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x v="6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x v="6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x v="7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x v="7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x v="7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x v="7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x v="7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x v="7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x v="7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x v="7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x v="7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x v="7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x v="7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x v="7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x v="7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x v="7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x v="7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x v="7"/>
    <n v="0"/>
    <e v="#DIV/0!"/>
    <x v="2"/>
    <x v="7"/>
  </r>
  <r>
    <n v="556"/>
    <x v="556"/>
    <s v="An educational platform for learning Unified English Braille Code"/>
    <n v="8000"/>
    <n v="200"/>
    <x v="2"/>
    <x v="0"/>
    <x v="0"/>
    <n v="1452112717"/>
    <n v="1449520717"/>
    <b v="0"/>
    <n v="1"/>
    <b v="0"/>
    <x v="7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x v="7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x v="7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x v="7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x v="7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x v="7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x v="7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x v="7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x v="7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x v="7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x v="7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x v="7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x v="7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x v="7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x v="0"/>
    <n v="1455822569"/>
    <n v="1453230569"/>
    <b v="0"/>
    <n v="1"/>
    <b v="0"/>
    <x v="7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x v="7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x v="7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x v="7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x v="7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x v="7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x v="7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x v="7"/>
    <n v="2E-3"/>
    <n v="10"/>
    <x v="2"/>
    <x v="7"/>
  </r>
  <r>
    <n v="578"/>
    <x v="578"/>
    <s v="weBuy trade built on technology and Crowd Sourced Power"/>
    <n v="125000"/>
    <n v="14"/>
    <x v="2"/>
    <x v="1"/>
    <x v="1"/>
    <n v="1441633993"/>
    <n v="1439560393"/>
    <b v="0"/>
    <n v="7"/>
    <b v="0"/>
    <x v="7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x v="7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x v="7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x v="7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x v="7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x v="7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x v="7"/>
    <n v="0.01"/>
    <n v="5"/>
    <x v="2"/>
    <x v="7"/>
  </r>
  <r>
    <n v="585"/>
    <x v="585"/>
    <s v="SAVE UP TO 40% WHEN YOU SPEND!_x000a__x000a_PRE-ORDER YOUR LINK CARD TODAY"/>
    <n v="9000"/>
    <n v="0"/>
    <x v="2"/>
    <x v="1"/>
    <x v="1"/>
    <n v="1448928000"/>
    <n v="1444123377"/>
    <b v="0"/>
    <n v="0"/>
    <b v="0"/>
    <x v="7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x v="7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x v="7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x v="7"/>
    <n v="3.3444444444444443E-2"/>
    <n v="150.5"/>
    <x v="2"/>
    <x v="7"/>
  </r>
  <r>
    <n v="589"/>
    <x v="589"/>
    <s v="Services closer than you think..."/>
    <n v="7500"/>
    <n v="1"/>
    <x v="2"/>
    <x v="0"/>
    <x v="0"/>
    <n v="1436366699"/>
    <n v="1435070699"/>
    <b v="0"/>
    <n v="1"/>
    <b v="0"/>
    <x v="7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x v="7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x v="7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x v="7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x v="7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x v="0"/>
    <n v="1460832206"/>
    <n v="1458240206"/>
    <b v="0"/>
    <n v="2"/>
    <b v="0"/>
    <x v="7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x v="7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x v="7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x v="7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x v="7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x v="7"/>
    <n v="6.2E-4"/>
    <n v="15.5"/>
    <x v="2"/>
    <x v="7"/>
  </r>
  <r>
    <n v="600"/>
    <x v="600"/>
    <s v="Science Technology Engineering and Math + youth = a brighter tomorrow."/>
    <n v="5000"/>
    <n v="100"/>
    <x v="1"/>
    <x v="0"/>
    <x v="0"/>
    <n v="1431198562"/>
    <n v="1426014562"/>
    <b v="0"/>
    <n v="1"/>
    <b v="0"/>
    <x v="7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x v="7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x v="7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x v="7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x v="7"/>
    <n v="0"/>
    <e v="#DIV/0!"/>
    <x v="2"/>
    <x v="7"/>
  </r>
  <r>
    <n v="605"/>
    <x v="605"/>
    <s v="An iPad support care package for your parents / seniors."/>
    <n v="5000"/>
    <n v="131"/>
    <x v="1"/>
    <x v="0"/>
    <x v="0"/>
    <n v="1440318908"/>
    <n v="1436430908"/>
    <b v="0"/>
    <n v="8"/>
    <b v="0"/>
    <x v="7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x v="7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x v="7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x v="7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x v="7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x v="7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x v="7"/>
    <n v="0"/>
    <e v="#DIV/0!"/>
    <x v="2"/>
    <x v="7"/>
  </r>
  <r>
    <n v="612"/>
    <x v="612"/>
    <s v="A Fast and Reliable new Web platform to stream videos from Internet"/>
    <n v="10000"/>
    <n v="0"/>
    <x v="1"/>
    <x v="13"/>
    <x v="3"/>
    <n v="1472777146"/>
    <n v="1470185146"/>
    <b v="0"/>
    <n v="0"/>
    <b v="0"/>
    <x v="7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x v="7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x v="7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x v="7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x v="7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x v="7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x v="7"/>
    <n v="0"/>
    <e v="#DIV/0!"/>
    <x v="2"/>
    <x v="7"/>
  </r>
  <r>
    <n v="619"/>
    <x v="619"/>
    <s v="Big Data Sets for researchers interested in improving the quality of life."/>
    <n v="2500000"/>
    <n v="1"/>
    <x v="1"/>
    <x v="0"/>
    <x v="0"/>
    <n v="1416933390"/>
    <n v="1411745790"/>
    <b v="0"/>
    <n v="1"/>
    <b v="0"/>
    <x v="7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x v="7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x v="7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x v="7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x v="7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x v="7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x v="7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x v="7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x v="7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x v="7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x v="7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x v="7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x v="7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x v="7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x v="7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x v="0"/>
    <n v="1424989029"/>
    <n v="1422397029"/>
    <b v="0"/>
    <n v="1"/>
    <b v="0"/>
    <x v="7"/>
    <n v="2.0000000000000001E-4"/>
    <n v="1"/>
    <x v="2"/>
    <x v="7"/>
  </r>
  <r>
    <n v="635"/>
    <x v="635"/>
    <s v="Network used for building technology development teams."/>
    <n v="25000"/>
    <n v="2"/>
    <x v="1"/>
    <x v="0"/>
    <x v="0"/>
    <n v="1428804762"/>
    <n v="1426212762"/>
    <b v="0"/>
    <n v="1"/>
    <b v="0"/>
    <x v="7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x v="7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x v="7"/>
    <n v="0"/>
    <e v="#DIV/0!"/>
    <x v="2"/>
    <x v="7"/>
  </r>
  <r>
    <n v="638"/>
    <x v="638"/>
    <s v="O0"/>
    <n v="200000"/>
    <n v="18"/>
    <x v="1"/>
    <x v="12"/>
    <x v="3"/>
    <n v="1490447662"/>
    <n v="1485267262"/>
    <b v="0"/>
    <n v="6"/>
    <b v="0"/>
    <x v="7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x v="0"/>
    <n v="1413208795"/>
    <n v="1408024795"/>
    <b v="0"/>
    <n v="1"/>
    <b v="0"/>
    <x v="7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x v="8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x v="8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x v="8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x v="8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x v="8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x v="0"/>
    <n v="1470962274"/>
    <n v="1468370274"/>
    <b v="0"/>
    <n v="237"/>
    <b v="1"/>
    <x v="8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x v="8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x v="8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x v="0"/>
    <n v="1413304708"/>
    <n v="1410280708"/>
    <b v="0"/>
    <n v="27"/>
    <b v="1"/>
    <x v="8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x v="8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x v="8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x v="8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x v="8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x v="8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x v="8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x v="8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x v="8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x v="8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x v="8"/>
    <n v="1.0446206037108834"/>
    <n v="109.33695652173913"/>
    <x v="2"/>
    <x v="8"/>
  </r>
  <r>
    <n v="659"/>
    <x v="659"/>
    <s v="Sync up your lifestyle"/>
    <n v="3000"/>
    <n v="3017"/>
    <x v="0"/>
    <x v="0"/>
    <x v="0"/>
    <n v="1440339295"/>
    <n v="1437747295"/>
    <b v="0"/>
    <n v="21"/>
    <b v="1"/>
    <x v="8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x v="8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x v="8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x v="8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x v="8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x v="8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x v="8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x v="8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x v="8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x v="8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x v="8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x v="8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x v="8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x v="8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x v="8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x v="0"/>
    <n v="1407811627"/>
    <n v="1402627627"/>
    <b v="0"/>
    <n v="2"/>
    <b v="0"/>
    <x v="8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x v="8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x v="8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x v="8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x v="8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x v="8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x v="8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x v="8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x v="8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x v="8"/>
    <n v="8.5142857142857138E-3"/>
    <n v="99.333333333333329"/>
    <x v="2"/>
    <x v="8"/>
  </r>
  <r>
    <n v="684"/>
    <x v="684"/>
    <s v="Arcus gives your fingers super powers."/>
    <n v="320000"/>
    <n v="23948"/>
    <x v="2"/>
    <x v="0"/>
    <x v="0"/>
    <n v="1406257200"/>
    <n v="1403176891"/>
    <b v="0"/>
    <n v="135"/>
    <b v="0"/>
    <x v="8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x v="8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x v="8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x v="8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x v="8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x v="8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x v="8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x v="8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x v="8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x v="8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x v="8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x v="8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x v="3"/>
    <n v="1406326502"/>
    <n v="1403734502"/>
    <b v="0"/>
    <n v="1"/>
    <b v="0"/>
    <x v="8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x v="8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x v="8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x v="8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x v="8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x v="8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x v="8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x v="8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x v="8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x v="3"/>
    <n v="1484999278"/>
    <n v="1482407278"/>
    <b v="0"/>
    <n v="5"/>
    <b v="0"/>
    <x v="8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x v="8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x v="8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x v="8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x v="8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x v="8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x v="8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x v="8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x v="8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x v="8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x v="8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x v="8"/>
    <n v="0.10214285714285715"/>
    <n v="44.6875"/>
    <x v="2"/>
    <x v="8"/>
  </r>
  <r>
    <n v="717"/>
    <x v="717"/>
    <s v="Cool air flowing under clothing keeps you cool."/>
    <n v="100000"/>
    <n v="305"/>
    <x v="2"/>
    <x v="0"/>
    <x v="0"/>
    <n v="1409949002"/>
    <n v="1407357002"/>
    <b v="0"/>
    <n v="4"/>
    <b v="0"/>
    <x v="8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x v="8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x v="8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x v="9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x v="9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x v="9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x v="9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x v="9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x v="9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x v="9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x v="9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x v="9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x v="9"/>
    <n v="1.3065"/>
    <n v="43.55"/>
    <x v="3"/>
    <x v="9"/>
  </r>
  <r>
    <n v="730"/>
    <x v="730"/>
    <s v="A Massive but Cheerful Online Digital Archive of Surfing"/>
    <n v="20000"/>
    <n v="26438"/>
    <x v="0"/>
    <x v="0"/>
    <x v="0"/>
    <n v="1323280391"/>
    <n v="1320688391"/>
    <b v="0"/>
    <n v="265"/>
    <b v="1"/>
    <x v="9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x v="9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x v="9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x v="9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x v="9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x v="9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x v="9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x v="9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x v="9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x v="9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x v="9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x v="0"/>
    <n v="1370964806"/>
    <n v="1367940806"/>
    <b v="0"/>
    <n v="94"/>
    <b v="1"/>
    <x v="9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x v="9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x v="9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x v="9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x v="9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x v="0"/>
    <n v="1348372740"/>
    <n v="1346806909"/>
    <b v="0"/>
    <n v="97"/>
    <b v="1"/>
    <x v="9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x v="9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x v="9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x v="9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x v="9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x v="9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x v="9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x v="9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x v="9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x v="9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x v="9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x v="9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x v="9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x v="9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x v="10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x v="10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x v="10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x v="10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x v="10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x v="10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x v="10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x v="10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x v="10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x v="10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x v="10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x v="10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x v="10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x v="10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x v="10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x v="10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x v="10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x v="10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x v="10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x v="10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x v="11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x v="11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x v="11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x v="11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x v="11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x v="11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x v="11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x v="11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x v="11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x v="11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x v="11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x v="11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x v="0"/>
    <n v="1383861483"/>
    <n v="1381265883"/>
    <b v="0"/>
    <n v="60"/>
    <b v="1"/>
    <x v="11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x v="11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x v="11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x v="11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x v="11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x v="11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x v="11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x v="11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x v="11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x v="11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x v="11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x v="11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x v="11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x v="11"/>
    <n v="1.05"/>
    <n v="58.333333333333336"/>
    <x v="4"/>
    <x v="11"/>
  </r>
  <r>
    <n v="806"/>
    <x v="806"/>
    <s v="Help Golden Animals finish their NEW Album!"/>
    <n v="8000"/>
    <n v="8355"/>
    <x v="0"/>
    <x v="0"/>
    <x v="0"/>
    <n v="1315413339"/>
    <n v="1312821339"/>
    <b v="0"/>
    <n v="71"/>
    <b v="1"/>
    <x v="11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x v="0"/>
    <n v="1488333600"/>
    <n v="1485270311"/>
    <b v="0"/>
    <n v="57"/>
    <b v="1"/>
    <x v="11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x v="11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x v="11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x v="11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x v="11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x v="11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x v="0"/>
    <n v="1342825365"/>
    <n v="1340233365"/>
    <b v="0"/>
    <n v="96"/>
    <b v="1"/>
    <x v="11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x v="11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x v="0"/>
    <n v="1414879303"/>
    <n v="1412287303"/>
    <b v="0"/>
    <n v="43"/>
    <b v="1"/>
    <x v="11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x v="11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x v="11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x v="11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x v="0"/>
    <n v="1387601040"/>
    <n v="1386806254"/>
    <b v="0"/>
    <n v="14"/>
    <b v="1"/>
    <x v="11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x v="11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x v="11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x v="11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x v="11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x v="11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x v="11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x v="11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x v="11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x v="11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x v="11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x v="11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x v="11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x v="11"/>
    <n v="1.0060706666666666"/>
    <n v="97.993896103896105"/>
    <x v="4"/>
    <x v="11"/>
  </r>
  <r>
    <n v="833"/>
    <x v="833"/>
    <s v="This is an American rock album."/>
    <n v="6000"/>
    <n v="6100"/>
    <x v="0"/>
    <x v="0"/>
    <x v="0"/>
    <n v="1397941475"/>
    <n v="1395349475"/>
    <b v="0"/>
    <n v="41"/>
    <b v="1"/>
    <x v="11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x v="11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x v="11"/>
    <n v="1.1725000000000001"/>
    <n v="58.625"/>
    <x v="4"/>
    <x v="11"/>
  </r>
  <r>
    <n v="836"/>
    <x v="836"/>
    <s v="An album you can bring home to mom."/>
    <n v="5000"/>
    <n v="5046.5200000000004"/>
    <x v="0"/>
    <x v="0"/>
    <x v="0"/>
    <n v="1381108918"/>
    <n v="1378516918"/>
    <b v="0"/>
    <n v="46"/>
    <b v="1"/>
    <x v="11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x v="11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x v="11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x v="11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x v="12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x v="12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x v="12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12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x v="12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x v="12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x v="12"/>
    <n v="1.2200090909090908"/>
    <n v="28.553404255319148"/>
    <x v="4"/>
    <x v="12"/>
  </r>
  <r>
    <n v="847"/>
    <x v="847"/>
    <s v="MUSIC WITH MEANING!  MUSIC THAT MATTERS!!!"/>
    <n v="10"/>
    <n v="10"/>
    <x v="0"/>
    <x v="0"/>
    <x v="0"/>
    <n v="1436555376"/>
    <n v="1433963376"/>
    <b v="0"/>
    <n v="1"/>
    <b v="1"/>
    <x v="12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x v="12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x v="12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x v="12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x v="12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x v="12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x v="12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x v="12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x v="12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x v="12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x v="12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x v="12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x v="12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x v="13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x v="13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x v="13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x v="13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x v="13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x v="13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x v="13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x v="13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x v="13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x v="13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x v="13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x v="13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x v="13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x v="13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x v="13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x v="13"/>
    <n v="0"/>
    <e v="#DIV/0!"/>
    <x v="4"/>
    <x v="13"/>
  </r>
  <r>
    <n v="876"/>
    <x v="876"/>
    <s v="What was the greatest record shop ever?  DOBELLS!"/>
    <n v="3152"/>
    <n v="1286"/>
    <x v="2"/>
    <x v="1"/>
    <x v="1"/>
    <n v="1359978927"/>
    <n v="1357127727"/>
    <b v="0"/>
    <n v="45"/>
    <b v="0"/>
    <x v="13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x v="13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x v="13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x v="13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x v="14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x v="14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x v="14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x v="14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x v="14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x v="14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x v="14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x v="14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x v="14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x v="14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x v="14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x v="14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x v="14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x v="14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x v="14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x v="14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x v="14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x v="14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x v="14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x v="14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x v="13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x v="13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x v="13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x v="13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x v="13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x v="13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x v="0"/>
    <n v="1394681590"/>
    <n v="1392093190"/>
    <b v="0"/>
    <n v="0"/>
    <b v="0"/>
    <x v="13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x v="13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x v="13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x v="13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x v="13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x v="13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x v="13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x v="13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x v="13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x v="13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x v="13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x v="13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x v="13"/>
    <n v="5.0256410256410255E-2"/>
    <n v="19.600000000000001"/>
    <x v="4"/>
    <x v="13"/>
  </r>
  <r>
    <n v="919"/>
    <x v="919"/>
    <s v="Cool jazz with a New Orleans flavor."/>
    <n v="20000"/>
    <n v="100"/>
    <x v="2"/>
    <x v="0"/>
    <x v="0"/>
    <n v="1355930645"/>
    <n v="1352906645"/>
    <b v="0"/>
    <n v="1"/>
    <b v="0"/>
    <x v="13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x v="13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x v="13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x v="13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x v="13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x v="13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x v="13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x v="13"/>
    <n v="0"/>
    <e v="#DIV/0!"/>
    <x v="4"/>
    <x v="13"/>
  </r>
  <r>
    <n v="927"/>
    <x v="927"/>
    <s v="Studio CD/DVD Solo project of Pianist &amp; Keyboardist Jetro da Silva"/>
    <n v="20000"/>
    <n v="0"/>
    <x v="2"/>
    <x v="0"/>
    <x v="0"/>
    <n v="1337024695"/>
    <n v="1334432695"/>
    <b v="0"/>
    <n v="0"/>
    <b v="0"/>
    <x v="13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x v="13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x v="13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x v="13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x v="13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x v="13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x v="13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x v="13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x v="13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x v="13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x v="13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x v="13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x v="13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x v="8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x v="8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x v="8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x v="8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x v="8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x v="8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x v="8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x v="8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x v="8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x v="8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x v="8"/>
    <n v="0.28039999999999998"/>
    <n v="58.416666666666664"/>
    <x v="2"/>
    <x v="8"/>
  </r>
  <r>
    <n v="951"/>
    <x v="951"/>
    <s v="Revolutionizing the way we walk our dogs!"/>
    <n v="50000"/>
    <n v="19195"/>
    <x v="2"/>
    <x v="0"/>
    <x v="0"/>
    <n v="1465054872"/>
    <n v="1461166872"/>
    <b v="0"/>
    <n v="121"/>
    <b v="0"/>
    <x v="8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x v="0"/>
    <n v="1479483812"/>
    <n v="1476888212"/>
    <b v="0"/>
    <n v="196"/>
    <b v="0"/>
    <x v="8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x v="8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x v="8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x v="8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x v="8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x v="0"/>
    <n v="1479392133"/>
    <n v="1476710133"/>
    <b v="0"/>
    <n v="7"/>
    <b v="0"/>
    <x v="8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x v="8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x v="8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x v="8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x v="8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x v="8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x v="0"/>
    <n v="1476717319"/>
    <n v="1473693319"/>
    <b v="0"/>
    <n v="9"/>
    <b v="0"/>
    <x v="8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x v="8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x v="8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x v="8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x v="8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x v="8"/>
    <n v="1.325E-2"/>
    <n v="26.5"/>
    <x v="2"/>
    <x v="8"/>
  </r>
  <r>
    <n v="969"/>
    <x v="969"/>
    <s v="Geek &amp; Chic Smart Jewelry Collection, Wearables Meet Style!"/>
    <n v="30000"/>
    <n v="14000"/>
    <x v="2"/>
    <x v="14"/>
    <x v="10"/>
    <n v="1486624607"/>
    <n v="1483773407"/>
    <b v="0"/>
    <n v="11"/>
    <b v="0"/>
    <x v="8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x v="8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x v="8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x v="8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x v="8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x v="8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x v="8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x v="8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x v="8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x v="8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x v="8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x v="8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x v="8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x v="8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x v="8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x v="8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x v="8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x v="8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x v="8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x v="8"/>
    <n v="0"/>
    <e v="#DIV/0!"/>
    <x v="2"/>
    <x v="8"/>
  </r>
  <r>
    <n v="989"/>
    <x v="989"/>
    <s v="The most useful phone charger you will ever buy"/>
    <n v="10000"/>
    <n v="1677"/>
    <x v="2"/>
    <x v="0"/>
    <x v="0"/>
    <n v="1475101495"/>
    <n v="1472509495"/>
    <b v="0"/>
    <n v="32"/>
    <b v="0"/>
    <x v="8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x v="8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x v="8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x v="8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x v="8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x v="8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x v="8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x v="8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x v="0"/>
    <n v="1417145297"/>
    <n v="1414549697"/>
    <b v="0"/>
    <n v="8"/>
    <b v="0"/>
    <x v="8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x v="8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x v="8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x v="8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x v="8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x v="8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x v="8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x v="0"/>
    <n v="1455814827"/>
    <n v="1453222827"/>
    <b v="0"/>
    <n v="95"/>
    <b v="0"/>
    <x v="8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x v="8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x v="8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x v="8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x v="8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x v="8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x v="8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x v="8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x v="8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x v="8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x v="0"/>
    <n v="1420070615"/>
    <n v="1415750615"/>
    <b v="0"/>
    <n v="16"/>
    <b v="0"/>
    <x v="8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x v="8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x v="8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x v="8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x v="8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x v="8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x v="15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x v="15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x v="0"/>
    <n v="1431876677"/>
    <n v="1429284677"/>
    <b v="1"/>
    <n v="74"/>
    <b v="1"/>
    <x v="15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x v="15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x v="15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x v="15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x v="15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x v="15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x v="15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x v="15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x v="0"/>
    <n v="1473680149"/>
    <n v="1472470549"/>
    <b v="0"/>
    <n v="159"/>
    <b v="1"/>
    <x v="15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x v="15"/>
    <n v="1.0740000000000001"/>
    <n v="108.48484848484848"/>
    <x v="4"/>
    <x v="15"/>
  </r>
  <r>
    <n v="1032"/>
    <x v="1032"/>
    <s v="Ideal for living rooms and open spaces."/>
    <n v="5400"/>
    <n v="5858.84"/>
    <x v="0"/>
    <x v="0"/>
    <x v="0"/>
    <n v="1466697625"/>
    <n v="1464105625"/>
    <b v="0"/>
    <n v="96"/>
    <b v="1"/>
    <x v="15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x v="15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x v="15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x v="15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x v="15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x v="15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x v="15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x v="15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x v="16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x v="16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x v="16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x v="16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x v="16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x v="16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x v="16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x v="16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x v="16"/>
    <n v="1.4133333333333333E-2"/>
    <n v="53"/>
    <x v="5"/>
    <x v="16"/>
  </r>
  <r>
    <n v="1049"/>
    <x v="1049"/>
    <s v="------"/>
    <n v="12000"/>
    <n v="0"/>
    <x v="1"/>
    <x v="0"/>
    <x v="0"/>
    <n v="1455272445"/>
    <n v="1452680445"/>
    <b v="0"/>
    <n v="0"/>
    <b v="0"/>
    <x v="16"/>
    <n v="0"/>
    <e v="#DIV/0!"/>
    <x v="5"/>
    <x v="16"/>
  </r>
  <r>
    <n v="1050"/>
    <x v="1050"/>
    <s v="Secularism is on the rise and I hear you.Talk to me."/>
    <n v="2500"/>
    <n v="0"/>
    <x v="1"/>
    <x v="0"/>
    <x v="0"/>
    <n v="1442257677"/>
    <n v="1439665677"/>
    <b v="0"/>
    <n v="0"/>
    <b v="0"/>
    <x v="16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x v="16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x v="16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x v="16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x v="16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x v="16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x v="16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x v="16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x v="16"/>
    <n v="0"/>
    <e v="#DIV/0!"/>
    <x v="5"/>
    <x v="16"/>
  </r>
  <r>
    <n v="1059"/>
    <x v="1059"/>
    <s v="Turning myself into a vocal artist."/>
    <n v="1100"/>
    <n v="0"/>
    <x v="1"/>
    <x v="0"/>
    <x v="0"/>
    <n v="1426269456"/>
    <n v="1423681056"/>
    <b v="0"/>
    <n v="0"/>
    <b v="0"/>
    <x v="16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x v="16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x v="16"/>
    <n v="0"/>
    <e v="#DIV/0!"/>
    <x v="5"/>
    <x v="16"/>
  </r>
  <r>
    <n v="1062"/>
    <x v="1062"/>
    <s v="SEE US ON PATREON www.badgirlartwork.com"/>
    <n v="199"/>
    <n v="190"/>
    <x v="1"/>
    <x v="0"/>
    <x v="0"/>
    <n v="1468351341"/>
    <n v="1467746541"/>
    <b v="0"/>
    <n v="4"/>
    <b v="0"/>
    <x v="16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x v="16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x v="17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x v="17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x v="17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x v="17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x v="17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x v="17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x v="17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x v="17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x v="17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x v="17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x v="17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x v="0"/>
    <n v="1336340516"/>
    <n v="1333748516"/>
    <b v="0"/>
    <n v="3"/>
    <b v="0"/>
    <x v="17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x v="17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x v="17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x v="17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x v="17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x v="17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x v="17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x v="17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x v="17"/>
    <n v="8.2000000000000007E-3"/>
    <n v="410"/>
    <x v="6"/>
    <x v="17"/>
  </r>
  <r>
    <n v="1084"/>
    <x v="1084"/>
    <s v="I want to start my own channel for gaming"/>
    <n v="550"/>
    <n v="0"/>
    <x v="2"/>
    <x v="0"/>
    <x v="0"/>
    <n v="1407534804"/>
    <n v="1404942804"/>
    <b v="0"/>
    <n v="0"/>
    <b v="0"/>
    <x v="17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x v="17"/>
    <n v="3.4200000000000001E-2"/>
    <n v="114"/>
    <x v="6"/>
    <x v="17"/>
  </r>
  <r>
    <n v="1086"/>
    <x v="1086"/>
    <s v="Humanity's future in the Galaxy"/>
    <n v="18000"/>
    <n v="15"/>
    <x v="2"/>
    <x v="0"/>
    <x v="0"/>
    <n v="1408913291"/>
    <n v="1406321291"/>
    <b v="0"/>
    <n v="2"/>
    <b v="0"/>
    <x v="17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x v="17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x v="17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x v="3"/>
    <n v="1435293175"/>
    <n v="1432701175"/>
    <b v="0"/>
    <n v="49"/>
    <b v="0"/>
    <x v="17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x v="17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x v="17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x v="17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x v="17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x v="17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x v="17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x v="17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x v="17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x v="0"/>
    <n v="1397413095"/>
    <n v="1394821095"/>
    <b v="0"/>
    <n v="22"/>
    <b v="0"/>
    <x v="17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x v="17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x v="17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x v="17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x v="17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x v="17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x v="17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x v="17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x v="17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x v="17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x v="17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x v="17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x v="17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x v="17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x v="17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x v="17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x v="17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x v="17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x v="17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x v="17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x v="17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x v="17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x v="17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x v="17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x v="17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x v="17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x v="18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x v="18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x v="18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x v="18"/>
    <n v="1.6714285714285713E-2"/>
    <n v="25.434782608695652"/>
    <x v="6"/>
    <x v="18"/>
  </r>
  <r>
    <n v="1128"/>
    <x v="1128"/>
    <s v="#havingfunFTW"/>
    <n v="1000"/>
    <n v="1"/>
    <x v="2"/>
    <x v="1"/>
    <x v="1"/>
    <n v="1407425717"/>
    <n v="1404833717"/>
    <b v="0"/>
    <n v="1"/>
    <b v="0"/>
    <x v="18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x v="18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x v="18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x v="18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x v="18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x v="18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x v="18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x v="18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x v="18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x v="18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x v="18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x v="18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x v="18"/>
    <n v="0"/>
    <e v="#DIV/0!"/>
    <x v="6"/>
    <x v="18"/>
  </r>
  <r>
    <n v="1141"/>
    <x v="1141"/>
    <s v="I think this will be a great game!"/>
    <n v="500"/>
    <n v="0"/>
    <x v="2"/>
    <x v="12"/>
    <x v="3"/>
    <n v="1436460450"/>
    <n v="1433868450"/>
    <b v="0"/>
    <n v="0"/>
    <b v="0"/>
    <x v="18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x v="18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x v="18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x v="19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x v="19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x v="19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x v="19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x v="0"/>
    <n v="1480568781"/>
    <n v="1477973181"/>
    <b v="0"/>
    <n v="3"/>
    <b v="0"/>
    <x v="19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x v="0"/>
    <n v="1466096566"/>
    <n v="1463504566"/>
    <b v="0"/>
    <n v="2"/>
    <b v="0"/>
    <x v="19"/>
    <n v="1.5E-3"/>
    <n v="37.5"/>
    <x v="7"/>
    <x v="19"/>
  </r>
  <r>
    <n v="1150"/>
    <x v="1150"/>
    <s v="Bringing delicious authentic and fusion Taiwanese Food to the West Coast."/>
    <n v="2500"/>
    <n v="252"/>
    <x v="2"/>
    <x v="0"/>
    <x v="0"/>
    <n v="1452293675"/>
    <n v="1447109675"/>
    <b v="0"/>
    <n v="6"/>
    <b v="0"/>
    <x v="19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x v="19"/>
    <n v="0"/>
    <e v="#DIV/0!"/>
    <x v="7"/>
    <x v="19"/>
  </r>
  <r>
    <n v="1152"/>
    <x v="1152"/>
    <s v="Peruvian food truck with an LA twist."/>
    <n v="16000"/>
    <n v="911"/>
    <x v="2"/>
    <x v="0"/>
    <x v="0"/>
    <n v="1431709312"/>
    <n v="1429117312"/>
    <b v="0"/>
    <n v="15"/>
    <b v="0"/>
    <x v="19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x v="0"/>
    <n v="1434647305"/>
    <n v="1432055305"/>
    <b v="0"/>
    <n v="1"/>
    <b v="0"/>
    <x v="19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x v="19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x v="19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x v="19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x v="19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x v="19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x v="19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x v="19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x v="19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x v="19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x v="19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x v="19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x v="19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x v="19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x v="19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x v="19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x v="19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x v="19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x v="19"/>
    <n v="1E-3"/>
    <n v="25"/>
    <x v="7"/>
    <x v="19"/>
  </r>
  <r>
    <n v="1172"/>
    <x v="1172"/>
    <s v="Bringing YOUR favorite dog recipes to the streets."/>
    <n v="9000"/>
    <n v="0"/>
    <x v="2"/>
    <x v="0"/>
    <x v="0"/>
    <n v="1408551752"/>
    <n v="1405959752"/>
    <b v="0"/>
    <n v="0"/>
    <b v="0"/>
    <x v="19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x v="19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x v="19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x v="19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x v="19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x v="19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x v="19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x v="19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x v="19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x v="0"/>
    <n v="1425197321"/>
    <n v="1422605321"/>
    <b v="0"/>
    <n v="3"/>
    <b v="0"/>
    <x v="19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x v="19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x v="19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x v="20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x v="20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x v="20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x v="20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x v="20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x v="20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x v="20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x v="20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x v="20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x v="20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x v="20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x v="20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x v="1"/>
    <n v="1450467539"/>
    <n v="1447875539"/>
    <b v="0"/>
    <n v="512"/>
    <b v="1"/>
    <x v="20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x v="20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x v="20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x v="20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x v="20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x v="20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x v="20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x v="20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x v="20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x v="20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x v="20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x v="3"/>
    <n v="1459418400"/>
    <n v="1456827573"/>
    <b v="0"/>
    <n v="141"/>
    <b v="1"/>
    <x v="20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x v="20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x v="20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x v="9"/>
    <n v="1433106000"/>
    <n v="1431124572"/>
    <b v="0"/>
    <n v="103"/>
    <b v="1"/>
    <x v="20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x v="20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x v="20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x v="20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x v="20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x v="20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x v="0"/>
    <n v="1443826980"/>
    <n v="1441032457"/>
    <b v="0"/>
    <n v="222"/>
    <b v="1"/>
    <x v="20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x v="20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x v="20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x v="20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x v="20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x v="20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x v="5"/>
    <n v="1459483200"/>
    <n v="1456852647"/>
    <b v="0"/>
    <n v="138"/>
    <b v="1"/>
    <x v="20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x v="20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x v="0"/>
    <n v="1402060302"/>
    <n v="1396876302"/>
    <b v="0"/>
    <n v="18"/>
    <b v="0"/>
    <x v="21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x v="21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x v="21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x v="21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x v="21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x v="21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x v="21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x v="21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x v="21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x v="21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x v="21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x v="21"/>
    <n v="2.787363950092912E-2"/>
    <n v="35"/>
    <x v="4"/>
    <x v="21"/>
  </r>
  <r>
    <n v="1236"/>
    <x v="1236"/>
    <s v="Raising money to give the musicians their due."/>
    <n v="2500"/>
    <n v="0"/>
    <x v="1"/>
    <x v="0"/>
    <x v="0"/>
    <n v="1343491200"/>
    <n v="1342801164"/>
    <b v="0"/>
    <n v="0"/>
    <b v="0"/>
    <x v="21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x v="21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x v="21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x v="0"/>
    <n v="1325804767"/>
    <n v="1323212767"/>
    <b v="0"/>
    <n v="0"/>
    <b v="0"/>
    <x v="21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x v="21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x v="21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x v="21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x v="21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x v="11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x v="11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x v="11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x v="0"/>
    <n v="1367823655"/>
    <n v="1365231655"/>
    <b v="1"/>
    <n v="50"/>
    <b v="1"/>
    <x v="11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x v="11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x v="11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x v="11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x v="11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x v="11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x v="11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x v="11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x v="11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x v="11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x v="11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x v="11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x v="11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x v="11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x v="11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x v="11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x v="0"/>
    <n v="1396054800"/>
    <n v="1393034470"/>
    <b v="1"/>
    <n v="41"/>
    <b v="1"/>
    <x v="11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x v="11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x v="11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x v="11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x v="11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x v="11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x v="11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x v="11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x v="11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x v="11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x v="11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x v="11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x v="11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x v="0"/>
    <n v="1251777600"/>
    <n v="1247504047"/>
    <b v="1"/>
    <n v="68"/>
    <b v="1"/>
    <x v="11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x v="11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x v="11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x v="11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x v="11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x v="11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x v="11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x v="11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x v="6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x v="6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x v="6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x v="6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x v="6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x v="6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x v="0"/>
    <n v="1429772340"/>
    <n v="1427121931"/>
    <b v="0"/>
    <n v="86"/>
    <b v="1"/>
    <x v="6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x v="6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x v="6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x v="6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x v="6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x v="6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x v="6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x v="6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x v="6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x v="6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x v="6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x v="6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x v="6"/>
    <n v="1"/>
    <n v="50"/>
    <x v="1"/>
    <x v="6"/>
  </r>
  <r>
    <n v="1303"/>
    <x v="1303"/>
    <s v="Groundbreaking queer theatre."/>
    <n v="3500"/>
    <n v="4559.13"/>
    <x v="0"/>
    <x v="1"/>
    <x v="1"/>
    <n v="1469962800"/>
    <n v="1468578920"/>
    <b v="0"/>
    <n v="108"/>
    <b v="1"/>
    <x v="6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x v="8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x v="8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x v="8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x v="0"/>
    <n v="1455710679"/>
    <n v="1453118679"/>
    <b v="0"/>
    <n v="45"/>
    <b v="0"/>
    <x v="8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x v="0"/>
    <n v="1475937812"/>
    <n v="1472481812"/>
    <b v="0"/>
    <n v="38"/>
    <b v="0"/>
    <x v="8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x v="8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x v="8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x v="8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x v="8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x v="8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x v="8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x v="8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x v="8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x v="8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x v="8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x v="8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x v="8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x v="8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x v="8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x v="8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x v="8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x v="8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x v="8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x v="8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x v="8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x v="8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x v="8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x v="8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x v="8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x v="8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x v="8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x v="8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x v="8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x v="8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x v="8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x v="0"/>
    <n v="1418056315"/>
    <n v="1414164715"/>
    <b v="0"/>
    <n v="37"/>
    <b v="0"/>
    <x v="8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x v="8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x v="8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x v="8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x v="8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x v="9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x v="9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x v="9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x v="9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x v="9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x v="9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x v="9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x v="9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x v="9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x v="9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x v="9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x v="9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x v="9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x v="9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x v="9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x v="9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x v="0"/>
    <n v="1343943420"/>
    <n v="1341524220"/>
    <b v="0"/>
    <n v="81"/>
    <b v="1"/>
    <x v="9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x v="9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x v="9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x v="9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x v="11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x v="11"/>
    <n v="1.0026666666666666"/>
    <n v="81.739130434782609"/>
    <x v="4"/>
    <x v="11"/>
  </r>
  <r>
    <n v="1366"/>
    <x v="1366"/>
    <s v="A musical memorial for Alexi Petersen."/>
    <n v="7500"/>
    <n v="9486.69"/>
    <x v="0"/>
    <x v="0"/>
    <x v="0"/>
    <n v="1417049663"/>
    <n v="1413158063"/>
    <b v="0"/>
    <n v="147"/>
    <b v="1"/>
    <x v="11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x v="11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x v="11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x v="11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x v="0"/>
    <n v="1381881890"/>
    <n v="1380585890"/>
    <b v="0"/>
    <n v="20"/>
    <b v="1"/>
    <x v="11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x v="11"/>
    <n v="1.0708672667523933"/>
    <n v="107.07142857142857"/>
    <x v="4"/>
    <x v="11"/>
  </r>
  <r>
    <n v="1372"/>
    <x v="1372"/>
    <s v="Please help us raise funds to press our new CD!"/>
    <n v="500"/>
    <n v="620"/>
    <x v="0"/>
    <x v="0"/>
    <x v="0"/>
    <n v="1342115132"/>
    <n v="1339523132"/>
    <b v="0"/>
    <n v="16"/>
    <b v="1"/>
    <x v="11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x v="11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x v="11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x v="11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x v="1"/>
    <n v="1480784606"/>
    <n v="1478189006"/>
    <b v="0"/>
    <n v="168"/>
    <b v="1"/>
    <x v="11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x v="11"/>
    <n v="1.1615384615384616"/>
    <n v="48.70967741935484"/>
    <x v="4"/>
    <x v="11"/>
  </r>
  <r>
    <n v="1378"/>
    <x v="1378"/>
    <s v="A psychedelic post rock masterpiece!"/>
    <n v="2000"/>
    <n v="4067"/>
    <x v="0"/>
    <x v="1"/>
    <x v="1"/>
    <n v="1470075210"/>
    <n v="1468779210"/>
    <b v="0"/>
    <n v="133"/>
    <b v="1"/>
    <x v="11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x v="0"/>
    <n v="1433504876"/>
    <n v="1430912876"/>
    <b v="0"/>
    <n v="151"/>
    <b v="1"/>
    <x v="11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x v="11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x v="11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x v="11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x v="11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x v="11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x v="11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x v="0"/>
    <n v="1438183889"/>
    <n v="1435591889"/>
    <b v="0"/>
    <n v="14"/>
    <b v="1"/>
    <x v="11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x v="11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x v="11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x v="1"/>
    <n v="1471087957"/>
    <n v="1468495957"/>
    <b v="0"/>
    <n v="34"/>
    <b v="1"/>
    <x v="11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x v="11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x v="11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x v="11"/>
    <n v="1.1364000000000001"/>
    <n v="27.317307692307693"/>
    <x v="4"/>
    <x v="11"/>
  </r>
  <r>
    <n v="1393"/>
    <x v="1393"/>
    <s v="Rock n' Roll tales of our times"/>
    <n v="10000"/>
    <n v="10235"/>
    <x v="0"/>
    <x v="0"/>
    <x v="0"/>
    <n v="1470068523"/>
    <n v="1467476523"/>
    <b v="0"/>
    <n v="52"/>
    <b v="1"/>
    <x v="11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x v="11"/>
    <n v="1.2213333333333334"/>
    <n v="53.882352941176471"/>
    <x v="4"/>
    <x v="11"/>
  </r>
  <r>
    <n v="1395"/>
    <x v="1395"/>
    <s v="Help Quiet Oaks record their debut album!!!"/>
    <n v="3500"/>
    <n v="3916"/>
    <x v="0"/>
    <x v="0"/>
    <x v="0"/>
    <n v="1484430481"/>
    <n v="1481838481"/>
    <b v="0"/>
    <n v="82"/>
    <b v="1"/>
    <x v="11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x v="11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x v="11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x v="11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x v="11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x v="11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x v="11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x v="11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x v="11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x v="22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x v="0"/>
    <n v="1417195201"/>
    <n v="1414599601"/>
    <b v="1"/>
    <n v="17"/>
    <b v="0"/>
    <x v="22"/>
    <n v="4.1999999999999997E-3"/>
    <n v="6.1764705882352944"/>
    <x v="3"/>
    <x v="22"/>
  </r>
  <r>
    <n v="1406"/>
    <x v="1406"/>
    <s v="The White coat and the battle dress uniform"/>
    <n v="12000"/>
    <n v="15"/>
    <x v="2"/>
    <x v="13"/>
    <x v="3"/>
    <n v="1449914400"/>
    <n v="1445336607"/>
    <b v="0"/>
    <n v="3"/>
    <b v="0"/>
    <x v="22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x v="22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x v="22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x v="22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x v="22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x v="22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x v="22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x v="22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x v="22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x v="22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x v="22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x v="22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x v="22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x v="22"/>
    <n v="7.0634920634920634E-2"/>
    <n v="44.5"/>
    <x v="3"/>
    <x v="22"/>
  </r>
  <r>
    <n v="1420"/>
    <x v="1420"/>
    <s v="Help me butcher Shakespeare in a satirical fashion."/>
    <n v="110"/>
    <n v="3"/>
    <x v="2"/>
    <x v="0"/>
    <x v="0"/>
    <n v="1467129686"/>
    <n v="1464969686"/>
    <b v="0"/>
    <n v="3"/>
    <b v="0"/>
    <x v="22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x v="22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x v="22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x v="22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x v="22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x v="22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x v="22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x v="22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x v="22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x v="22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x v="22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x v="22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x v="22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x v="22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x v="22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x v="22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x v="22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x v="22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x v="22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x v="22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x v="22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x v="22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x v="22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x v="22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x v="22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x v="22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x v="22"/>
    <n v="0"/>
    <e v="#DIV/0!"/>
    <x v="3"/>
    <x v="22"/>
  </r>
  <r>
    <n v="1447"/>
    <x v="1447"/>
    <s v="I'm creating a dictionary of multiple Indian languages."/>
    <n v="500000"/>
    <n v="75"/>
    <x v="2"/>
    <x v="0"/>
    <x v="0"/>
    <n v="1467999134"/>
    <n v="1465407134"/>
    <b v="0"/>
    <n v="3"/>
    <b v="0"/>
    <x v="22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x v="22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x v="22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x v="22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x v="22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x v="22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x v="22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x v="22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x v="22"/>
    <n v="0.105"/>
    <n v="225"/>
    <x v="3"/>
    <x v="22"/>
  </r>
  <r>
    <n v="1456"/>
    <x v="1456"/>
    <s v="English Version of my auto-published novel"/>
    <n v="5000"/>
    <n v="145"/>
    <x v="1"/>
    <x v="13"/>
    <x v="3"/>
    <n v="1483459365"/>
    <n v="1480867365"/>
    <b v="0"/>
    <n v="3"/>
    <b v="0"/>
    <x v="22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x v="0"/>
    <n v="1447281044"/>
    <n v="1444685444"/>
    <b v="0"/>
    <n v="0"/>
    <b v="0"/>
    <x v="22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x v="22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x v="22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x v="22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x v="23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x v="0"/>
    <n v="1365609271"/>
    <n v="1363017271"/>
    <b v="1"/>
    <n v="150"/>
    <b v="1"/>
    <x v="23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x v="23"/>
    <n v="1.4766666666666666"/>
    <n v="35.44"/>
    <x v="3"/>
    <x v="23"/>
  </r>
  <r>
    <n v="1464"/>
    <x v="1464"/>
    <s v="The Best Science Media on the Web"/>
    <n v="5000"/>
    <n v="8160"/>
    <x v="0"/>
    <x v="0"/>
    <x v="0"/>
    <n v="1361029958"/>
    <n v="1358437958"/>
    <b v="1"/>
    <n v="234"/>
    <b v="1"/>
    <x v="23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x v="23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x v="23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x v="0"/>
    <n v="1332699285"/>
    <n v="1327518885"/>
    <b v="1"/>
    <n v="600"/>
    <b v="1"/>
    <x v="23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x v="23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x v="23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x v="23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x v="23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x v="23"/>
    <n v="1.3870400000000001"/>
    <n v="103.20238095238095"/>
    <x v="3"/>
    <x v="23"/>
  </r>
  <r>
    <n v="1473"/>
    <x v="1473"/>
    <s v="Public Radio Project"/>
    <n v="1500"/>
    <n v="1807.74"/>
    <x v="0"/>
    <x v="0"/>
    <x v="0"/>
    <n v="1330644639"/>
    <n v="1328052639"/>
    <b v="1"/>
    <n v="47"/>
    <b v="1"/>
    <x v="23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x v="23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x v="23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x v="23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x v="23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x v="23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x v="23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x v="23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x v="10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x v="10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x v="10"/>
    <n v="7.1428571428571426E-3"/>
    <n v="25"/>
    <x v="3"/>
    <x v="10"/>
  </r>
  <r>
    <n v="1484"/>
    <x v="1484"/>
    <s v="The mussings of an old wizard"/>
    <n v="2000"/>
    <n v="0"/>
    <x v="2"/>
    <x v="0"/>
    <x v="0"/>
    <n v="1342882260"/>
    <n v="1337834963"/>
    <b v="0"/>
    <n v="0"/>
    <b v="0"/>
    <x v="10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x v="10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x v="10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x v="10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x v="10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x v="10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x v="10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x v="10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x v="10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x v="10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x v="10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x v="0"/>
    <n v="1314471431"/>
    <n v="1311879431"/>
    <b v="0"/>
    <n v="0"/>
    <b v="0"/>
    <x v="10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x v="10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x v="10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x v="10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x v="10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x v="10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x v="20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x v="20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x v="20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x v="20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x v="20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x v="20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x v="20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x v="20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x v="20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x v="20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x v="20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x v="20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x v="20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x v="20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x v="20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x v="20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x v="20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x v="0"/>
    <n v="1401565252"/>
    <n v="1398973252"/>
    <b v="1"/>
    <n v="236"/>
    <b v="1"/>
    <x v="20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x v="20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x v="20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x v="20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x v="20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x v="20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x v="20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x v="20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x v="20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x v="20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x v="0"/>
    <n v="1485907200"/>
    <n v="1483292122"/>
    <b v="1"/>
    <n v="160"/>
    <b v="1"/>
    <x v="20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x v="20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x v="20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x v="20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x v="20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x v="20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x v="20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x v="20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x v="20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x v="20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x v="20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x v="20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x v="20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x v="24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x v="24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x v="24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x v="24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x v="24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x v="24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x v="24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x v="24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x v="24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x v="24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x v="24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x v="24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x v="24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x v="24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x v="24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x v="24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x v="24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x v="24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x v="24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x v="24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x v="25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x v="25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x v="25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x v="25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x v="25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x v="25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x v="25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x v="25"/>
    <n v="0.13639999999999999"/>
    <n v="155"/>
    <x v="3"/>
    <x v="25"/>
  </r>
  <r>
    <n v="1569"/>
    <x v="1569"/>
    <s v="to be removed"/>
    <n v="30000"/>
    <n v="0"/>
    <x v="1"/>
    <x v="0"/>
    <x v="0"/>
    <n v="1369498714"/>
    <n v="1366906714"/>
    <b v="0"/>
    <n v="0"/>
    <b v="0"/>
    <x v="25"/>
    <n v="0"/>
    <e v="#DIV/0!"/>
    <x v="3"/>
    <x v="25"/>
  </r>
  <r>
    <n v="1570"/>
    <x v="1570"/>
    <s v="A Coloring Book of Breathtaking Beauties_x000a_To Calm the Heart and Soul"/>
    <n v="6000"/>
    <n v="2484"/>
    <x v="1"/>
    <x v="0"/>
    <x v="0"/>
    <n v="1460140282"/>
    <n v="1457551882"/>
    <b v="0"/>
    <n v="52"/>
    <b v="0"/>
    <x v="25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x v="25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x v="25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x v="25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x v="25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x v="25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x v="25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x v="25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x v="25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x v="25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x v="25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x v="26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x v="0"/>
    <n v="1445894400"/>
    <n v="1440961053"/>
    <b v="0"/>
    <n v="3"/>
    <b v="0"/>
    <x v="26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x v="26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x v="26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x v="26"/>
    <n v="0.79"/>
    <n v="131.66666666666666"/>
    <x v="8"/>
    <x v="26"/>
  </r>
  <r>
    <n v="1586"/>
    <x v="1586"/>
    <s v="Show the world the beauty that is in all of our back yards!"/>
    <n v="1500"/>
    <n v="0"/>
    <x v="2"/>
    <x v="0"/>
    <x v="0"/>
    <n v="1428197422"/>
    <n v="1425609022"/>
    <b v="0"/>
    <n v="0"/>
    <b v="0"/>
    <x v="26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x v="26"/>
    <n v="1.3333333333333334E-4"/>
    <n v="1"/>
    <x v="8"/>
    <x v="26"/>
  </r>
  <r>
    <n v="1588"/>
    <x v="1588"/>
    <s v="Southeast Texas as seen through the lens of a cell phone camera"/>
    <n v="516"/>
    <n v="0"/>
    <x v="2"/>
    <x v="0"/>
    <x v="0"/>
    <n v="1422735120"/>
    <n v="1420091999"/>
    <b v="0"/>
    <n v="0"/>
    <b v="0"/>
    <x v="26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x v="26"/>
    <n v="0"/>
    <e v="#DIV/0!"/>
    <x v="8"/>
    <x v="26"/>
  </r>
  <r>
    <n v="1590"/>
    <x v="1590"/>
    <s v="Discover Italy through photography."/>
    <n v="60000"/>
    <n v="1020"/>
    <x v="2"/>
    <x v="13"/>
    <x v="3"/>
    <n v="1443040464"/>
    <n v="1440448464"/>
    <b v="0"/>
    <n v="2"/>
    <b v="0"/>
    <x v="26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x v="26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x v="26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x v="26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x v="26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x v="26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x v="26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x v="26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x v="26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x v="26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x v="26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x v="11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x v="11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x v="11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x v="11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x v="11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x v="11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x v="11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x v="11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x v="11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x v="0"/>
    <n v="1355609510"/>
    <n v="1353017510"/>
    <b v="0"/>
    <n v="112"/>
    <b v="1"/>
    <x v="11"/>
    <n v="2.7185000000000001"/>
    <n v="48.544642857142854"/>
    <x v="4"/>
    <x v="11"/>
  </r>
  <r>
    <n v="1611"/>
    <x v="1611"/>
    <s v="Skelton-Luns CD/7&quot; No Big Deal."/>
    <n v="800"/>
    <n v="1001"/>
    <x v="0"/>
    <x v="0"/>
    <x v="0"/>
    <n v="1370390432"/>
    <n v="1368576032"/>
    <b v="0"/>
    <n v="27"/>
    <b v="1"/>
    <x v="11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x v="11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x v="11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x v="11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x v="11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x v="11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x v="11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x v="11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x v="11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x v="0"/>
    <n v="1361606940"/>
    <n v="1361002140"/>
    <b v="0"/>
    <n v="17"/>
    <b v="1"/>
    <x v="11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x v="11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x v="11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x v="11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x v="11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x v="11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x v="11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x v="11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x v="0"/>
    <n v="1403026882"/>
    <n v="1400175682"/>
    <b v="0"/>
    <n v="88"/>
    <b v="1"/>
    <x v="11"/>
    <n v="1.00925"/>
    <n v="45.875"/>
    <x v="4"/>
    <x v="11"/>
  </r>
  <r>
    <n v="1629"/>
    <x v="1629"/>
    <s v="Help Off The Turnpike release new music, and set fire to everything!"/>
    <n v="6000"/>
    <n v="6220"/>
    <x v="0"/>
    <x v="0"/>
    <x v="0"/>
    <n v="1392929333"/>
    <n v="1389041333"/>
    <b v="0"/>
    <n v="82"/>
    <b v="1"/>
    <x v="11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x v="11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x v="11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x v="11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x v="11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x v="11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x v="11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x v="11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x v="11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x v="0"/>
    <n v="1362086700"/>
    <n v="1358180968"/>
    <b v="0"/>
    <n v="27"/>
    <b v="1"/>
    <x v="11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x v="11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x v="11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x v="0"/>
    <n v="1418998744"/>
    <n v="1416406744"/>
    <b v="0"/>
    <n v="26"/>
    <b v="1"/>
    <x v="27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x v="27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x v="27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x v="27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x v="27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x v="27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x v="27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x v="27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x v="27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x v="27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x v="27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x v="27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x v="27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x v="27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x v="27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x v="27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x v="27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x v="27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x v="27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x v="27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x v="27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x v="27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x v="27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x v="27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x v="27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x v="27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x v="27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x v="27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x v="27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x v="27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x v="0"/>
    <n v="1470056614"/>
    <n v="1467464614"/>
    <b v="0"/>
    <n v="77"/>
    <b v="1"/>
    <x v="27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x v="27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x v="27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x v="27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x v="27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x v="27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x v="27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x v="27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x v="27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x v="0"/>
    <n v="1405188667"/>
    <n v="1402596667"/>
    <b v="0"/>
    <n v="25"/>
    <b v="1"/>
    <x v="27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x v="28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x v="28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x v="28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x v="0"/>
    <n v="1489775641"/>
    <n v="1487360041"/>
    <b v="0"/>
    <n v="101"/>
    <b v="0"/>
    <x v="28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x v="28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x v="28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x v="28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x v="28"/>
    <n v="0.443"/>
    <n v="253.14285714285714"/>
    <x v="4"/>
    <x v="28"/>
  </r>
  <r>
    <n v="1689"/>
    <x v="1689"/>
    <s v="Praising the Living God in the second half of life."/>
    <n v="2400"/>
    <n v="2400"/>
    <x v="3"/>
    <x v="0"/>
    <x v="0"/>
    <n v="1489700230"/>
    <n v="1487111830"/>
    <b v="0"/>
    <n v="14"/>
    <b v="0"/>
    <x v="28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x v="28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x v="28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x v="28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x v="28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x v="28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x v="28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x v="28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x v="28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x v="28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x v="28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x v="28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x v="28"/>
    <n v="1.9801980198019802E-3"/>
    <n v="5"/>
    <x v="4"/>
    <x v="28"/>
  </r>
  <r>
    <n v="1702"/>
    <x v="1702"/>
    <s v="I can do all things through christ jesus"/>
    <n v="16500"/>
    <n v="1"/>
    <x v="2"/>
    <x v="0"/>
    <x v="0"/>
    <n v="1427745150"/>
    <n v="1425156750"/>
    <b v="0"/>
    <n v="1"/>
    <b v="0"/>
    <x v="28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x v="28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x v="28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x v="28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x v="28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x v="28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x v="28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x v="28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x v="3"/>
    <n v="1453122000"/>
    <n v="1449151888"/>
    <b v="0"/>
    <n v="1"/>
    <b v="0"/>
    <x v="28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x v="28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x v="28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x v="28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x v="28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x v="28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x v="28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x v="28"/>
    <n v="0.42725880551301687"/>
    <n v="34.024390243902438"/>
    <x v="4"/>
    <x v="28"/>
  </r>
  <r>
    <n v="1718"/>
    <x v="1718"/>
    <s v="A melody for the galaxy."/>
    <n v="35000"/>
    <n v="75"/>
    <x v="2"/>
    <x v="0"/>
    <x v="0"/>
    <n v="1463201940"/>
    <n v="1459435149"/>
    <b v="0"/>
    <n v="2"/>
    <b v="0"/>
    <x v="28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x v="28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x v="28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x v="28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x v="28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x v="28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x v="28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x v="28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x v="28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x v="28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x v="28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x v="28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x v="28"/>
    <n v="0"/>
    <e v="#DIV/0!"/>
    <x v="4"/>
    <x v="28"/>
  </r>
  <r>
    <n v="1731"/>
    <x v="1731"/>
    <s v="We are a Christin Worship band looking to midwest tour. God Bless!"/>
    <n v="1000"/>
    <n v="0"/>
    <x v="2"/>
    <x v="0"/>
    <x v="0"/>
    <n v="1434034800"/>
    <n v="1432849552"/>
    <b v="0"/>
    <n v="0"/>
    <b v="0"/>
    <x v="28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x v="28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x v="28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x v="28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x v="28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x v="28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x v="28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x v="0"/>
    <n v="1412283542"/>
    <n v="1409691542"/>
    <b v="0"/>
    <n v="1"/>
    <b v="0"/>
    <x v="28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x v="28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x v="28"/>
    <n v="0"/>
    <e v="#DIV/0!"/>
    <x v="4"/>
    <x v="28"/>
  </r>
  <r>
    <n v="1741"/>
    <x v="1741"/>
    <s v="A photo journal documenting my experiences and travels across New Zealand"/>
    <n v="1200"/>
    <n v="1330"/>
    <x v="0"/>
    <x v="1"/>
    <x v="1"/>
    <n v="1433948671"/>
    <n v="1430060671"/>
    <b v="0"/>
    <n v="52"/>
    <b v="1"/>
    <x v="20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x v="20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x v="20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x v="20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x v="20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x v="20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x v="20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x v="20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x v="20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x v="20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x v="0"/>
    <n v="1426787123"/>
    <n v="1424198723"/>
    <b v="0"/>
    <n v="61"/>
    <b v="1"/>
    <x v="20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x v="20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x v="20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x v="20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x v="20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x v="20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x v="20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x v="20"/>
    <n v="1.147"/>
    <n v="42.481481481481481"/>
    <x v="8"/>
    <x v="20"/>
  </r>
  <r>
    <n v="1759"/>
    <x v="1759"/>
    <s v="Death Valley will be the first photo book of Andi State"/>
    <n v="5000"/>
    <n v="5330"/>
    <x v="0"/>
    <x v="0"/>
    <x v="0"/>
    <n v="1427309629"/>
    <n v="1425585229"/>
    <b v="0"/>
    <n v="49"/>
    <b v="1"/>
    <x v="20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x v="20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x v="1"/>
    <n v="1442065060"/>
    <n v="1437745060"/>
    <b v="0"/>
    <n v="3"/>
    <b v="1"/>
    <x v="20"/>
    <n v="1.55"/>
    <n v="51.666666666666664"/>
    <x v="8"/>
    <x v="20"/>
  </r>
  <r>
    <n v="1762"/>
    <x v="1762"/>
    <s v="Project rewards $25 gets you 190+ digital images"/>
    <n v="100"/>
    <n v="885"/>
    <x v="0"/>
    <x v="0"/>
    <x v="0"/>
    <n v="1457739245"/>
    <n v="1455147245"/>
    <b v="0"/>
    <n v="25"/>
    <b v="1"/>
    <x v="20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x v="20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x v="20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x v="20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x v="2"/>
    <n v="1408999088"/>
    <n v="1407184688"/>
    <b v="1"/>
    <n v="0"/>
    <b v="0"/>
    <x v="20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x v="20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x v="20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x v="20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x v="20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x v="20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x v="20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x v="20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x v="20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x v="20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x v="20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x v="20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x v="20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x v="20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x v="20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x v="20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x v="20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x v="20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x v="20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x v="20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x v="20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x v="20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x v="20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x v="20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x v="20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x v="20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x v="20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x v="20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x v="20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x v="20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x v="20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x v="20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x v="20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x v="1"/>
    <n v="1415740408"/>
    <n v="1414008808"/>
    <b v="1"/>
    <n v="6"/>
    <b v="0"/>
    <x v="20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x v="20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x v="20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x v="20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x v="20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x v="20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x v="20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x v="20"/>
    <n v="2.955E-2"/>
    <n v="73.875"/>
    <x v="8"/>
    <x v="20"/>
  </r>
  <r>
    <n v="1807"/>
    <x v="1807"/>
    <s v="I want to explore alternative cultures and lifestyles in America."/>
    <n v="5000"/>
    <n v="553"/>
    <x v="2"/>
    <x v="0"/>
    <x v="0"/>
    <n v="1411868313"/>
    <n v="1409276313"/>
    <b v="1"/>
    <n v="8"/>
    <b v="0"/>
    <x v="20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x v="20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x v="20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x v="20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x v="20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x v="20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x v="20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x v="20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x v="20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x v="20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x v="20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x v="20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x v="20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x v="20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x v="11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x v="5"/>
    <n v="1391194860"/>
    <n v="1388084862"/>
    <b v="0"/>
    <n v="11"/>
    <b v="1"/>
    <x v="11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x v="11"/>
    <n v="1.1585714285714286"/>
    <n v="24.575757575757574"/>
    <x v="4"/>
    <x v="11"/>
  </r>
  <r>
    <n v="1824"/>
    <x v="1824"/>
    <s v="cd fund raiser"/>
    <n v="3000"/>
    <n v="3002"/>
    <x v="0"/>
    <x v="0"/>
    <x v="0"/>
    <n v="1389146880"/>
    <n v="1387403967"/>
    <b v="0"/>
    <n v="40"/>
    <b v="1"/>
    <x v="11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x v="11"/>
    <n v="1.0505"/>
    <n v="42.02"/>
    <x v="4"/>
    <x v="11"/>
  </r>
  <r>
    <n v="1826"/>
    <x v="1826"/>
    <s v="Hear your favorite Bear Ghost in eargasmic quality!"/>
    <n v="2000"/>
    <n v="2020"/>
    <x v="0"/>
    <x v="0"/>
    <x v="0"/>
    <n v="1392675017"/>
    <n v="1390083017"/>
    <b v="0"/>
    <n v="38"/>
    <b v="1"/>
    <x v="11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x v="11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x v="11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x v="11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x v="11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x v="11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x v="11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x v="11"/>
    <n v="2.625"/>
    <n v="42"/>
    <x v="4"/>
    <x v="11"/>
  </r>
  <r>
    <n v="1834"/>
    <x v="1834"/>
    <s v="Help us fund our first tour and promote our new EP!"/>
    <n v="10000"/>
    <n v="11805"/>
    <x v="0"/>
    <x v="0"/>
    <x v="0"/>
    <n v="1422140895"/>
    <n v="1418684895"/>
    <b v="0"/>
    <n v="90"/>
    <b v="1"/>
    <x v="11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x v="11"/>
    <n v="1.04"/>
    <n v="47.272727272727273"/>
    <x v="4"/>
    <x v="11"/>
  </r>
  <r>
    <n v="1836"/>
    <x v="1836"/>
    <s v="Help fund our 2013 Sound &amp; Lighting Touring rig!"/>
    <n v="5000"/>
    <n v="10017"/>
    <x v="0"/>
    <x v="0"/>
    <x v="0"/>
    <n v="1361129129"/>
    <n v="1359660329"/>
    <b v="0"/>
    <n v="55"/>
    <b v="1"/>
    <x v="11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x v="11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x v="11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x v="11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x v="11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x v="11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x v="11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x v="11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x v="11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x v="11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x v="11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x v="11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x v="11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x v="11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x v="11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x v="11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x v="11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x v="11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x v="11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x v="11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x v="11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x v="11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x v="11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x v="0"/>
    <n v="1316716129"/>
    <n v="1314124129"/>
    <b v="0"/>
    <n v="56"/>
    <b v="1"/>
    <x v="11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x v="11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x v="18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x v="18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x v="18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x v="18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x v="18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x v="18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x v="18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x v="18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x v="18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x v="18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x v="18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x v="18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x v="18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x v="18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x v="18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x v="18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x v="18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x v="18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x v="18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x v="1"/>
    <n v="1459341380"/>
    <n v="1456839380"/>
    <b v="0"/>
    <n v="24"/>
    <b v="0"/>
    <x v="18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x v="14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x v="14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x v="14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x v="14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x v="14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x v="14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x v="14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x v="14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x v="14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x v="14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x v="14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x v="14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x v="14"/>
    <n v="1.04"/>
    <n v="57.777777777777779"/>
    <x v="4"/>
    <x v="14"/>
  </r>
  <r>
    <n v="1894"/>
    <x v="1894"/>
    <s v="Im trying to raise $1000 for a 3 song EP in a studio!"/>
    <n v="1000"/>
    <n v="1145"/>
    <x v="0"/>
    <x v="0"/>
    <x v="0"/>
    <n v="1329082983"/>
    <n v="1326404583"/>
    <b v="0"/>
    <n v="20"/>
    <b v="1"/>
    <x v="14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x v="14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x v="14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x v="14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x v="14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x v="14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x v="14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x v="29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x v="29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x v="29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x v="29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x v="29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x v="29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x v="29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x v="29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x v="29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x v="29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x v="29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x v="29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x v="1"/>
    <n v="1412770578"/>
    <n v="1410178578"/>
    <b v="0"/>
    <n v="26"/>
    <b v="0"/>
    <x v="29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x v="29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x v="29"/>
    <n v="1.6E-2"/>
    <n v="2"/>
    <x v="2"/>
    <x v="29"/>
  </r>
  <r>
    <n v="1916"/>
    <x v="1916"/>
    <s v="The Paint Can Holder Makes Painting Easier and Safer on Extension Ladders."/>
    <n v="20000"/>
    <n v="102"/>
    <x v="2"/>
    <x v="0"/>
    <x v="0"/>
    <n v="1478542375"/>
    <n v="1476378775"/>
    <b v="0"/>
    <n v="6"/>
    <b v="0"/>
    <x v="29"/>
    <n v="5.1000000000000004E-3"/>
    <n v="17"/>
    <x v="2"/>
    <x v="29"/>
  </r>
  <r>
    <n v="1917"/>
    <x v="1917"/>
    <s v="Let's build a legendary brand altogether"/>
    <n v="390000"/>
    <n v="205025"/>
    <x v="2"/>
    <x v="7"/>
    <x v="6"/>
    <n v="1486708133"/>
    <n v="1484116133"/>
    <b v="0"/>
    <n v="70"/>
    <b v="0"/>
    <x v="29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x v="29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x v="29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x v="29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x v="0"/>
    <n v="1342243143"/>
    <n v="1339651143"/>
    <b v="0"/>
    <n v="38"/>
    <b v="1"/>
    <x v="14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x v="14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x v="14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x v="14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x v="14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x v="14"/>
    <n v="1.9537933333333333"/>
    <n v="27.3896261682243"/>
    <x v="4"/>
    <x v="14"/>
  </r>
  <r>
    <n v="1927"/>
    <x v="1927"/>
    <s v="Hampshire is headed to GBS Detroit."/>
    <n v="600"/>
    <n v="620"/>
    <x v="0"/>
    <x v="0"/>
    <x v="0"/>
    <n v="1331182740"/>
    <n v="1329856839"/>
    <b v="0"/>
    <n v="11"/>
    <b v="1"/>
    <x v="14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x v="0"/>
    <n v="1367940794"/>
    <n v="1365348794"/>
    <b v="0"/>
    <n v="34"/>
    <b v="1"/>
    <x v="14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x v="14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x v="14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x v="14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x v="14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x v="14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x v="14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x v="14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x v="14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x v="14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x v="14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x v="14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x v="14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x v="30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x v="30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x v="30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x v="30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x v="30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x v="30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x v="30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x v="0"/>
    <n v="1465232520"/>
    <n v="1460557809"/>
    <b v="1"/>
    <n v="4245"/>
    <b v="1"/>
    <x v="30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x v="30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x v="30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x v="30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x v="30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x v="30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x v="0"/>
    <n v="1457758800"/>
    <n v="1453730176"/>
    <b v="1"/>
    <n v="415"/>
    <b v="1"/>
    <x v="30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x v="30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x v="30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x v="0"/>
    <n v="1351304513"/>
    <n v="1348712513"/>
    <b v="1"/>
    <n v="660"/>
    <b v="1"/>
    <x v="30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x v="30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x v="30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x v="30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x v="30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x v="30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x v="30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x v="30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x v="30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x v="30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x v="30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x v="30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x v="30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x v="30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x v="30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x v="30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x v="30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x v="30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x v="30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x v="1"/>
    <n v="1373751325"/>
    <n v="1371159325"/>
    <b v="1"/>
    <n v="473"/>
    <b v="1"/>
    <x v="30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x v="30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x v="30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x v="30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x v="3"/>
    <n v="1459684862"/>
    <n v="1456232462"/>
    <b v="1"/>
    <n v="1945"/>
    <b v="1"/>
    <x v="30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x v="31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x v="31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x v="31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x v="31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x v="31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x v="31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x v="1"/>
    <n v="1425223276"/>
    <n v="1422631276"/>
    <b v="0"/>
    <n v="28"/>
    <b v="0"/>
    <x v="31"/>
    <n v="0.42472727272727273"/>
    <n v="83.428571428571431"/>
    <x v="8"/>
    <x v="31"/>
  </r>
  <r>
    <n v="1988"/>
    <x v="1988"/>
    <s v="Expressing art in an image!"/>
    <n v="6000"/>
    <n v="25"/>
    <x v="2"/>
    <x v="0"/>
    <x v="0"/>
    <n v="1440094742"/>
    <n v="1437502742"/>
    <b v="0"/>
    <n v="1"/>
    <b v="0"/>
    <x v="31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x v="31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x v="31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x v="31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x v="0"/>
    <n v="1424229991"/>
    <n v="1421637991"/>
    <b v="0"/>
    <n v="2"/>
    <b v="0"/>
    <x v="31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x v="31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x v="31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x v="31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x v="31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x v="31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x v="31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x v="31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x v="31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x v="30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x v="30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x v="30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x v="30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x v="30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x v="30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x v="30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x v="30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x v="30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x v="0"/>
    <n v="1471564491"/>
    <n v="1468972491"/>
    <b v="1"/>
    <n v="1737"/>
    <b v="1"/>
    <x v="30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x v="30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x v="30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x v="30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x v="30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x v="30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x v="0"/>
    <n v="1362863299"/>
    <n v="1360271299"/>
    <b v="1"/>
    <n v="479"/>
    <b v="1"/>
    <x v="30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x v="30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x v="30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x v="30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x v="30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x v="30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x v="30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x v="30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x v="30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x v="30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x v="0"/>
    <n v="1398052740"/>
    <n v="1394127585"/>
    <b v="1"/>
    <n v="454"/>
    <b v="1"/>
    <x v="30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x v="30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x v="0"/>
    <n v="1268690100"/>
    <n v="1265493806"/>
    <b v="1"/>
    <n v="79"/>
    <b v="1"/>
    <x v="30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x v="30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x v="30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x v="30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x v="30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x v="30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x v="30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x v="30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x v="30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x v="30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x v="30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x v="30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x v="0"/>
    <n v="1384557303"/>
    <n v="1383257703"/>
    <b v="1"/>
    <n v="271"/>
    <b v="1"/>
    <x v="30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x v="30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x v="30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x v="30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x v="30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x v="30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x v="30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x v="30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x v="30"/>
    <n v="1.4833229411764706"/>
    <n v="91.82989803350327"/>
    <x v="2"/>
    <x v="30"/>
  </r>
  <r>
    <n v="2049"/>
    <x v="2049"/>
    <s v="Keyless. Alarm secured. GPS tracking."/>
    <n v="50000"/>
    <n v="60095.35"/>
    <x v="0"/>
    <x v="1"/>
    <x v="1"/>
    <n v="1386025140"/>
    <n v="1382963963"/>
    <b v="0"/>
    <n v="742"/>
    <b v="1"/>
    <x v="30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x v="30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x v="30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x v="30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x v="30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x v="30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x v="30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x v="30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x v="30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x v="1"/>
    <n v="1425326400"/>
    <n v="1421916830"/>
    <b v="0"/>
    <n v="410"/>
    <b v="1"/>
    <x v="30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x v="30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x v="30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x v="30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x v="30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x v="30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x v="30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x v="30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x v="30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x v="30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x v="30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x v="30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x v="30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x v="30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x v="30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x v="30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x v="0"/>
    <n v="1462564182"/>
    <n v="1459972182"/>
    <b v="0"/>
    <n v="3"/>
    <b v="1"/>
    <x v="30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x v="30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x v="30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x v="30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x v="30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x v="30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x v="30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x v="14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x v="14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x v="14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x v="14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x v="14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x v="14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x v="14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x v="14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x v="14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x v="14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x v="14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x v="14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x v="14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x v="14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x v="14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x v="14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x v="14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x v="14"/>
    <n v="1.0033333333333334"/>
    <n v="188.125"/>
    <x v="4"/>
    <x v="14"/>
  </r>
  <r>
    <n v="2099"/>
    <x v="2099"/>
    <s v="Our tour van died, we need help!"/>
    <n v="3000"/>
    <n v="3971"/>
    <x v="0"/>
    <x v="0"/>
    <x v="0"/>
    <n v="1435808400"/>
    <n v="1434650084"/>
    <b v="0"/>
    <n v="63"/>
    <b v="1"/>
    <x v="14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x v="14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x v="14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x v="14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x v="0"/>
    <n v="1352488027"/>
    <n v="1349892427"/>
    <b v="0"/>
    <n v="115"/>
    <b v="1"/>
    <x v="14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x v="14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x v="14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x v="14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x v="14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x v="14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x v="14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x v="0"/>
    <n v="1401253140"/>
    <n v="1398873969"/>
    <b v="0"/>
    <n v="38"/>
    <b v="1"/>
    <x v="14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x v="14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x v="14"/>
    <n v="1"/>
    <n v="27.272727272727273"/>
    <x v="4"/>
    <x v="14"/>
  </r>
  <r>
    <n v="2113"/>
    <x v="2113"/>
    <s v="Help us fund our second full-length album Honeycomb!"/>
    <n v="7000"/>
    <n v="7340"/>
    <x v="0"/>
    <x v="0"/>
    <x v="0"/>
    <n v="1411505176"/>
    <n v="1408481176"/>
    <b v="0"/>
    <n v="107"/>
    <b v="1"/>
    <x v="14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x v="14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x v="14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x v="14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x v="14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x v="0"/>
    <n v="1311538136"/>
    <n v="1308946136"/>
    <b v="0"/>
    <n v="17"/>
    <b v="1"/>
    <x v="14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x v="14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x v="14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x v="17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x v="17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x v="17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x v="17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x v="17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x v="17"/>
    <n v="5.0000000000000001E-4"/>
    <n v="5"/>
    <x v="6"/>
    <x v="17"/>
  </r>
  <r>
    <n v="2127"/>
    <x v="2127"/>
    <s v="Three Monkeys is an audio adventure game for PC."/>
    <n v="28000"/>
    <n v="8076"/>
    <x v="2"/>
    <x v="1"/>
    <x v="1"/>
    <n v="1426158463"/>
    <n v="1423570063"/>
    <b v="0"/>
    <n v="236"/>
    <b v="0"/>
    <x v="17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x v="17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x v="17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x v="0"/>
    <n v="1408154663"/>
    <n v="1405130663"/>
    <b v="0"/>
    <n v="4"/>
    <b v="0"/>
    <x v="17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x v="17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x v="17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x v="17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x v="17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x v="17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x v="17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x v="17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x v="17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x v="17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x v="17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x v="17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x v="17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x v="17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x v="17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x v="17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x v="17"/>
    <n v="2.0000000000000001E-4"/>
    <n v="1"/>
    <x v="6"/>
    <x v="17"/>
  </r>
  <r>
    <n v="2147"/>
    <x v="2147"/>
    <s v="A Point and Click Adventure on Steroids."/>
    <n v="390000"/>
    <n v="2716"/>
    <x v="2"/>
    <x v="0"/>
    <x v="0"/>
    <n v="1416125148"/>
    <n v="1413356748"/>
    <b v="0"/>
    <n v="55"/>
    <b v="0"/>
    <x v="17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x v="17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x v="17"/>
    <n v="0"/>
    <e v="#DIV/0!"/>
    <x v="6"/>
    <x v="17"/>
  </r>
  <r>
    <n v="2150"/>
    <x v="2150"/>
    <s v="A pixel styled open world detective game."/>
    <n v="50000"/>
    <n v="405"/>
    <x v="2"/>
    <x v="10"/>
    <x v="8"/>
    <n v="1468392599"/>
    <n v="1465800599"/>
    <b v="0"/>
    <n v="4"/>
    <b v="0"/>
    <x v="17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x v="17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x v="17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x v="17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x v="0"/>
    <n v="1390921827"/>
    <n v="1389193827"/>
    <b v="0"/>
    <n v="2"/>
    <b v="0"/>
    <x v="17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x v="17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x v="17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x v="0"/>
    <n v="1482479940"/>
    <n v="1479684783"/>
    <b v="0"/>
    <n v="57"/>
    <b v="0"/>
    <x v="17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x v="17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x v="17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x v="17"/>
    <n v="8.5000000000000006E-3"/>
    <n v="5.3125"/>
    <x v="6"/>
    <x v="17"/>
  </r>
  <r>
    <n v="2161"/>
    <x v="2161"/>
    <s v="We're trying to fund hard copies of our debut album!"/>
    <n v="400"/>
    <n v="463"/>
    <x v="0"/>
    <x v="0"/>
    <x v="0"/>
    <n v="1443040059"/>
    <n v="1440448059"/>
    <b v="0"/>
    <n v="13"/>
    <b v="1"/>
    <x v="11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x v="11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x v="11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x v="0"/>
    <n v="1466827140"/>
    <n v="1464196414"/>
    <b v="0"/>
    <n v="83"/>
    <b v="1"/>
    <x v="11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x v="11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x v="11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x v="0"/>
    <n v="1347672937"/>
    <n v="1346463337"/>
    <b v="0"/>
    <n v="8"/>
    <b v="1"/>
    <x v="11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x v="11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x v="11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x v="11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x v="11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x v="11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x v="11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x v="11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x v="11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x v="11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x v="11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x v="11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x v="11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x v="11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x v="32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x v="32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x v="32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x v="32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x v="32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x v="32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x v="32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x v="32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x v="32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x v="32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x v="32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x v="32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x v="32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x v="32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x v="0"/>
    <n v="1439317900"/>
    <n v="1436725900"/>
    <b v="0"/>
    <n v="115"/>
    <b v="1"/>
    <x v="32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x v="0"/>
    <n v="1480662000"/>
    <n v="1478000502"/>
    <b v="0"/>
    <n v="234"/>
    <b v="1"/>
    <x v="32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x v="32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x v="32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x v="3"/>
    <n v="1444903198"/>
    <n v="1442311198"/>
    <b v="1"/>
    <n v="251"/>
    <b v="1"/>
    <x v="32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x v="32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x v="15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x v="15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x v="15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x v="15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x v="15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x v="15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x v="15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x v="15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x v="15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x v="15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x v="15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x v="15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x v="15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x v="15"/>
    <n v="2.9250166666666666"/>
    <n v="73.125416666666666"/>
    <x v="4"/>
    <x v="15"/>
  </r>
  <r>
    <n v="2215"/>
    <x v="2215"/>
    <s v="Ambient Electro Grind-fest!"/>
    <n v="550"/>
    <n v="860"/>
    <x v="0"/>
    <x v="0"/>
    <x v="0"/>
    <n v="1331621940"/>
    <n v="1329671572"/>
    <b v="0"/>
    <n v="33"/>
    <b v="1"/>
    <x v="15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x v="15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x v="15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x v="15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x v="15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x v="15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x v="32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x v="32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x v="32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x v="32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x v="32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x v="32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x v="32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x v="32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x v="32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x v="32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x v="32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x v="32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x v="32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x v="32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x v="32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x v="32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x v="32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x v="3"/>
    <n v="1489157716"/>
    <n v="1486565716"/>
    <b v="0"/>
    <n v="79"/>
    <b v="1"/>
    <x v="32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x v="32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x v="32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x v="32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x v="32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x v="32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x v="32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x v="32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x v="32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x v="32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x v="32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x v="32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x v="32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x v="32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x v="32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x v="32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x v="32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x v="0"/>
    <n v="1462661451"/>
    <n v="1460069451"/>
    <b v="0"/>
    <n v="271"/>
    <b v="1"/>
    <x v="32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x v="32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x v="32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x v="0"/>
    <n v="1434045687"/>
    <n v="1431453687"/>
    <b v="0"/>
    <n v="205"/>
    <b v="1"/>
    <x v="32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x v="32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x v="32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x v="32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x v="32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x v="32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x v="32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x v="32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x v="32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x v="32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x v="32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x v="32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x v="32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x v="32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x v="32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x v="32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x v="32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x v="32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x v="32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x v="32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x v="32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x v="32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x v="32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x v="11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x v="11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x v="11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x v="0"/>
    <n v="1299902400"/>
    <n v="1297451245"/>
    <b v="0"/>
    <n v="59"/>
    <b v="1"/>
    <x v="11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x v="11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x v="11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x v="11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x v="11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x v="11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x v="11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x v="11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x v="11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x v="0"/>
    <n v="1348545540"/>
    <n v="1346345999"/>
    <b v="0"/>
    <n v="27"/>
    <b v="1"/>
    <x v="11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x v="11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x v="11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x v="11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x v="0"/>
    <n v="1331697540"/>
    <n v="1328749249"/>
    <b v="0"/>
    <n v="19"/>
    <b v="1"/>
    <x v="11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x v="11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x v="11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x v="11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x v="14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x v="14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x v="14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x v="14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x v="14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x v="14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x v="14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x v="14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x v="14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x v="14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x v="14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x v="14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x v="0"/>
    <n v="1336086026"/>
    <n v="1333494026"/>
    <b v="1"/>
    <n v="157"/>
    <b v="1"/>
    <x v="14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x v="14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x v="14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x v="14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x v="14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x v="14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x v="14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x v="14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x v="33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x v="33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x v="33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x v="33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x v="33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x v="33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x v="33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x v="33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x v="33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x v="33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x v="33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x v="33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x v="33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x v="33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x v="33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x v="33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x v="33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x v="33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x v="33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x v="33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x v="7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x v="7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x v="7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x v="7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x v="7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x v="7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x v="7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x v="7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x v="7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x v="7"/>
    <n v="0"/>
    <e v="#DIV/0!"/>
    <x v="2"/>
    <x v="7"/>
  </r>
  <r>
    <n v="2351"/>
    <x v="2351"/>
    <s v="Donate $30 or more and receive a free selfie stick."/>
    <n v="18900"/>
    <n v="108"/>
    <x v="1"/>
    <x v="4"/>
    <x v="4"/>
    <n v="1430360739"/>
    <n v="1427768739"/>
    <b v="0"/>
    <n v="7"/>
    <b v="0"/>
    <x v="7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x v="7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x v="7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x v="7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x v="7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x v="3"/>
    <n v="1433530104"/>
    <n v="1430938104"/>
    <b v="0"/>
    <n v="0"/>
    <b v="0"/>
    <x v="7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x v="7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x v="7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x v="7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x v="7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x v="7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x v="7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x v="7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x v="7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x v="7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x v="7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x v="7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x v="7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x v="7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x v="7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x v="7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x v="7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x v="9"/>
    <n v="1440863624"/>
    <n v="1438271624"/>
    <b v="0"/>
    <n v="1"/>
    <b v="0"/>
    <x v="7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x v="7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x v="7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x v="7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x v="7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x v="7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x v="0"/>
    <n v="1444004616"/>
    <n v="1440116616"/>
    <b v="0"/>
    <n v="0"/>
    <b v="0"/>
    <x v="7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x v="7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x v="7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x v="7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x v="7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x v="7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x v="7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x v="7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x v="7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x v="7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x v="7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x v="7"/>
    <n v="0"/>
    <e v="#DIV/0!"/>
    <x v="2"/>
    <x v="7"/>
  </r>
  <r>
    <n v="2391"/>
    <x v="2391"/>
    <s v="Using the power of internet to help people save hundreds in car repair."/>
    <n v="20000"/>
    <n v="25"/>
    <x v="1"/>
    <x v="0"/>
    <x v="0"/>
    <n v="1427825044"/>
    <n v="1425236644"/>
    <b v="0"/>
    <n v="1"/>
    <b v="0"/>
    <x v="7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x v="7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x v="7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x v="7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x v="7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x v="7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x v="7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x v="7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x v="7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x v="7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x v="19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x v="0"/>
    <n v="1431533931"/>
    <n v="1428941931"/>
    <b v="0"/>
    <n v="1"/>
    <b v="0"/>
    <x v="19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x v="19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x v="19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x v="19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x v="19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x v="19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x v="19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x v="19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x v="19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x v="19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x v="19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x v="19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x v="19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x v="19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x v="19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x v="19"/>
    <n v="0"/>
    <e v="#DIV/0!"/>
    <x v="7"/>
    <x v="19"/>
  </r>
  <r>
    <n v="2418"/>
    <x v="2418"/>
    <s v="I want to start my food truck business."/>
    <n v="25000"/>
    <n v="5"/>
    <x v="2"/>
    <x v="0"/>
    <x v="0"/>
    <n v="1427225644"/>
    <n v="1422045244"/>
    <b v="0"/>
    <n v="5"/>
    <b v="0"/>
    <x v="19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x v="19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x v="19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x v="0"/>
    <n v="1424536196"/>
    <n v="1421944196"/>
    <b v="0"/>
    <n v="1"/>
    <b v="0"/>
    <x v="19"/>
    <n v="1.6666666666666666E-4"/>
    <n v="1"/>
    <x v="7"/>
    <x v="19"/>
  </r>
  <r>
    <n v="2422"/>
    <x v="2422"/>
    <s v="Family owned business serving BBQ and seafood to the public"/>
    <n v="500"/>
    <n v="1"/>
    <x v="2"/>
    <x v="0"/>
    <x v="0"/>
    <n v="1426091036"/>
    <n v="1423502636"/>
    <b v="0"/>
    <n v="1"/>
    <b v="0"/>
    <x v="19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x v="19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x v="0"/>
    <n v="1414445108"/>
    <n v="1411853108"/>
    <b v="0"/>
    <n v="9"/>
    <b v="0"/>
    <x v="19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x v="19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x v="19"/>
    <n v="0"/>
    <e v="#DIV/0!"/>
    <x v="7"/>
    <x v="19"/>
  </r>
  <r>
    <n v="2427"/>
    <x v="2427"/>
    <s v="Fast and simple lunches for those on the go.  All (lunch) deals $10 or less."/>
    <n v="50000"/>
    <n v="1"/>
    <x v="2"/>
    <x v="0"/>
    <x v="0"/>
    <n v="1458715133"/>
    <n v="1455262733"/>
    <b v="0"/>
    <n v="1"/>
    <b v="0"/>
    <x v="19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x v="0"/>
    <n v="1426182551"/>
    <n v="1423594151"/>
    <b v="0"/>
    <n v="1"/>
    <b v="0"/>
    <x v="19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x v="19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x v="19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x v="0"/>
    <n v="1467080613"/>
    <n v="1461896613"/>
    <b v="0"/>
    <n v="2"/>
    <b v="0"/>
    <x v="19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x v="19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x v="19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x v="19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x v="19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x v="19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x v="19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x v="19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x v="19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x v="3"/>
    <n v="1455399313"/>
    <n v="1452807313"/>
    <b v="0"/>
    <n v="2"/>
    <b v="0"/>
    <x v="19"/>
    <n v="2E-3"/>
    <n v="5"/>
    <x v="7"/>
    <x v="19"/>
  </r>
  <r>
    <n v="2441"/>
    <x v="2441"/>
    <s v="YOU can help Alchemy Pops POP up on a street near you!"/>
    <n v="7500"/>
    <n v="8091"/>
    <x v="0"/>
    <x v="0"/>
    <x v="0"/>
    <n v="1437627540"/>
    <n v="1435806054"/>
    <b v="0"/>
    <n v="109"/>
    <b v="1"/>
    <x v="33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x v="33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x v="33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x v="33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x v="33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x v="33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x v="33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x v="33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x v="33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x v="33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x v="33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x v="33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x v="33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x v="33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x v="33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x v="33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x v="33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x v="33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x v="33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x v="33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x v="14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x v="14"/>
    <n v="1.1070833333333334"/>
    <n v="28.880434782608695"/>
    <x v="4"/>
    <x v="14"/>
  </r>
  <r>
    <n v="2463"/>
    <x v="2463"/>
    <s v="Emma Ate The Lion's debut full length album"/>
    <n v="2000"/>
    <n v="2325"/>
    <x v="0"/>
    <x v="0"/>
    <x v="0"/>
    <n v="1366138800"/>
    <n v="1362710425"/>
    <b v="0"/>
    <n v="75"/>
    <b v="1"/>
    <x v="14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x v="14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x v="14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x v="14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x v="14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x v="14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x v="14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x v="14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x v="14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x v="14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x v="14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x v="14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x v="14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x v="14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x v="0"/>
    <n v="1344789345"/>
    <n v="1340901345"/>
    <b v="0"/>
    <n v="41"/>
    <b v="1"/>
    <x v="14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x v="14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x v="14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x v="14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x v="14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x v="14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x v="14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x v="14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x v="14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x v="14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x v="14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x v="14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x v="14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x v="14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x v="14"/>
    <n v="1.032"/>
    <n v="51.6"/>
    <x v="4"/>
    <x v="14"/>
  </r>
  <r>
    <n v="2492"/>
    <x v="2491"/>
    <s v="We're a band from Hawaii trying to produce our first EP and we need help!"/>
    <n v="600"/>
    <n v="750"/>
    <x v="0"/>
    <x v="0"/>
    <x v="0"/>
    <n v="1339840740"/>
    <n v="1335397188"/>
    <b v="0"/>
    <n v="27"/>
    <b v="1"/>
    <x v="14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x v="14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x v="14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x v="14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x v="0"/>
    <n v="1364597692"/>
    <n v="1361577292"/>
    <b v="0"/>
    <n v="10"/>
    <b v="1"/>
    <x v="14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x v="14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x v="14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x v="14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x v="14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x v="34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x v="34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x v="34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x v="34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x v="34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x v="34"/>
    <n v="6.0000000000000001E-3"/>
    <n v="15"/>
    <x v="7"/>
    <x v="34"/>
  </r>
  <r>
    <n v="2507"/>
    <x v="2506"/>
    <s v="Unique dishes for a unique city!."/>
    <n v="42850"/>
    <n v="0"/>
    <x v="2"/>
    <x v="0"/>
    <x v="0"/>
    <n v="1431308704"/>
    <n v="1428716704"/>
    <b v="0"/>
    <n v="0"/>
    <b v="0"/>
    <x v="34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x v="34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x v="34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x v="34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x v="34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x v="34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x v="34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x v="34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x v="34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x v="34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x v="34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x v="34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x v="34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x v="34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x v="35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x v="35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x v="35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x v="35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x v="35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x v="35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x v="35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x v="35"/>
    <n v="1.0724974999999999"/>
    <n v="52.962839506172834"/>
    <x v="4"/>
    <x v="35"/>
  </r>
  <r>
    <n v="2529"/>
    <x v="2528"/>
    <s v="Opera. Short. New."/>
    <n v="6000"/>
    <n v="6257"/>
    <x v="0"/>
    <x v="0"/>
    <x v="0"/>
    <n v="1332636975"/>
    <n v="1328752575"/>
    <b v="0"/>
    <n v="76"/>
    <b v="1"/>
    <x v="35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x v="35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x v="35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x v="35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x v="35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x v="35"/>
    <n v="1.05"/>
    <n v="150"/>
    <x v="4"/>
    <x v="35"/>
  </r>
  <r>
    <n v="2535"/>
    <x v="2534"/>
    <s v="Mark Hayes: Requiem Recording"/>
    <n v="20000"/>
    <n v="20755"/>
    <x v="0"/>
    <x v="0"/>
    <x v="0"/>
    <n v="1417463945"/>
    <n v="1414781945"/>
    <b v="0"/>
    <n v="78"/>
    <b v="1"/>
    <x v="35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x v="35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x v="35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x v="35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x v="35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x v="35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x v="35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x v="35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x v="35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x v="35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x v="35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x v="35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x v="35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x v="35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x v="35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x v="35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x v="35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x v="35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x v="35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x v="35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x v="35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x v="35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x v="1"/>
    <n v="1400176386"/>
    <n v="1397584386"/>
    <b v="0"/>
    <n v="36"/>
    <b v="1"/>
    <x v="35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x v="35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x v="35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x v="35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x v="19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x v="19"/>
    <n v="7.4999999999999997E-3"/>
    <n v="25"/>
    <x v="7"/>
    <x v="19"/>
  </r>
  <r>
    <n v="2563"/>
    <x v="2562"/>
    <s v="Michigan based bubble tea and specialty ice cream food truck"/>
    <n v="20000"/>
    <n v="0"/>
    <x v="1"/>
    <x v="0"/>
    <x v="0"/>
    <n v="1438226451"/>
    <n v="1433042451"/>
    <b v="0"/>
    <n v="0"/>
    <b v="0"/>
    <x v="19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x v="19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x v="19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x v="19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x v="19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x v="19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x v="19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x v="19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x v="19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x v="19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x v="19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x v="19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x v="19"/>
    <n v="0"/>
    <e v="#DIV/0!"/>
    <x v="7"/>
    <x v="19"/>
  </r>
  <r>
    <n v="2576"/>
    <x v="2575"/>
    <s v="A New Twist with an American and Philippine fast food Mobile Trailer."/>
    <n v="10000"/>
    <n v="0"/>
    <x v="1"/>
    <x v="0"/>
    <x v="0"/>
    <n v="1428707647"/>
    <n v="1424823247"/>
    <b v="0"/>
    <n v="0"/>
    <b v="0"/>
    <x v="19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x v="19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x v="19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x v="19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x v="19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x v="19"/>
    <n v="0.106"/>
    <n v="48.18181818181818"/>
    <x v="7"/>
    <x v="19"/>
  </r>
  <r>
    <n v="2582"/>
    <x v="2581"/>
    <s v="The place where chicken meets liquor for the first time!"/>
    <n v="90000"/>
    <n v="1"/>
    <x v="2"/>
    <x v="0"/>
    <x v="0"/>
    <n v="1477784634"/>
    <n v="1475192634"/>
    <b v="0"/>
    <n v="1"/>
    <b v="0"/>
    <x v="19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x v="19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x v="19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x v="19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x v="19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x v="19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x v="19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x v="19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x v="19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x v="19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x v="19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x v="19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x v="19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x v="0"/>
    <n v="1487915500"/>
    <n v="1485323500"/>
    <b v="0"/>
    <n v="19"/>
    <b v="0"/>
    <x v="19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x v="19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x v="19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x v="19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x v="19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x v="19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x v="36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x v="36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x v="36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x v="36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x v="36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x v="36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x v="36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x v="36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x v="36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x v="36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x v="36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x v="36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x v="36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x v="36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x v="36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x v="36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x v="36"/>
    <n v="8.7759999999999998"/>
    <n v="27.59748427672956"/>
    <x v="2"/>
    <x v="36"/>
  </r>
  <r>
    <n v="2618"/>
    <x v="2617"/>
    <s v="LTD ED COLLECTIBLE SPACE ART FEAT. ASTRONAUTS"/>
    <n v="15000"/>
    <n v="15808"/>
    <x v="0"/>
    <x v="0"/>
    <x v="0"/>
    <n v="1449000061"/>
    <n v="1443812461"/>
    <b v="1"/>
    <n v="77"/>
    <b v="1"/>
    <x v="36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x v="36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x v="36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x v="36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x v="36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x v="36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x v="36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x v="36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x v="36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x v="36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x v="36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x v="36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x v="36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x v="36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x v="36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x v="36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x v="36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x v="36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x v="36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x v="36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x v="36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x v="36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x v="36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x v="0"/>
    <n v="1410811740"/>
    <n v="1409341863"/>
    <b v="0"/>
    <n v="1"/>
    <b v="0"/>
    <x v="36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x v="36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x v="36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x v="36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x v="36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x v="36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x v="36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x v="36"/>
    <n v="8.8333333333333337E-3"/>
    <n v="17.666666666666668"/>
    <x v="2"/>
    <x v="36"/>
  </r>
  <r>
    <n v="2649"/>
    <x v="2648"/>
    <s v="They have launched a Kickstarter."/>
    <n v="125000"/>
    <n v="124"/>
    <x v="1"/>
    <x v="0"/>
    <x v="0"/>
    <n v="1454370941"/>
    <n v="1449186941"/>
    <b v="0"/>
    <n v="3"/>
    <b v="0"/>
    <x v="36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x v="36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x v="36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x v="36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x v="36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x v="36"/>
    <n v="5.1000000000000004E-4"/>
    <n v="8.5"/>
    <x v="2"/>
    <x v="36"/>
  </r>
  <r>
    <n v="2655"/>
    <x v="2654"/>
    <s v="Thank you for your support!"/>
    <n v="15000"/>
    <n v="3155"/>
    <x v="1"/>
    <x v="0"/>
    <x v="0"/>
    <n v="1455048000"/>
    <n v="1452631647"/>
    <b v="0"/>
    <n v="43"/>
    <b v="0"/>
    <x v="36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x v="0"/>
    <n v="1489345200"/>
    <n v="1485966688"/>
    <b v="0"/>
    <n v="152"/>
    <b v="0"/>
    <x v="36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x v="36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x v="36"/>
    <n v="9.2857142857142856E-4"/>
    <n v="22.75"/>
    <x v="2"/>
    <x v="36"/>
  </r>
  <r>
    <n v="2659"/>
    <x v="2658"/>
    <s v="test"/>
    <n v="49000"/>
    <n v="1333"/>
    <x v="1"/>
    <x v="0"/>
    <x v="0"/>
    <n v="1429321210"/>
    <n v="1426729210"/>
    <b v="0"/>
    <n v="10"/>
    <b v="0"/>
    <x v="36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x v="36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x v="37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x v="37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x v="37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x v="37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x v="37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x v="37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x v="37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x v="5"/>
    <n v="1447079520"/>
    <n v="1443449265"/>
    <b v="0"/>
    <n v="28"/>
    <b v="1"/>
    <x v="37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x v="37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x v="37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x v="37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x v="37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x v="37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x v="37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x v="37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x v="37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x v="37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x v="37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x v="37"/>
    <n v="3.3E-3"/>
    <n v="44"/>
    <x v="2"/>
    <x v="37"/>
  </r>
  <r>
    <n v="2680"/>
    <x v="2679"/>
    <s v="iHeartPillow, Connecting loved ones"/>
    <n v="32000"/>
    <n v="276"/>
    <x v="2"/>
    <x v="3"/>
    <x v="3"/>
    <n v="1459915491"/>
    <n v="1457327091"/>
    <b v="0"/>
    <n v="4"/>
    <b v="0"/>
    <x v="37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x v="19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x v="19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x v="19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x v="19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x v="19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x v="19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x v="19"/>
    <n v="0"/>
    <e v="#DIV/0!"/>
    <x v="7"/>
    <x v="19"/>
  </r>
  <r>
    <n v="2688"/>
    <x v="2687"/>
    <s v="The amazing gourmet Mac N Cheez Food Truck Campaigne!"/>
    <n v="50000"/>
    <n v="74"/>
    <x v="2"/>
    <x v="0"/>
    <x v="0"/>
    <n v="1424746800"/>
    <n v="1422067870"/>
    <b v="0"/>
    <n v="14"/>
    <b v="0"/>
    <x v="19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x v="19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x v="19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x v="5"/>
    <n v="1431278557"/>
    <n v="1427390557"/>
    <b v="0"/>
    <n v="2"/>
    <b v="0"/>
    <x v="19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x v="19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x v="19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x v="19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x v="19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x v="19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x v="19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x v="19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x v="19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x v="19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x v="38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x v="38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x v="38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x v="38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x v="0"/>
    <n v="1490389158"/>
    <n v="1486504758"/>
    <b v="0"/>
    <n v="8"/>
    <b v="0"/>
    <x v="38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x v="38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x v="38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x v="38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x v="38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x v="38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x v="38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x v="38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x v="38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x v="38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x v="38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x v="38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x v="38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x v="38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x v="38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x v="38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x v="30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x v="30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x v="30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x v="30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x v="30"/>
    <n v="1.445425"/>
    <n v="511.65486725663715"/>
    <x v="2"/>
    <x v="30"/>
  </r>
  <r>
    <n v="2726"/>
    <x v="2725"/>
    <s v="Krimston TWO: iPhone Dual SIM Case"/>
    <n v="100000"/>
    <n v="105745"/>
    <x v="0"/>
    <x v="0"/>
    <x v="0"/>
    <n v="1461333311"/>
    <n v="1458741311"/>
    <b v="0"/>
    <n v="404"/>
    <b v="1"/>
    <x v="30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x v="30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x v="0"/>
    <n v="1451485434"/>
    <n v="1448461434"/>
    <b v="0"/>
    <n v="392"/>
    <b v="1"/>
    <x v="30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x v="0"/>
    <n v="1430459197"/>
    <n v="1427867197"/>
    <b v="0"/>
    <n v="23"/>
    <b v="1"/>
    <x v="30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x v="30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x v="30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x v="30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x v="30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x v="30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x v="30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x v="30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x v="30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x v="30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x v="30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x v="30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x v="0"/>
    <n v="1413770820"/>
    <n v="1412005602"/>
    <b v="0"/>
    <n v="4"/>
    <b v="0"/>
    <x v="39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x v="39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x v="39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x v="39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x v="39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x v="39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x v="39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x v="39"/>
    <n v="1.06E-2"/>
    <n v="13.25"/>
    <x v="3"/>
    <x v="39"/>
  </r>
  <r>
    <n v="2749"/>
    <x v="2748"/>
    <s v="Self-publishing my children's book."/>
    <n v="10000"/>
    <n v="110"/>
    <x v="2"/>
    <x v="0"/>
    <x v="0"/>
    <n v="1428171037"/>
    <n v="1425582637"/>
    <b v="0"/>
    <n v="2"/>
    <b v="0"/>
    <x v="39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x v="39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x v="39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x v="39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x v="39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x v="39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x v="39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x v="39"/>
    <n v="0.1048"/>
    <n v="31.757575757575758"/>
    <x v="3"/>
    <x v="39"/>
  </r>
  <r>
    <n v="2757"/>
    <x v="2756"/>
    <s v="A children's letter book that Lampoons Hillary Clinton"/>
    <n v="1500"/>
    <n v="10"/>
    <x v="2"/>
    <x v="0"/>
    <x v="0"/>
    <n v="1470498332"/>
    <n v="1469202332"/>
    <b v="0"/>
    <n v="2"/>
    <b v="0"/>
    <x v="39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x v="39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x v="39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x v="39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x v="0"/>
    <n v="1357176693"/>
    <n v="1354584693"/>
    <b v="0"/>
    <n v="4"/>
    <b v="0"/>
    <x v="39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x v="39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x v="0"/>
    <n v="1369403684"/>
    <n v="1365515684"/>
    <b v="0"/>
    <n v="3"/>
    <b v="0"/>
    <x v="39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x v="39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x v="39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x v="39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x v="39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x v="39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x v="39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x v="39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x v="39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x v="39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x v="39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x v="39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x v="39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x v="39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x v="39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x v="39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x v="39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x v="39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x v="6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x v="6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x v="6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x v="6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x v="6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x v="1"/>
    <n v="1404913180"/>
    <n v="1403703580"/>
    <b v="0"/>
    <n v="74"/>
    <b v="1"/>
    <x v="6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x v="6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x v="6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x v="0"/>
    <n v="1426132800"/>
    <n v="1424477934"/>
    <b v="0"/>
    <n v="24"/>
    <b v="1"/>
    <x v="6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x v="6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x v="6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x v="6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x v="6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x v="6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x v="6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x v="6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x v="6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x v="6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x v="6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x v="6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x v="6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x v="6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x v="6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x v="6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x v="6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x v="6"/>
    <n v="1.121"/>
    <n v="44.25"/>
    <x v="1"/>
    <x v="6"/>
  </r>
  <r>
    <n v="2807"/>
    <x v="2806"/>
    <s v="Bringing Shakespeare back to the Playwrights"/>
    <n v="5000"/>
    <n v="6300"/>
    <x v="0"/>
    <x v="0"/>
    <x v="0"/>
    <n v="1435611438"/>
    <n v="1433019438"/>
    <b v="0"/>
    <n v="93"/>
    <b v="1"/>
    <x v="6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x v="6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x v="6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x v="6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x v="6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x v="6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x v="6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x v="6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x v="6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x v="6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x v="6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x v="6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x v="6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x v="6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x v="6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x v="6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x v="6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x v="6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x v="6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x v="6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x v="6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x v="6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x v="6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x v="6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x v="6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x v="6"/>
    <n v="1.1471959999999999"/>
    <n v="30.189368421052631"/>
    <x v="1"/>
    <x v="6"/>
  </r>
  <r>
    <n v="2833"/>
    <x v="2832"/>
    <s v="A new play about exploring outer space"/>
    <n v="2700"/>
    <n v="2923"/>
    <x v="0"/>
    <x v="0"/>
    <x v="0"/>
    <n v="1444528800"/>
    <n v="1442804633"/>
    <b v="0"/>
    <n v="35"/>
    <b v="1"/>
    <x v="6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x v="6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x v="6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x v="6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x v="6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x v="6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x v="6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x v="6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x v="6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x v="6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x v="6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x v="6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x v="6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x v="6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x v="6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x v="6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x v="6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x v="6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x v="6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x v="6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x v="6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x v="6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x v="6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x v="6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x v="6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x v="6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x v="6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x v="6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x v="6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x v="6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x v="6"/>
    <n v="4.0000000000000002E-4"/>
    <n v="20"/>
    <x v="1"/>
    <x v="6"/>
  </r>
  <r>
    <n v="2864"/>
    <x v="2863"/>
    <s v="Accessible, original theatre for all!"/>
    <n v="2500"/>
    <n v="40"/>
    <x v="2"/>
    <x v="1"/>
    <x v="1"/>
    <n v="1437139080"/>
    <n v="1434552207"/>
    <b v="0"/>
    <n v="3"/>
    <b v="0"/>
    <x v="6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x v="6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x v="6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x v="6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x v="6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x v="6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x v="6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x v="6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x v="6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x v="6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x v="6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x v="6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x v="6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x v="6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x v="6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x v="6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x v="6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x v="6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x v="6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x v="6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x v="0"/>
    <n v="1417800435"/>
    <n v="1415208435"/>
    <b v="0"/>
    <n v="4"/>
    <b v="0"/>
    <x v="6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x v="0"/>
    <n v="1426294201"/>
    <n v="1423705801"/>
    <b v="0"/>
    <n v="5"/>
    <b v="0"/>
    <x v="6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x v="6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x v="6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x v="6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x v="6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x v="6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x v="6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x v="6"/>
    <n v="9.0909090909090912E-2"/>
    <n v="29.411764705882351"/>
    <x v="1"/>
    <x v="6"/>
  </r>
  <r>
    <n v="2893"/>
    <x v="2892"/>
    <s v="Fundraising for REDISCOVERING KIA THE PLAY"/>
    <n v="5000"/>
    <n v="25"/>
    <x v="2"/>
    <x v="0"/>
    <x v="0"/>
    <n v="1420768800"/>
    <n v="1415644395"/>
    <b v="0"/>
    <n v="2"/>
    <b v="0"/>
    <x v="6"/>
    <n v="5.0000000000000001E-3"/>
    <n v="12.5"/>
    <x v="1"/>
    <x v="6"/>
  </r>
  <r>
    <n v="2894"/>
    <x v="2893"/>
    <s v="This Is A Story About A Woman A Man And A Woman"/>
    <n v="50000"/>
    <n v="0"/>
    <x v="2"/>
    <x v="0"/>
    <x v="0"/>
    <n v="1428100815"/>
    <n v="1422920415"/>
    <b v="0"/>
    <n v="0"/>
    <b v="0"/>
    <x v="6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x v="6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x v="6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x v="6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x v="6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x v="6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x v="6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x v="6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x v="6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x v="6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x v="6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x v="6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x v="6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x v="6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x v="6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x v="6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x v="6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x v="6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x v="6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x v="6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x v="1"/>
    <n v="1426365994"/>
    <n v="1421185594"/>
    <b v="0"/>
    <n v="1"/>
    <b v="0"/>
    <x v="6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x v="6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x v="6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x v="6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x v="6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x v="6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x v="6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x v="40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x v="40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x v="40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x v="40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x v="40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x v="40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x v="40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x v="0"/>
    <n v="1457135846"/>
    <n v="1454543846"/>
    <b v="0"/>
    <n v="24"/>
    <b v="1"/>
    <x v="40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x v="40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x v="40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x v="40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x v="40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x v="40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x v="40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x v="40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x v="40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x v="1"/>
    <n v="1405249113"/>
    <n v="1402657113"/>
    <b v="0"/>
    <n v="55"/>
    <b v="1"/>
    <x v="40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x v="40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x v="40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x v="40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x v="38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x v="38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x v="38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x v="38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x v="38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x v="38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x v="38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x v="38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x v="38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x v="38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x v="38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x v="38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x v="38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x v="38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x v="38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x v="38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x v="38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x v="38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x v="38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x v="38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x v="6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x v="6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x v="6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x v="6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x v="6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x v="6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x v="6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x v="6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x v="6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x v="6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x v="6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x v="0"/>
    <n v="1480899600"/>
    <n v="1479609520"/>
    <b v="0"/>
    <n v="17"/>
    <b v="1"/>
    <x v="6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x v="6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x v="6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x v="6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x v="6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x v="6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x v="6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x v="6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x v="6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x v="38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x v="38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x v="38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x v="38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x v="38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x v="38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x v="38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x v="38"/>
    <n v="1"/>
    <n v="35.714285714285715"/>
    <x v="1"/>
    <x v="38"/>
  </r>
  <r>
    <n v="2989"/>
    <x v="2988"/>
    <s v="Bring the movies back to Bethel, Maine."/>
    <n v="20000"/>
    <n v="35307"/>
    <x v="0"/>
    <x v="0"/>
    <x v="0"/>
    <n v="1450673940"/>
    <n v="1448756962"/>
    <b v="0"/>
    <n v="364"/>
    <b v="1"/>
    <x v="38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x v="38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x v="38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x v="38"/>
    <n v="1.0449999999999999"/>
    <n v="48.984375"/>
    <x v="1"/>
    <x v="38"/>
  </r>
  <r>
    <n v="2993"/>
    <x v="2992"/>
    <s v="Help us build the Kitchen from Hell!"/>
    <n v="1000"/>
    <n v="1003"/>
    <x v="0"/>
    <x v="0"/>
    <x v="0"/>
    <n v="1455998867"/>
    <n v="1453406867"/>
    <b v="0"/>
    <n v="22"/>
    <b v="1"/>
    <x v="38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x v="38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x v="38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x v="0"/>
    <n v="1432677240"/>
    <n v="1427493240"/>
    <b v="0"/>
    <n v="392"/>
    <b v="1"/>
    <x v="38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x v="38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x v="38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x v="38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x v="38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x v="38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x v="38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x v="38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x v="38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x v="38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x v="38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x v="0"/>
    <n v="1429938683"/>
    <n v="1428124283"/>
    <b v="0"/>
    <n v="20"/>
    <b v="1"/>
    <x v="38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x v="38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x v="38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x v="38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x v="38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x v="38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x v="38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x v="38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x v="38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x v="38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x v="38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x v="38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x v="38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x v="38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x v="38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x v="38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x v="38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x v="38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x v="38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x v="38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x v="38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x v="38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x v="38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x v="38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x v="38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x v="38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x v="38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x v="38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x v="38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x v="38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x v="38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x v="38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x v="38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x v="38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x v="0"/>
    <n v="1453323048"/>
    <n v="1450731048"/>
    <b v="0"/>
    <n v="95"/>
    <b v="1"/>
    <x v="38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x v="38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x v="38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x v="38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x v="38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x v="38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x v="38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x v="38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x v="38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x v="0"/>
    <n v="1462420960"/>
    <n v="1459828960"/>
    <b v="0"/>
    <n v="9"/>
    <b v="1"/>
    <x v="38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x v="38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x v="38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x v="38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x v="38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x v="38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x v="38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x v="38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x v="38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x v="38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x v="38"/>
    <n v="1.5227272727272728E-3"/>
    <n v="55.833333333333336"/>
    <x v="1"/>
    <x v="38"/>
  </r>
  <r>
    <n v="3061"/>
    <x v="3060"/>
    <s v="Save a historic Local theater."/>
    <n v="1000000"/>
    <n v="0"/>
    <x v="2"/>
    <x v="0"/>
    <x v="0"/>
    <n v="1407955748"/>
    <n v="1405363748"/>
    <b v="0"/>
    <n v="0"/>
    <b v="0"/>
    <x v="38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x v="38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x v="38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x v="0"/>
    <n v="1448175540"/>
    <n v="1445483246"/>
    <b v="0"/>
    <n v="72"/>
    <b v="0"/>
    <x v="38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x v="38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x v="38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x v="38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x v="38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x v="38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x v="38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x v="38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x v="38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x v="38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x v="38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x v="38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x v="0"/>
    <n v="1444405123"/>
    <n v="1439221123"/>
    <b v="0"/>
    <n v="50"/>
    <b v="0"/>
    <x v="38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x v="38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x v="38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x v="38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x v="38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x v="38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x v="38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x v="38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x v="38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x v="38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x v="38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x v="38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x v="38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x v="38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x v="38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x v="38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x v="38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x v="38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x v="38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x v="38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x v="38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x v="38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x v="38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x v="38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x v="38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x v="38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x v="38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x v="0"/>
    <n v="1434080706"/>
    <n v="1428896706"/>
    <b v="0"/>
    <n v="2"/>
    <b v="0"/>
    <x v="38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x v="38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x v="38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x v="38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x v="38"/>
    <n v="0.197625"/>
    <n v="272.58620689655174"/>
    <x v="1"/>
    <x v="38"/>
  </r>
  <r>
    <n v="3108"/>
    <x v="3107"/>
    <s v="We need a permanent home for the theater!"/>
    <n v="50000"/>
    <n v="26"/>
    <x v="2"/>
    <x v="0"/>
    <x v="0"/>
    <n v="1430234394"/>
    <n v="1425053994"/>
    <b v="0"/>
    <n v="2"/>
    <b v="0"/>
    <x v="38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x v="38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x v="38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x v="38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x v="38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x v="38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x v="38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x v="38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x v="38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x v="38"/>
    <n v="1E-3"/>
    <n v="1"/>
    <x v="1"/>
    <x v="38"/>
  </r>
  <r>
    <n v="3118"/>
    <x v="3117"/>
    <s v="a magical place for all kind of people, like a fairytaile in all colours"/>
    <n v="500000"/>
    <n v="1550"/>
    <x v="2"/>
    <x v="11"/>
    <x v="9"/>
    <n v="1467473723"/>
    <n v="1465832123"/>
    <b v="0"/>
    <n v="2"/>
    <b v="0"/>
    <x v="38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x v="38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x v="38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x v="38"/>
    <n v="6.6666666666666671E-3"/>
    <n v="10"/>
    <x v="1"/>
    <x v="38"/>
  </r>
  <r>
    <n v="3122"/>
    <x v="3121"/>
    <s v="cancelled until further notice"/>
    <n v="199"/>
    <n v="116"/>
    <x v="1"/>
    <x v="0"/>
    <x v="0"/>
    <n v="1478733732"/>
    <n v="1478298132"/>
    <b v="0"/>
    <n v="2"/>
    <b v="0"/>
    <x v="38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x v="38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x v="38"/>
    <n v="3.2499999999999997E-5"/>
    <n v="6.5"/>
    <x v="1"/>
    <x v="38"/>
  </r>
  <r>
    <n v="3125"/>
    <x v="3124"/>
    <s v="N/A"/>
    <n v="1500000"/>
    <n v="0"/>
    <x v="1"/>
    <x v="0"/>
    <x v="0"/>
    <n v="1452142672"/>
    <n v="1449550672"/>
    <b v="0"/>
    <n v="0"/>
    <b v="0"/>
    <x v="38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x v="38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x v="38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x v="6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x v="6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x v="6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x v="0"/>
    <n v="1491656045"/>
    <n v="1489067645"/>
    <b v="0"/>
    <n v="12"/>
    <b v="0"/>
    <x v="6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x v="0"/>
    <n v="1492759460"/>
    <n v="1487579060"/>
    <b v="0"/>
    <n v="1"/>
    <b v="0"/>
    <x v="6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x v="6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x v="6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x v="6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x v="6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x v="6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x v="6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x v="6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x v="6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x v="6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x v="6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x v="6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x v="6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x v="6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x v="6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x v="6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x v="0"/>
    <n v="1412136000"/>
    <n v="1410278284"/>
    <b v="1"/>
    <n v="57"/>
    <b v="1"/>
    <x v="6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x v="6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x v="6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x v="6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x v="6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x v="6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x v="6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x v="6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x v="6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x v="0"/>
    <n v="1405746000"/>
    <n v="1404932105"/>
    <b v="1"/>
    <n v="41"/>
    <b v="1"/>
    <x v="6"/>
    <n v="1.01"/>
    <n v="98.536585365853654"/>
    <x v="1"/>
    <x v="6"/>
  </r>
  <r>
    <n v="3158"/>
    <x v="3157"/>
    <s v="A 40s crime-noir play using nursery rhyme characters."/>
    <n v="5000"/>
    <n v="5700"/>
    <x v="0"/>
    <x v="0"/>
    <x v="0"/>
    <n v="1374523752"/>
    <n v="1371931752"/>
    <b v="1"/>
    <n v="69"/>
    <b v="1"/>
    <x v="6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x v="6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x v="6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x v="6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x v="6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x v="6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x v="6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x v="6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x v="6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x v="0"/>
    <n v="1406952781"/>
    <n v="1405743181"/>
    <b v="1"/>
    <n v="55"/>
    <b v="1"/>
    <x v="6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x v="6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x v="0"/>
    <n v="1386910740"/>
    <n v="1384364561"/>
    <b v="1"/>
    <n v="82"/>
    <b v="1"/>
    <x v="6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x v="6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x v="6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x v="6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x v="6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x v="6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x v="6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x v="6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x v="6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x v="6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x v="6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x v="6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x v="6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x v="6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x v="6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x v="6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x v="6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x v="6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x v="6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x v="40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x v="40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x v="40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x v="40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x v="40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x v="40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x v="40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x v="40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x v="40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x v="40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x v="40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x v="40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x v="40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x v="40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x v="40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x v="40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x v="40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x v="40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x v="40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x v="40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x v="6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x v="6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x v="6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x v="6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x v="0"/>
    <n v="1407524751"/>
    <n v="1404932751"/>
    <b v="1"/>
    <n v="94"/>
    <b v="1"/>
    <x v="6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x v="6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x v="6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x v="6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x v="6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x v="6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x v="6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x v="6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x v="0"/>
    <n v="1489352400"/>
    <n v="1486411204"/>
    <b v="1"/>
    <n v="59"/>
    <b v="1"/>
    <x v="6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x v="6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x v="6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x v="0"/>
    <n v="1440100976"/>
    <n v="1437508976"/>
    <b v="1"/>
    <n v="74"/>
    <b v="1"/>
    <x v="6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x v="6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x v="6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x v="6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x v="6"/>
    <n v="1.25"/>
    <n v="50"/>
    <x v="1"/>
    <x v="6"/>
  </r>
  <r>
    <n v="3228"/>
    <x v="3227"/>
    <s v="A Season of Powerful Women. A Season of Defiance."/>
    <n v="7000"/>
    <n v="7164"/>
    <x v="0"/>
    <x v="0"/>
    <x v="0"/>
    <n v="1450328340"/>
    <n v="1447606884"/>
    <b v="1"/>
    <n v="37"/>
    <b v="1"/>
    <x v="6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x v="6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x v="6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x v="6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x v="6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x v="6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x v="6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x v="6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x v="6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x v="0"/>
    <n v="1443499140"/>
    <n v="1441452184"/>
    <b v="1"/>
    <n v="269"/>
    <b v="1"/>
    <x v="6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x v="6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x v="6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x v="6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x v="6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x v="6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x v="6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x v="6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x v="6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x v="6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x v="6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x v="0"/>
    <n v="1428178757"/>
    <n v="1425590357"/>
    <b v="1"/>
    <n v="200"/>
    <b v="1"/>
    <x v="6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x v="6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x v="6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x v="6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x v="6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x v="0"/>
    <n v="1473306300"/>
    <n v="1471701028"/>
    <b v="1"/>
    <n v="115"/>
    <b v="1"/>
    <x v="6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x v="6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x v="6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x v="6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x v="6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x v="6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x v="6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x v="6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x v="6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x v="0"/>
    <n v="1419220800"/>
    <n v="1416555262"/>
    <b v="1"/>
    <n v="134"/>
    <b v="1"/>
    <x v="6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x v="0"/>
    <n v="1446238800"/>
    <n v="1444220588"/>
    <b v="1"/>
    <n v="68"/>
    <b v="1"/>
    <x v="6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x v="6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x v="6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x v="6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x v="6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x v="6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x v="6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x v="6"/>
    <n v="1.0166666666666666"/>
    <n v="61"/>
    <x v="1"/>
    <x v="6"/>
  </r>
  <r>
    <n v="3271"/>
    <x v="3270"/>
    <s v="A razor sharp satire to darken your Christmas."/>
    <n v="1500"/>
    <n v="1950"/>
    <x v="0"/>
    <x v="1"/>
    <x v="1"/>
    <n v="1414927775"/>
    <n v="1412332175"/>
    <b v="1"/>
    <n v="51"/>
    <b v="1"/>
    <x v="6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x v="6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x v="6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x v="6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x v="6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x v="6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x v="6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x v="6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x v="6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x v="6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x v="6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x v="6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x v="6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x v="6"/>
    <n v="1.016"/>
    <n v="203.2"/>
    <x v="1"/>
    <x v="6"/>
  </r>
  <r>
    <n v="3285"/>
    <x v="3284"/>
    <s v="A new play by Matthew Gasda"/>
    <n v="4999"/>
    <n v="5604"/>
    <x v="0"/>
    <x v="0"/>
    <x v="0"/>
    <n v="1488258000"/>
    <n v="1485556626"/>
    <b v="0"/>
    <n v="81"/>
    <b v="1"/>
    <x v="6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x v="6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x v="6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x v="6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x v="6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x v="6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x v="6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x v="6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x v="6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x v="6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x v="6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x v="6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x v="6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x v="6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x v="6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x v="6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x v="6"/>
    <n v="1.3346666666666667"/>
    <n v="57.2"/>
    <x v="1"/>
    <x v="6"/>
  </r>
  <r>
    <n v="3302"/>
    <x v="3301"/>
    <s v="FilosofÃ­a de los anÃ³nimos"/>
    <n v="8400"/>
    <n v="8685"/>
    <x v="0"/>
    <x v="3"/>
    <x v="3"/>
    <n v="1481099176"/>
    <n v="1478507176"/>
    <b v="0"/>
    <n v="50"/>
    <b v="1"/>
    <x v="6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x v="6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x v="6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x v="6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x v="6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x v="6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x v="6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x v="1"/>
    <n v="1476632178"/>
    <n v="1473953778"/>
    <b v="0"/>
    <n v="31"/>
    <b v="1"/>
    <x v="6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x v="6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x v="6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x v="6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x v="6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x v="6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x v="6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x v="6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x v="6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x v="5"/>
    <n v="1460341800"/>
    <n v="1456902893"/>
    <b v="0"/>
    <n v="32"/>
    <b v="1"/>
    <x v="6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x v="6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x v="6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x v="6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x v="6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x v="6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x v="6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x v="6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x v="6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x v="6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x v="6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x v="6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x v="6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x v="6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x v="6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x v="6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x v="6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x v="6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x v="6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x v="6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x v="0"/>
    <n v="1487944080"/>
    <n v="1486129680"/>
    <b v="0"/>
    <n v="112"/>
    <b v="1"/>
    <x v="6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x v="6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x v="6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x v="6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x v="6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x v="6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x v="6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x v="6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x v="6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x v="6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x v="6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x v="6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x v="6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x v="6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x v="6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x v="6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x v="6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x v="6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x v="6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x v="6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x v="6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x v="6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x v="12"/>
    <n v="1481731140"/>
    <n v="1479866343"/>
    <b v="0"/>
    <n v="72"/>
    <b v="1"/>
    <x v="6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x v="6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x v="6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x v="6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x v="6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x v="6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x v="6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x v="6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x v="6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x v="6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x v="0"/>
    <n v="1481961600"/>
    <n v="1479283285"/>
    <b v="0"/>
    <n v="26"/>
    <b v="1"/>
    <x v="6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x v="6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x v="6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x v="6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x v="6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x v="6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x v="6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x v="6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x v="6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x v="6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x v="6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x v="6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x v="6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x v="6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x v="6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x v="6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x v="6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x v="6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x v="6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x v="6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x v="6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x v="6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x v="6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x v="6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x v="6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x v="1"/>
    <n v="1433009400"/>
    <n v="1431795944"/>
    <b v="0"/>
    <n v="38"/>
    <b v="1"/>
    <x v="6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x v="6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x v="6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x v="6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x v="6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x v="6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x v="6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x v="6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x v="6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x v="6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x v="6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x v="6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x v="6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x v="6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x v="6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x v="6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x v="6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x v="6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x v="6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x v="6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x v="6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x v="6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x v="6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x v="6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x v="6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x v="6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x v="6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x v="6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x v="6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x v="6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x v="6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x v="6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x v="6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x v="6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x v="6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x v="6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x v="6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x v="6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x v="6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x v="6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x v="6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x v="6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x v="6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x v="6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x v="6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x v="6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x v="6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x v="6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x v="6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x v="6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x v="6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x v="6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x v="6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x v="6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x v="6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x v="6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x v="6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x v="6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x v="6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x v="6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x v="6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x v="6"/>
    <n v="1.913"/>
    <n v="358.6875"/>
    <x v="1"/>
    <x v="6"/>
  </r>
  <r>
    <n v="3457"/>
    <x v="3455"/>
    <s v="Robots, Space Battles, Mystery, and Intrigue. Nothing is Impossible..."/>
    <n v="2000"/>
    <n v="2804"/>
    <x v="0"/>
    <x v="0"/>
    <x v="0"/>
    <n v="1423720740"/>
    <n v="1421081857"/>
    <b v="0"/>
    <n v="55"/>
    <b v="1"/>
    <x v="6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x v="6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x v="6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x v="6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x v="6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x v="6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x v="6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x v="6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x v="6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x v="6"/>
    <n v="1.2714285714285714"/>
    <n v="72.950819672131146"/>
    <x v="1"/>
    <x v="6"/>
  </r>
  <r>
    <n v="3467"/>
    <x v="3465"/>
    <s v="Venus in Fur, By David Ives."/>
    <n v="3000"/>
    <n v="3030"/>
    <x v="0"/>
    <x v="0"/>
    <x v="0"/>
    <n v="1426864032"/>
    <n v="1424275632"/>
    <b v="0"/>
    <n v="47"/>
    <b v="1"/>
    <x v="6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x v="6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x v="6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x v="6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x v="6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x v="6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x v="6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x v="6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x v="6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x v="6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x v="6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x v="6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x v="6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x v="6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x v="6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x v="6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x v="6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x v="6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x v="6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x v="6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x v="6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x v="6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x v="6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x v="6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x v="6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x v="6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x v="6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x v="6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x v="6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x v="6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x v="6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x v="6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x v="6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x v="6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x v="6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x v="6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x v="6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x v="6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x v="6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x v="6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x v="6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x v="6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x v="6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x v="6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x v="6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x v="6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x v="6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x v="6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x v="6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x v="6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x v="6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x v="6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x v="6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x v="6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x v="6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x v="6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x v="6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x v="6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x v="6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x v="6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x v="6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x v="6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x v="6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x v="6"/>
    <n v="1"/>
    <n v="125"/>
    <x v="1"/>
    <x v="6"/>
  </r>
  <r>
    <n v="3531"/>
    <x v="3529"/>
    <s v="A political comedy for a crazy election year"/>
    <n v="1000"/>
    <n v="1280"/>
    <x v="0"/>
    <x v="0"/>
    <x v="0"/>
    <n v="1467301334"/>
    <n v="1464709334"/>
    <b v="0"/>
    <n v="26"/>
    <b v="1"/>
    <x v="6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x v="6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x v="6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x v="6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x v="6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x v="6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x v="6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x v="6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x v="6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x v="6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x v="6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x v="6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x v="6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x v="6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x v="6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x v="6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x v="6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x v="6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x v="6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x v="6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x v="6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x v="6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x v="6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x v="6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x v="6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x v="6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x v="6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x v="6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x v="6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x v="6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x v="6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x v="6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x v="6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x v="1"/>
    <n v="1444060800"/>
    <n v="1440082649"/>
    <b v="0"/>
    <n v="17"/>
    <b v="1"/>
    <x v="6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x v="6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x v="6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x v="6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x v="6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x v="6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x v="6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x v="6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x v="1"/>
    <n v="1434894082"/>
    <n v="1432302082"/>
    <b v="0"/>
    <n v="9"/>
    <b v="1"/>
    <x v="6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x v="6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x v="6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x v="6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x v="6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x v="6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x v="6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x v="6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x v="6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x v="6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x v="6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x v="6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x v="6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x v="6"/>
    <n v="1.1911764705882353"/>
    <n v="176.08695652173913"/>
    <x v="1"/>
    <x v="6"/>
  </r>
  <r>
    <n v="3586"/>
    <x v="3584"/>
    <s v="See Theatre In A New Light"/>
    <n v="7500"/>
    <n v="8207"/>
    <x v="0"/>
    <x v="0"/>
    <x v="0"/>
    <n v="1474649070"/>
    <n v="1469465070"/>
    <b v="0"/>
    <n v="54"/>
    <b v="1"/>
    <x v="6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x v="6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x v="6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x v="6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x v="6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x v="6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x v="6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x v="6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x v="6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x v="0"/>
    <n v="1426229940"/>
    <n v="1423959123"/>
    <b v="0"/>
    <n v="62"/>
    <b v="1"/>
    <x v="6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x v="6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x v="6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x v="6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x v="6"/>
    <n v="2.02"/>
    <n v="59.411764705882355"/>
    <x v="1"/>
    <x v="6"/>
  </r>
  <r>
    <n v="3600"/>
    <x v="3598"/>
    <s v="The First Play From The Man Who Brought You The Black James Bond!"/>
    <n v="10"/>
    <n v="13"/>
    <x v="0"/>
    <x v="0"/>
    <x v="0"/>
    <n v="1476390164"/>
    <n v="1473970964"/>
    <b v="0"/>
    <n v="4"/>
    <b v="1"/>
    <x v="6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x v="6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x v="6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x v="6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x v="6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x v="6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x v="6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x v="1"/>
    <n v="1450137600"/>
    <n v="1448924882"/>
    <b v="0"/>
    <n v="20"/>
    <b v="1"/>
    <x v="6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x v="6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x v="6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x v="6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x v="6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x v="6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x v="6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x v="6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x v="6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x v="6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x v="6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x v="6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x v="6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x v="6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x v="6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x v="6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x v="6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x v="6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x v="6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x v="6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x v="6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x v="40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x v="40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x v="40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x v="40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x v="40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x v="40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x v="40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x v="0"/>
    <n v="1461186676"/>
    <n v="1458594676"/>
    <b v="0"/>
    <n v="10"/>
    <b v="0"/>
    <x v="40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x v="40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x v="40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x v="40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x v="40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x v="40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x v="40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x v="40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x v="40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x v="40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x v="40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x v="40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x v="40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x v="6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x v="6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x v="6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x v="6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x v="6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x v="6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x v="6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x v="6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x v="6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x v="6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x v="0"/>
    <n v="1404273540"/>
    <n v="1400272580"/>
    <b v="0"/>
    <n v="20"/>
    <b v="1"/>
    <x v="6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x v="6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x v="6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x v="6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x v="6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x v="6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x v="6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x v="6"/>
    <n v="1.1516129032258065"/>
    <n v="51"/>
    <x v="1"/>
    <x v="6"/>
  </r>
  <r>
    <n v="3666"/>
    <x v="3662"/>
    <s v="Artistic Internship @ Ojai Playwrights Conference"/>
    <n v="1200"/>
    <n v="1200"/>
    <x v="0"/>
    <x v="0"/>
    <x v="0"/>
    <n v="1406185200"/>
    <n v="1404337382"/>
    <b v="0"/>
    <n v="38"/>
    <b v="1"/>
    <x v="6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x v="6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x v="6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x v="6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x v="6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x v="6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x v="6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x v="6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x v="6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x v="6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x v="6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x v="6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x v="6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x v="6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x v="6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x v="6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x v="6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x v="6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x v="6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x v="6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x v="6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x v="6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x v="6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x v="6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x v="6"/>
    <n v="1.2"/>
    <n v="58.064516129032256"/>
    <x v="1"/>
    <x v="6"/>
  </r>
  <r>
    <n v="3691"/>
    <x v="3687"/>
    <s v="World Premiere of last play written by Amiri Baraka"/>
    <n v="40000"/>
    <n v="51184"/>
    <x v="0"/>
    <x v="0"/>
    <x v="0"/>
    <n v="1425272340"/>
    <n v="1421426929"/>
    <b v="0"/>
    <n v="274"/>
    <b v="1"/>
    <x v="6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x v="0"/>
    <n v="1411084800"/>
    <n v="1410304179"/>
    <b v="0"/>
    <n v="17"/>
    <b v="1"/>
    <x v="6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x v="6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x v="6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x v="6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x v="6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x v="6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x v="6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x v="6"/>
    <n v="1.008"/>
    <n v="63"/>
    <x v="1"/>
    <x v="6"/>
  </r>
  <r>
    <n v="3700"/>
    <x v="3696"/>
    <s v="Help me produce the play I have written for my senior project!"/>
    <n v="500"/>
    <n v="606"/>
    <x v="0"/>
    <x v="0"/>
    <x v="0"/>
    <n v="1412092800"/>
    <n v="1409493800"/>
    <b v="0"/>
    <n v="18"/>
    <b v="1"/>
    <x v="6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x v="6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x v="6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x v="6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x v="6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x v="6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x v="6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x v="6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x v="6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x v="6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x v="0"/>
    <n v="1428068988"/>
    <n v="1425908988"/>
    <b v="0"/>
    <n v="27"/>
    <b v="1"/>
    <x v="6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x v="0"/>
    <n v="1402848000"/>
    <n v="1400606573"/>
    <b v="0"/>
    <n v="21"/>
    <b v="1"/>
    <x v="6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x v="6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x v="6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x v="6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x v="6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x v="6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x v="6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x v="6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x v="1"/>
    <n v="1434994266"/>
    <n v="1432402266"/>
    <b v="0"/>
    <n v="4"/>
    <b v="1"/>
    <x v="6"/>
    <n v="2.1"/>
    <n v="105"/>
    <x v="1"/>
    <x v="6"/>
  </r>
  <r>
    <n v="3720"/>
    <x v="3716"/>
    <s v="Breaking the American Indian stereotype in the American Theatre."/>
    <n v="3300"/>
    <n v="3449"/>
    <x v="0"/>
    <x v="0"/>
    <x v="0"/>
    <n v="1435881006"/>
    <n v="1433980206"/>
    <b v="0"/>
    <n v="40"/>
    <b v="1"/>
    <x v="6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x v="6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x v="6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x v="1"/>
    <n v="1417374262"/>
    <n v="1414778662"/>
    <b v="0"/>
    <n v="63"/>
    <b v="1"/>
    <x v="6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x v="6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x v="6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x v="6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x v="6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x v="6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x v="6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x v="6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x v="6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x v="6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x v="6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x v="6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x v="6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x v="6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x v="6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x v="6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x v="6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x v="6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x v="6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x v="6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x v="0"/>
    <n v="1404406964"/>
    <n v="1401814964"/>
    <b v="0"/>
    <n v="0"/>
    <b v="0"/>
    <x v="6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x v="6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x v="6"/>
    <n v="0.1"/>
    <n v="10"/>
    <x v="1"/>
    <x v="6"/>
  </r>
  <r>
    <n v="3746"/>
    <x v="3741"/>
    <s v="Generational curses CAN be broken...right?"/>
    <n v="8500"/>
    <n v="202"/>
    <x v="2"/>
    <x v="0"/>
    <x v="0"/>
    <n v="1475918439"/>
    <n v="1473326439"/>
    <b v="0"/>
    <n v="1"/>
    <b v="0"/>
    <x v="6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x v="1"/>
    <n v="1436137140"/>
    <n v="1433833896"/>
    <b v="0"/>
    <n v="1"/>
    <b v="0"/>
    <x v="6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x v="40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x v="40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x v="40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x v="40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x v="40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x v="40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x v="40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x v="40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x v="40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x v="40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x v="0"/>
    <n v="1400475600"/>
    <n v="1397819938"/>
    <b v="0"/>
    <n v="26"/>
    <b v="1"/>
    <x v="40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x v="0"/>
    <n v="1440556553"/>
    <n v="1435372553"/>
    <b v="0"/>
    <n v="88"/>
    <b v="1"/>
    <x v="40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x v="40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x v="40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x v="40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x v="0"/>
    <n v="1427907626"/>
    <n v="1425319226"/>
    <b v="0"/>
    <n v="77"/>
    <b v="1"/>
    <x v="40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x v="40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x v="40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x v="40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x v="40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x v="40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x v="40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x v="40"/>
    <n v="1"/>
    <n v="100"/>
    <x v="1"/>
    <x v="40"/>
  </r>
  <r>
    <n v="3771"/>
    <x v="3766"/>
    <s v="I would like to make a demo recording of six songs from COME OUT SWINGIN'!"/>
    <n v="1000"/>
    <n v="1460"/>
    <x v="0"/>
    <x v="0"/>
    <x v="0"/>
    <n v="1463529600"/>
    <n v="1462307652"/>
    <b v="0"/>
    <n v="38"/>
    <b v="1"/>
    <x v="40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x v="40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x v="0"/>
    <n v="1479175680"/>
    <n v="1476317247"/>
    <b v="0"/>
    <n v="57"/>
    <b v="1"/>
    <x v="40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x v="40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x v="40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x v="40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x v="40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x v="0"/>
    <n v="1423942780"/>
    <n v="1418758780"/>
    <b v="0"/>
    <n v="36"/>
    <b v="1"/>
    <x v="40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x v="0"/>
    <n v="1459010340"/>
    <n v="1456421940"/>
    <b v="0"/>
    <n v="115"/>
    <b v="1"/>
    <x v="40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x v="40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x v="40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x v="40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x v="40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x v="40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x v="40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x v="40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x v="40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x v="40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x v="40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x v="40"/>
    <n v="0"/>
    <e v="#DIV/0!"/>
    <x v="1"/>
    <x v="40"/>
  </r>
  <r>
    <n v="3791"/>
    <x v="3786"/>
    <s v="Spin! is an original musical comedy-drama presented by Blue Palm Productions."/>
    <n v="1500"/>
    <n v="0"/>
    <x v="2"/>
    <x v="0"/>
    <x v="0"/>
    <n v="1404664592"/>
    <n v="1399480592"/>
    <b v="0"/>
    <n v="0"/>
    <b v="0"/>
    <x v="40"/>
    <n v="0"/>
    <e v="#DIV/0!"/>
    <x v="1"/>
    <x v="40"/>
  </r>
  <r>
    <n v="3792"/>
    <x v="3787"/>
    <s v="A cultural and historic journey through Puerto Rico's music and dance!"/>
    <n v="12500"/>
    <n v="35"/>
    <x v="2"/>
    <x v="0"/>
    <x v="0"/>
    <n v="1436957022"/>
    <n v="1434365022"/>
    <b v="0"/>
    <n v="2"/>
    <b v="0"/>
    <x v="40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x v="40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x v="40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x v="40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x v="40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x v="40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x v="40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x v="40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x v="40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x v="40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x v="40"/>
    <n v="0"/>
    <e v="#DIV/0!"/>
    <x v="1"/>
    <x v="40"/>
  </r>
  <r>
    <n v="3803"/>
    <x v="3798"/>
    <s v="A fully orchestrated concept album of Benjamin Button the Musical!"/>
    <n v="12000"/>
    <n v="2358"/>
    <x v="2"/>
    <x v="0"/>
    <x v="0"/>
    <n v="1457133568"/>
    <n v="1454541568"/>
    <b v="0"/>
    <n v="40"/>
    <b v="0"/>
    <x v="40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x v="40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x v="40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x v="40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x v="40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x v="6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x v="6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x v="6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x v="6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x v="6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x v="6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x v="6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x v="1"/>
    <n v="1440111600"/>
    <n v="1437545657"/>
    <b v="0"/>
    <n v="20"/>
    <b v="1"/>
    <x v="6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x v="6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x v="6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x v="6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x v="6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x v="6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x v="6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x v="6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x v="6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x v="6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x v="6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x v="6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x v="6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x v="6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x v="6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x v="6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x v="6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x v="6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x v="6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x v="6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x v="6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x v="6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x v="1"/>
    <n v="1435947758"/>
    <n v="1432837358"/>
    <b v="0"/>
    <n v="17"/>
    <b v="1"/>
    <x v="6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x v="6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x v="6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x v="6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x v="6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x v="6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x v="6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x v="6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x v="6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x v="6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x v="6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x v="6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x v="6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x v="0"/>
    <n v="1420081143"/>
    <n v="1417489143"/>
    <b v="1"/>
    <n v="4"/>
    <b v="0"/>
    <x v="6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x v="6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x v="6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x v="6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x v="0"/>
    <n v="1431206058"/>
    <n v="1428614058"/>
    <b v="0"/>
    <n v="20"/>
    <b v="0"/>
    <x v="6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x v="6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x v="6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x v="6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x v="6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x v="6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x v="6"/>
    <n v="0.17666666666666667"/>
    <n v="81.538461538461533"/>
    <x v="1"/>
    <x v="6"/>
  </r>
  <r>
    <n v="3861"/>
    <x v="3856"/>
    <s v="THE COMING OF THE LORD!"/>
    <n v="2000"/>
    <n v="100"/>
    <x v="2"/>
    <x v="0"/>
    <x v="0"/>
    <n v="1415828820"/>
    <n v="1412258977"/>
    <b v="0"/>
    <n v="1"/>
    <b v="0"/>
    <x v="6"/>
    <n v="0.05"/>
    <n v="100"/>
    <x v="1"/>
    <x v="6"/>
  </r>
  <r>
    <n v="3862"/>
    <x v="3857"/>
    <s v="The hit immersive theatre experience of England comes to Corpus Christi!"/>
    <n v="7500"/>
    <n v="1"/>
    <x v="2"/>
    <x v="0"/>
    <x v="0"/>
    <n v="1473699540"/>
    <n v="1472451356"/>
    <b v="0"/>
    <n v="1"/>
    <b v="0"/>
    <x v="6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x v="6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x v="6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x v="6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x v="0"/>
    <n v="1458703740"/>
    <n v="1454453021"/>
    <b v="0"/>
    <n v="2"/>
    <b v="0"/>
    <x v="6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x v="6"/>
    <n v="0.1255"/>
    <n v="50.2"/>
    <x v="1"/>
    <x v="6"/>
  </r>
  <r>
    <n v="3868"/>
    <x v="3863"/>
    <s v="New collection of music by Scott Evan Davis!"/>
    <n v="5000"/>
    <n v="10"/>
    <x v="1"/>
    <x v="1"/>
    <x v="1"/>
    <n v="1410191405"/>
    <n v="1408031405"/>
    <b v="0"/>
    <n v="1"/>
    <b v="0"/>
    <x v="40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x v="0"/>
    <n v="1426302660"/>
    <n v="1423761792"/>
    <b v="0"/>
    <n v="15"/>
    <b v="0"/>
    <x v="40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x v="40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x v="40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x v="40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x v="40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x v="40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x v="40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x v="40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x v="40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x v="40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x v="40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x v="40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x v="0"/>
    <n v="1487550399"/>
    <n v="1484958399"/>
    <b v="0"/>
    <n v="1"/>
    <b v="0"/>
    <x v="40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x v="40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x v="40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x v="40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x v="40"/>
    <n v="0"/>
    <e v="#DIV/0!"/>
    <x v="1"/>
    <x v="40"/>
  </r>
  <r>
    <n v="3886"/>
    <x v="3881"/>
    <n v="1"/>
    <n v="10000"/>
    <n v="0"/>
    <x v="1"/>
    <x v="2"/>
    <x v="2"/>
    <n v="1418275702"/>
    <n v="1415683702"/>
    <b v="0"/>
    <n v="0"/>
    <b v="0"/>
    <x v="40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x v="40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x v="6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x v="6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x v="6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x v="0"/>
    <n v="1427086740"/>
    <n v="1424488244"/>
    <b v="0"/>
    <n v="7"/>
    <b v="0"/>
    <x v="6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x v="6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x v="6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x v="6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x v="6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x v="6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x v="6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x v="6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x v="6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x v="6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x v="6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x v="6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x v="6"/>
    <n v="0"/>
    <e v="#DIV/0!"/>
    <x v="1"/>
    <x v="6"/>
  </r>
  <r>
    <n v="3904"/>
    <x v="3899"/>
    <s v="A play that will cover 4000 years of black history."/>
    <n v="10000"/>
    <n v="3"/>
    <x v="2"/>
    <x v="0"/>
    <x v="0"/>
    <n v="1429074240"/>
    <n v="1427866200"/>
    <b v="0"/>
    <n v="2"/>
    <b v="0"/>
    <x v="6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x v="6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x v="6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x v="6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x v="6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x v="6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x v="6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x v="6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x v="6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x v="6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x v="6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x v="6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x v="6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x v="6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x v="6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x v="6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x v="6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x v="6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x v="6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x v="6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x v="6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x v="6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x v="6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x v="6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x v="6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x v="6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x v="6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x v="6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x v="6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x v="6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x v="6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x v="6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x v="6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x v="6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x v="6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x v="6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x v="6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x v="6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x v="6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x v="6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x v="6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x v="6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x v="0"/>
    <n v="1425110400"/>
    <n v="1422388822"/>
    <b v="0"/>
    <n v="5"/>
    <b v="0"/>
    <x v="6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x v="6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x v="6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x v="6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x v="6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x v="6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x v="6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x v="6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x v="6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x v="6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x v="6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x v="6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x v="6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x v="6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x v="6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x v="6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x v="6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x v="6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x v="6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x v="6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x v="6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x v="6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x v="6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x v="6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x v="6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x v="6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x v="6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x v="6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x v="6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x v="6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x v="6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x v="6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x v="6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x v="6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x v="6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x v="6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x v="6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x v="6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x v="6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x v="6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x v="6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x v="6"/>
    <n v="0.3775"/>
    <n v="11.615384615384615"/>
    <x v="1"/>
    <x v="6"/>
  </r>
  <r>
    <n v="3988"/>
    <x v="3982"/>
    <s v="An evening of of stories based both in myth and truth."/>
    <n v="1500"/>
    <n v="32"/>
    <x v="2"/>
    <x v="0"/>
    <x v="0"/>
    <n v="1440813413"/>
    <n v="1439517413"/>
    <b v="0"/>
    <n v="4"/>
    <b v="0"/>
    <x v="6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x v="6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x v="6"/>
    <n v="4.1818181818181817E-2"/>
    <n v="23"/>
    <x v="1"/>
    <x v="6"/>
  </r>
  <r>
    <n v="3991"/>
    <x v="3985"/>
    <s v="North Texas first actor-driven theatre company needs your help"/>
    <n v="500"/>
    <n v="100"/>
    <x v="2"/>
    <x v="0"/>
    <x v="0"/>
    <n v="1433086082"/>
    <n v="1430494082"/>
    <b v="0"/>
    <n v="1"/>
    <b v="0"/>
    <x v="6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x v="6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x v="6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x v="6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x v="6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x v="6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x v="6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x v="6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x v="6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x v="0"/>
    <n v="1462631358"/>
    <n v="1457450958"/>
    <b v="0"/>
    <n v="1"/>
    <b v="0"/>
    <x v="6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x v="6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x v="6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x v="6"/>
    <n v="0.10050000000000001"/>
    <n v="100.5"/>
    <x v="1"/>
    <x v="6"/>
  </r>
  <r>
    <n v="4004"/>
    <x v="3998"/>
    <s v="Help Launch The Queen Into South Florida!"/>
    <n v="500"/>
    <n v="1"/>
    <x v="2"/>
    <x v="0"/>
    <x v="0"/>
    <n v="1412740457"/>
    <n v="1410148457"/>
    <b v="0"/>
    <n v="1"/>
    <b v="0"/>
    <x v="6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x v="6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x v="6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x v="6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x v="6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x v="6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x v="6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x v="6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x v="6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x v="6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x v="6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x v="6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x v="6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x v="6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x v="1"/>
    <n v="1475877108"/>
    <n v="1473285108"/>
    <b v="0"/>
    <n v="4"/>
    <b v="0"/>
    <x v="6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x v="6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x v="6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x v="6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x v="6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x v="6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x v="6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x v="6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x v="6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x v="6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x v="6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x v="6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x v="6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x v="6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x v="6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x v="6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x v="6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x v="6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x v="6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x v="6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x v="6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x v="6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x v="6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x v="1"/>
    <n v="1473160954"/>
    <n v="1467976954"/>
    <b v="0"/>
    <n v="2"/>
    <b v="0"/>
    <x v="6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x v="6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x v="6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x v="6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x v="6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x v="6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x v="6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x v="6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x v="6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x v="6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x v="6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x v="6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x v="6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x v="6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x v="6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x v="6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x v="6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x v="6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x v="6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x v="6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x v="0"/>
    <n v="1461205423"/>
    <n v="1456025023"/>
    <b v="0"/>
    <n v="0"/>
    <b v="0"/>
    <x v="6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x v="6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x v="6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x v="6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x v="6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x v="6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x v="6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x v="6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x v="6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x v="6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x v="6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x v="6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x v="6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x v="6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x v="6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x v="6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x v="6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x v="6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x v="6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x v="6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x v="6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x v="6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x v="6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x v="6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x v="6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x v="6"/>
    <n v="4.7E-2"/>
    <n v="9.4"/>
    <x v="1"/>
    <x v="6"/>
  </r>
  <r>
    <n v="4087"/>
    <x v="4080"/>
    <s v="Comedy Stage Play"/>
    <n v="9600"/>
    <n v="0"/>
    <x v="2"/>
    <x v="0"/>
    <x v="0"/>
    <n v="1468777786"/>
    <n v="1466185786"/>
    <b v="0"/>
    <n v="0"/>
    <b v="0"/>
    <x v="6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x v="6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x v="6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x v="6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x v="6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x v="6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x v="6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x v="6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x v="6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x v="6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x v="6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x v="6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x v="6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x v="6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x v="6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x v="6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x v="6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x v="6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x v="6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x v="6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x v="6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x v="6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x v="6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x v="6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x v="6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x v="6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7-22T21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08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15T10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06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14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28T23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13T19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7-04T19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15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4-16T20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6-24T19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8-21T21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7-15T21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14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07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14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6-15T23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2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07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3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9-13T12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09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5-01-01T01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09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3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6-01-08T18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8-17T06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1-15T22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2-16T17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0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8-21T01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25T13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5-12T21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1-08T10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1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27T18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4-04T00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0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5-10T19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16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6-18T22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10-05T07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09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7-12T18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10-06T20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4-27T08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17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14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06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10-23T22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5-01-30T11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16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0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16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2-25T11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17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0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3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2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15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22T18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6-06T13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3-03T13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27T22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7-07T18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8-10T23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7-18T14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7-15T08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2-23T07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10-02T00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9-04T15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5-28T00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1-14T18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5-02T21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6-01-21T05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4-22T23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2-27T11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5-20T20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9-01T11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4-25T12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2-09T20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3T21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10-09T13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22T05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5-15T12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9-22T21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2-27T08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6-02T19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6-22T09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6-02T12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7-12T01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5-17T03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7-02-01T02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7-03T15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4-07T11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2-25T18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7-31T21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7-11T21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2-07T17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4-01-22T15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1-04T13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3-01-24T12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2-22T21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3-07T13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4-02T19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5-13T18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4-02T12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24T17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5-31T08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2-25T18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1-13T23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31T01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4-12T20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8-06T09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2-01-13T00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2-04T11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4-08T04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6-09T13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7-28T19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8-13T17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10-02T19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18T04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04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16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16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17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0T20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4-03T07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19T23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16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14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5T18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14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1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1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3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04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07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31T22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12T16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19T21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5-30T21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1-16T16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2T23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1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07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7T18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2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2-27T00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2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5T21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6-18T07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9-22T19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2-02T09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07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7-23T07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8-02T20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2-26T15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1T19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7-03T04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15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7-02T10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8-16T17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9-30T18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9-19T12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09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7-01-15T19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8-04T16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3-19T13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10-18T06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8-29T23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8-11T22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2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07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2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29T12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3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23T18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17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3-03T19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4-13T13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6-22T11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6T18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1-26T14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8-31T21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8-18T15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14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7-21T00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4T22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9-03T10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16T09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10-02T04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10-17T13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17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3-06T17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0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10-10T15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2-17T15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10-05T03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31T20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9-14T20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2-08T13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14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5-01-29T14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8-04T08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10-06T09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5T18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5-01-03T22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2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16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09-30T23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9-18T21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4-16T14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8-16T08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3-06T09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2-17T17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4-22T16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2-28T09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5-15T09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4-01T00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8-20T14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3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3-26T20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1T19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09T23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16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5-31T03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15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0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16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6-04T12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17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2-27T13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15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6-20T18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15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4T18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3-08T07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3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1-08T06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1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0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05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1T19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1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5T19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3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10-15T21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2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8-22T11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07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3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5-31T21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09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6T20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3-16T05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3-16T12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09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6-17T19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1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3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08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2-25T23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16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08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5-10T14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2T21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04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6T22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2-21T22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4T22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4-01-02T02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2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7-03T05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4-05T00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1-09T19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4-27T18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15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1T18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6T20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08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3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16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31T22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2-01-21T11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2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2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1T22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5T22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1-02T04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1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30T18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8T21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0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7-19T10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10-31T18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9-07T05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4-30T21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15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1-17T00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4-24T17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0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14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1T19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8-31T20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09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3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16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0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2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19T20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2-01-01T01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15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09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3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8-22T12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0T22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0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17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10-02-02T01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17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05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07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1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8-01T09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2-19T22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16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2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31T22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6T22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6T21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07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10-28T02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4-07T08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5-15T13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5-08T16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09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3T20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2T19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2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15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30T21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2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3T21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5-31T20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16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06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06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8-21T08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05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9-10T21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16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10-07T22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14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2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2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2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4-23T23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6-15T09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3T23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2T21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2T19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7T18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3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0T21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08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3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4-30T22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3-15T07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07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7-01-06T13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2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0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15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9-16T15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3-01T11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04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1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17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0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6-01-23T11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29T23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1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8T20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2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1-21T09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16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0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7T19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16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5-07T18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2-17T18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7T21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10-10T11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4-17T12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15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07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8-31T21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4-29T13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06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6T21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14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07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8-10T01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17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3-05T20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8T23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15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2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7-22T14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17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2-21T23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25T11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15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1T19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06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3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7T22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7-23T00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6-29T14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3-13T22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05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0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16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3-26T02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11-27T15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3-01T11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2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6-16T16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6T22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9-10T20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7-05T14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10-21T11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09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2-01T15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9-13T11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2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1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1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2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3-24T16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3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2-19T15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2-09T18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2-02-15T15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21T02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3-03T20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3-23T06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5-14T12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10-17T07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2-14T16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1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5-13T10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19T13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07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4-16T18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10-21T21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2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0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11-13T10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5-31T22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14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09T21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1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5-18T14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26T20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9-07T16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9-28T10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0T21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17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4-01-15T22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0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8-23T16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9-17T10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2-17T01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5T20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2T21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14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14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11-21T04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06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0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4-14T08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3-01-28T22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11-05T17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06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6-01T16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09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8T19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05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17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17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2T18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1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7-02T21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3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4-02-10T16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2-24T23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2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14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5-08T16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8T23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3-18T06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06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4-10T16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2-24T20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8-10T07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10-19T17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08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6-28T09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2-29T22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4-06T00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1-20T12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8-15T01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08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2-29T05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2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08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08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3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2-10T10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31T22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20T17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9-20T21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6-01T11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9-13T03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8-07T11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2-17T10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6-21T15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7-01-10T23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23T20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2-17T00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5-12T18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5-16T04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11-01T17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7-01-06T07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8-03T12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1-04T13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5-13T13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7-04T19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2-04T13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10-28T19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5-03T10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31T20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7-04T09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1-15T09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10-17T10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0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10-29T15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7-08T09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30T23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8-01T11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08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1-14T12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10-19T10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2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6-01-06T14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2-02T17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14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2-13T00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2-17T12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10-26T09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3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2-16T19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3-12T16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2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7-14T10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14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6-01-16T05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6-01-01T14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2-18T13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26T21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2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5-01-17T19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10-19T04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6-13T10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3-28T04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5-20T08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9-07T07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2-25T14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9-22T15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1T18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2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3-19T15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3-16T10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1-30T18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2-15T14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4-16T12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11-17T13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7-08T08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2-08T07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7-22T07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2-02T23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4-06T09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4-16T12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5-03T19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1-02T15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7-31T10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2-04T18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3-08T09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5-09T13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2-26T14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3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8-14T09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7T18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8-23T02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5-24T09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14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6-15T16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1-28T19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3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07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1T18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9-30T22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3T19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4T20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3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5-08T02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3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11-25T10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8-25T11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7-07T17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7-01T12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7T18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17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14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8-15T07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3-14T17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0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5-14T09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9-05T23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5-28T12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0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6-17T17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2-26T16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4-11T20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6-06T04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17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3-25T07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10-13T07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24T17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8-13T07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8-19T09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5-31T09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10-28T19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8-11T18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8-11T14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3-17T11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10-14T10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9-16T15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2-18T19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2-12T18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2-01T11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8-20T08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7-08T16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3-12T15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4-17T12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2-23T14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7-26T12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8-23T08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1-09T12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10-23T09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5-01-16T04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7-18T14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4-13T09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7-01-13T11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8-17T13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10-29T02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5-11T13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7-06T09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6-19T02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5-01-13T22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2-31T22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9-01T14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8-11T20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5-01-01T00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2-07T12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6-28T03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5-21T03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9-03T10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9-17T06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10-26T13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3-14T11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10-31T15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7-24T21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5-01-12T14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0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7-02-05T12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10-14T20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2-07T22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9-09T00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30T18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2-22T03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4-30T13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2-01T09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31T06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7-25T16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2-03T06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9-17T20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1-22T10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7-01-10T10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7-23T09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1-24T12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7-01-31T17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7-02-19T22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7-01-21T05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2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7-01-01T09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9-13T07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2-04T18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19T18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2-14T06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2-14T10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6-05T06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7-02-28T12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11-04T21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1-30T18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9-05T14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2-17T23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22T18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29T09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8-01T07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4-08T12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7-29T21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6-30T09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2-13T09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4-11T19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3-01-14T15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8-21T14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9-18T22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2-07T11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2-01-22T00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9-29T04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2-20T04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5-08T23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2-03T18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20T22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2-14T14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1-30T22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8-11T06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20T21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6-11T09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3-21T15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4-16T15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2-13T16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5-03T07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22T21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5-01-15T04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8-10T14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7-01-28T16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2-24T15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8-04T09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10-16T05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2-14T08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3-01-05T11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5-19T18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4-18T11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2-05T19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10-08T14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7-09T01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3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2-02T12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0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8-15T04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09T22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10-19T07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2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5-20T21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5T22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2-26T17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17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6-01-30T13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10-31T21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5-10T17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2-23T12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2-15T19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10-10T23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31T17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4-30T10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10-14T22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5-03T10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6-07T18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8-25T12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4-27T16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3-16T20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2-28T08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5-11T09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1-01T09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7-06T21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21T01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31T19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1-12T23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1-07T15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7-02T22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9-05T11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4-06T22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9-15T15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4-28T22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9-30T08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4-27T10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9-11T04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7-01T13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9-16T22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28T19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22T21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7-16T17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9-07T10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2-28T20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2-21T22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4-01-19T14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31T19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7-10T10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3-01T07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7-20T17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31T12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1-01T16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4-09T00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3-10T22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8-07T11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20T22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6-08T23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5-03T22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10-05T16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3-22T16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4-18T00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29T01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25T17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2-14T13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25T10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7-13T13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3-22T05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4-27T09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2-01-21T02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4-19T15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6-30T21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5-18T21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10-06T19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5-01T17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2-01-17T15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9-22T12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9-23T23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1-10T15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10-13T21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2-08T02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10-31T22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9-04T21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3-10T08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7-10T13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4-14T13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3-15T20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4-24T22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7-31T13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24T15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2-16T13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2-27T23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7-23T21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10-25T13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1-25T08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4-15T16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6-03T18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1-22T06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9-16T17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1-11T08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2-11T20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10-16T03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3-01-16T12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2-28T09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1-30T22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4-01-06T18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4-08T13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31T18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1-29T08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3-10T13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1-10T23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5-04T08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1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2-04T05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2-19T12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2-22T23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29T13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10-30T01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2-01-14T00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9-06T14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3-02T16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5-11T20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30T16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9-15T14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17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9-01T00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10-05T12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1-21T11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8-20T18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7-31T22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4-01T14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6-05T17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10-24T21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27T22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1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2-01-15T12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5-27T20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3-30T13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3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8-30T09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9-22T20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6-01-02T19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1-01-23T23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2T21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0T22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6T22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7-22T22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3-03T07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3T18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2-10T21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5-04T21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2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2-29T22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1T23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7-13T20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2-01T16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2-19T09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1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2-11T23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10-01T06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1-21T18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2-13T16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1-27T16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16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3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11-17T18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8T22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6-25T15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3-16T16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3-22T16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5-11T22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5-04T00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6-01-29T02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14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1-03T14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9-02T05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6-30T13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8-10T18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2-09T20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2-18T14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1-29T11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4-18T08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7-02-18T17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9-09T12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2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3-12T13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6-02-20T19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6-01-17T12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6-04T09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1-18T09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5-01-24T21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8-20T14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9-13T01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4-26T14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1-17T08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4-09T22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5-01-18T22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3-14T08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2-20T13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2-11T11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10-17T09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9-01T09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10-25T21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10-06T09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4-21T23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8-15T14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2-09T01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7-01-22T22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6-01T11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9-04T00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11-08T19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3-25T10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6-28T10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8-13T19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2-21T16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2-25T01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6-20T12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1-30T16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8-09T16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10-02T12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8-23T14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3-27T19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31T17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6-01-09T18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6-23T01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2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9-28T16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9-03T12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7-12T12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5-07T15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1-11T23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1-30T16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29T10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7-27T09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1-27T21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1-18T23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1-13T02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3-14T18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7-01-30T11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2-16T23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3-16T10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2-18T11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10-30T08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12T01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2-14T09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2-28T13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6-19T08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9-04T20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2-18T15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7-01-24T04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29T14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2-31T18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1-25T16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4-06T19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1-21T11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7-14T05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2-04T17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6-01T18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6T22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5-17T09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16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07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3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2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2T18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14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15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05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2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10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1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4T21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09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2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5-17T23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3-18T22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2-13T01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8-27T11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0T19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9-12T04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5-20T00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3-05T14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8-23T14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14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1-05T14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9-24T19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04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3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6T18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14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3-05T22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16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17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0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15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5T18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1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4-15T15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1T19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12T13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0T18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7-06T23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2-19T03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8-04T17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2-21T14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4-10T01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1-26T00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30T18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3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2-05T13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10-16T17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4-01-03T22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5-06T15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9-11T03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6-01-13T22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7-21T22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5-14T07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5-10T21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5-01-28T16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8-10T15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8-02T09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15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3-14T09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8-24T14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1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4-24T13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6-25T22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5-28T22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4-10T12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3-01-05T18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2-11T17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10-09T11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8-30T06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10-03T21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3-02T13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4-13T12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5-13T14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2-13T20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7-14T12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2-08T23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6-17T23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6-11T03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3-23T20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4-04T10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14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4-13T08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1-18T13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2-07T16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6-01-07T22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5-01-19T02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8-14T17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10-09T02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3-30T09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6-09T14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2-25T08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4-04T20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4-06T13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14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3-13T15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0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4-19T06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4-30T10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08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7-14T01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1-14T15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8-07T09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6-05T00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11-25T18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15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31T20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31T03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28T22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8-06T17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2-19T10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4-23T13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21T15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5-01-01T02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05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0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6T18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2-16T22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8T22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10-02T11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5-02T16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17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1-30T23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6-16T11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6-01-08T16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6T20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5-15T11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6-18T11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9-05T20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8-14T12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3T19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2-05T10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2-08T20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09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3-27T20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09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9-25T10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1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1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7-05T23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6-25T22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9-12T11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9-21T19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2-22T02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5-30T15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1-13T14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0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8-02T22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5-08T14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7-15T11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3-06T07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09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8-16T15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10-28T11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6-28T13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3-01T02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7-01-12T10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1-01T21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2-06T08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6-07T22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6-01T16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5-17T12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28T10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29T17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31T09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3-20T07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2-11T06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4-09T11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4-08T05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2-20T03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2-18T13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6-12T23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2-30T21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7-08T12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4-16T05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7-15T08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6-27T00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31T08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2-03T23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6-13T06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3-11T07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31T04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3-24T10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2-25T14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31T15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6-09T14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26T19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7-01-31T12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6-09T14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5-30T16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10-02T17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7-14T13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31T21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10-20T05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8-25T09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2-03T18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31T22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1-09T23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6-06T07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10-22T15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4-20T19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1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9-28T11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4-16T10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17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7T19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10-06T14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2-21T16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2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2-14T21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0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0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8-06T08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17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7-12T15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1-02T23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9-11T07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7-08T15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4-22T15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6-14T08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2-05T20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5-06T01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6-13T00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7-07T11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9-06T09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9-25T13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10-24T17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9-03T12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2-31T22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2-01T15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2-12T16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4-02T19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31T08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6-08T21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2-26T14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4-01-29T02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2-16T12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3-28T19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10-29T09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1-30T09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4-01-11T15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7-24T08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9-20T14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4-15T18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3-25T13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1-13T11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6-14T22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31T11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8-30T10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8-07T14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8-31T22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9-04T07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6-24T20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3-23T19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1-03-01T12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28T11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2-08T22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3-10T22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31T10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20T07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17T08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6-12T08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8-09T22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7-01-03T21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4-23T00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4-07T01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10-06T16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1-14T11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19T05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7-29T11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3-13T18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5-01T11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4-28T10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7-14T13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6-01T12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20T21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1-30T20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31T05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3-12T21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7-21T11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2-04T04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2-17T06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10-08T08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10-15T15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8-19T10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1-30T14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4-18T10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3-03T11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10-21T10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1-05T19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2-28T17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7-21T08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5-01-10T19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7-11T10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30T17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2-23T11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5-21T09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4-26T00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10-13T09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2-29T20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5-01-15T13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5-29T10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10-14T09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2-02T00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7-01T22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8-17T06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6T19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5T20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3-11T12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2-05T16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2-17T14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3-03T07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8-02T13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2-08T10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08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10-01T08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7-17T13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8-18T21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30T12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7-14T13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6-26T19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3-07T09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2-18T06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2-16T00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2-25T18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2-12T11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9-04T21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3-10T18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6-11T13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1-30T04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7-04T18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2-28T23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6-25T07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7-06T13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8-02T15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6-21T11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9-07T16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2-15T01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5-01-07T10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3-16T10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1-26T18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1-13T19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6-14T22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4-11T08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15T18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5-07T12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7-12T11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2-30T16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3-24T20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7-01-14T19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2-03T11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2-02T22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8-01T12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6-05T05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6-08T20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2-28T23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5-06T13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22T19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7-05T11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4-29T06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7-29T09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6-02T22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10-17T10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8-13T05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4-27T11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8-21T22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3-02T21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8-01T10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2-28T21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7-01-14T15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2-13T17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10-27T15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7-05T14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10-06T18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6-11T23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26T17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4-30T18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7-25T19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2-22T06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1-28T11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2-12T04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8-12T06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1-13T15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2-31T22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6-03T01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2-05T19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2-03T19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6-02-20T04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7-01-03T00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8-16T10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17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9-15T05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2-25T04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10-09T04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28T10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2-08T15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9-20T23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6-01-01T02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15T12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8T21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3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9-18T14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4-02T02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09T19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2-19T13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1-26T00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2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2-10T05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6-08T09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10-11T12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2-21T02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7-12T22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4-27T07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3-07T13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5-26T11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9-11T12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09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16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14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07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04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7-08T11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1T23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3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2-19T22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1-18T18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0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09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24T15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9-05T07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7-01-03T10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16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0T22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1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17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10-20T18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4-10T09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4-07T14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2-16T09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3-21T21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6-01-11T23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3-25T12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6-11T18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2-15T08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28T13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4-09T16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10-16T07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3-01T17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9-13T11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2-19T22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9-09T19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2-22T21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5-14T14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5-09T21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26T11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1-02T16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9-07T01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7-21T22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08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6-20T13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2-26T22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16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4-01-05T07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09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10-02T07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5-02-15T09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6-18T15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14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4-03T09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2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05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7-31T13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9-03T17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8-04T18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5-01T15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7-08T08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3-25T16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10-23T02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6-10T02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3-22T14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7-24T12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5-15T02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6-27T08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2-14T16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7-19T03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1-18T09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2-05T10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7-16T09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9-27T08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3-15T23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10-06T08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2-06T00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31T13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6-20T15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2-18T22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6-06T22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10-17T13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2-22T18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2-20T06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8-18T10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6-01-19T00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3-14T07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31T18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3-19T08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10-23T12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1-30T21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2-15T09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5-01T21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9-04T10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5-23T16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8-27T13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8-06T12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5-01-22T12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7-01-03T16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1-25T19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31T11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30T17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1-22T07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3-31T18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3-02T15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9-16T23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04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1-08T16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1-02T22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5-12T04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3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30T21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0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0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1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7-03T21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9-20T09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8-28T06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28T19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1-12T19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1-06T20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1T18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3-14T10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5-28T14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6-08T11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7-27T16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16T18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2-23T19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0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4-08T12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6-19T12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28T17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3-31T21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2-17T16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7-09T06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6-30T15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7-24T14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9-01T20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8-28T17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0T19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2-19T04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10-26T15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9-25T15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09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25T05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4T19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2-13T16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14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17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9-23T14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4-03T10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7T18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2-28T14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5-15T10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6-18T14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2-13T05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2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7-26T10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05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7-14T23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5-04T20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10-14T17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2-01-27T22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3-17T13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8-01T01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1-03-23T19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6-14T13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3-12-31T23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11-02T02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2-15T16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6-04T18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3-01-02T14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7-21T19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8-03T11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2-12T20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1-22T16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11-01T13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3-08T09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9-14T22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23T02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5-27T21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2-17T01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8-27T10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3-01-09T02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9-11T10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2-01T15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1-25T22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6-17T11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2-20T14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3-02T00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10-12T14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9-24T02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2-01-15T23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6-01T23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7-11T14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6-11T22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2-31T17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2-28T15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3-03T09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8-02T19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2-19T08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6-13T18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9-24T13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11-21T20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18T08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8-14T12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6-09T03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3-20T09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5-23T10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10-09T04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4-26T00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1-24T06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4-24T14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4-18T15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4-05T12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2-13T16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5-24T12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2-18T08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2-17T06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4-30T15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6-01-17T15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2-30T23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31T18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3-15T21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2-21T21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3-27T23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3-11T00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1-27T22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5-31T15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7-04T22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8-01T07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6-04T09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3-06T15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8-18T00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10-16T16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4-20T21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4-15T23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2-06T14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7-21T19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7-12T12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3-28T20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3T22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4-07T12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3-17T12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3-23T23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4-27T13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4-10T14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4-09T05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3-16T15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4-06T03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4-02T19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3-26T17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4-09T14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3-26T22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4-09T19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31T18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4-09T17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5T21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4-11T14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31T22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5-01-15T09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3-30T13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8-31T00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2-15T21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0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1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3-28T10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14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8-31T13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6-01-18T07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9-01T09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15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10-05T13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5-01T16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30T21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2-09T08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4-20T22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5-13T22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9-17T06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1-09T13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05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4-02T18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7-01T00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10-30T16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8-24T17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6-27T16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4-05T05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10-21T09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09T19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4T20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09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5T23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15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5-07T18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8-07T13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1-08T15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7-20T16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10-02T14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5-04T13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3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6-10T09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7-01-07T15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26T21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3-08T07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2-21T20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1-23T20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1-13T09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9-02T16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3-01T13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4-19T14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3-19T11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10-14T00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3-21T10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4-03T14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10-05T12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8-28T22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7-01-28T13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7-14T16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25T12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25T10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9-12T07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3-11T17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10-23T14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8-03T05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8-13T17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14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8-03T09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9-27T07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5-01-13T13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10-14T12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10-23T17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7-06T11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5-01-19T12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1-29T08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10-24T17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10-29T16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2-20T02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3-27T13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9-02T10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7-02T08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9-15T08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2-21T07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5-21T16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5-01-30T21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10-15T18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2-15T07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4-04T08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31T16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5-01-12T00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2-05T10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5-01-29T11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8-10T00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1-27T16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2-11T07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10-14T10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7-24T04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2-15T07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6-02-04T01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1-11T15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10-10T08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2-15T06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27T15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2-13T19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1-14T11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10-02T12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9-30T09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9-27T19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2-11T10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3-01T15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21T15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10-23T22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7-03T01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15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2-28T01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15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7-25T13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7-01-30T00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2T22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7-30T12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31T19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3-03T01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4-01-31T13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10-24T10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4-01-07T20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7-11T14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2-17T16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3-03T01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5-09T16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1-01-21T16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2-24T10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5-12T17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3-04T06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3-02T01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5-01-24T17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31T09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2-17T13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3-17T18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30T21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10-01T11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5-06T22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5-19T22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3-01T23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2-20T17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6-10T21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16T22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2-15T09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4-20T23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7-31T00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10-17T14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7-10T17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27T19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4-24T18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11-13T20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5-23T18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4-01-06T06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7-18T14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9-12T12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2-15T23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9-22T12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2-06T11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1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3-08T01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6-12T13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5-04T11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1-06T03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2-28T22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1-05T16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2-15T01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3T18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30T22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1-20T13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6-29T21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7-08T10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28T17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8-06T15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0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2-28T18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2T18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3-14T08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30T06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3-09T20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7-10T17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4-08T15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1-27T06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8-10T16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1-12T16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2-03T15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5-31T22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3-11T12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2-15T12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7-22T00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6-07T09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4-15T21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2-12T15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10-20T11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4-12T11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3-04T15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6-02-01T12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3-25T15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10-06T03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5-22T07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3-04T12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7-01-27T12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6-01-02T10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9-07T16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6-23T10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23T08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2-29T16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10-23T04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10-31T16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8-08T18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6-03T23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10-08T06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31T21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9-01T19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1-07T12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2-10T00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8-12T12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5-19T15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10-21T17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7-13T23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2-12T00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9-26T22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4-01-15T13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10-10T18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1-01T18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3-07T22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5-07T09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7-04T18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7-07T07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21T21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24T13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9-26T21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2-24T23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6-20T22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2-05T23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6-14T21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7-01T23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3-10T16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6-14T21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5-15T00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7-04T13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8-11T00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5-01T08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7-12T00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4-19T20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1-22T23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6-06T11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7-10T04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4-21T22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1-07T05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10-16T08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3-01T21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3-11T23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5-23T13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4-18T15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10-26T20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3-23T16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9-30T18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2-21T02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10-05T21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5-13T12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9-16T04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4-22T00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2-01-11T19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8-14T06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5-01T09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2-03T09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8-05T13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4-19T21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1-14T22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1-17T19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8-06T01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8-19T02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3-10T12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7-13T15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2-19T01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6-12T01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1-18T22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4-03T06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7-09T11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09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9-02T01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1-30T13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8-02T17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3-14T03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3-01T09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8-20T12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2-11T10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2-12T22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7-03T15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2-17T21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08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6T19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7-16T15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3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16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7-31T20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1-13T06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6-01-06T16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6-12T14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7-01-23T11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7-02T17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7-10T08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10-15T21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2-03T07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8-23T22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9-19T08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1-23T02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8-18T17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6-01-11T17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2-05T13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7-08T17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3-24T22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9-09T15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3-09T15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3-23T22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8-13T02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9-22T11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5-14T17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9-23T19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6-11T07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6-11T04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8-12T21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6-10T22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4-20T21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3-30T12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3-15T15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8-26T18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1-29T17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5-01-08T19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2-14T23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4-25T19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5-07T00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2-18T19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5-09T14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2-30T00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7-01T12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30T22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1-15T17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1-10T07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6-01-22T10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2-10T22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6-13T10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7-08T20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5-22T22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4-16T18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5-23T09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2-02T16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5-30T19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2-25T18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2-19T20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1-25T09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5-02T06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2-02T22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4-17T12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2-26T05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3-02T14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6-01-31T15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7-23T09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31T12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3-24T02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5-15T11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5-31T06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2-25T02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8-23T12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5-24T14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10-20T14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6-01-02T17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6-28T09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10-02T00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5-07T07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5-08T10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5-06T13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7-25T10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7-23T15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6-05T15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2-18T12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6-25T13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1-11T17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5-15T22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11-23T21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6-04T11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5-04T00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7-15T14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2-13T22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9-07T22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9-10T21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8-01T19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2-24T03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3-01T14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10-07T10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2-22T15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3-04T21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10-02T11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25T21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2-01T09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3-07T20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7-01T21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29T21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2-02-12T21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5-05T14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1-09T13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5-30T18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20T22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3-01-25T23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1-12T12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9-09T21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7-05T11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5-27T22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8-14T19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15T16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9-23T14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2-08T22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2-19T19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10-02T12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26T22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7-24T14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8-15T21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4-01-01T17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7-01-11T11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7-01-07T01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3-15T00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1-29T23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8-04T18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2-08T17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3-12T05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9-21T12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3-09T18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8-15T20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7-11T22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2-03T05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4-24T00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4-27T15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10-04T17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10-19T06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2-05T12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1-08T19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1-03T12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3-01-11T14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0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30T10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7-21T13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9-14T07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1-27T00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2-11T10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1-16T02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4-02T10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0T18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7-13T00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6-29T14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3-15T12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5-01-10T01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28T09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31T10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9-16T14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2-23T01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3-02-04T14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7-16T11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5-19T11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9-23T14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7-24T12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6-07T21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6-24T21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4-08T09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2-05T15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14T19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2-09T23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3-02T10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8-22T12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6-21T23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4-18T07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9-09T21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5-05T07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20T18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5-02T09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6-06T00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7-01-18T09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4-10T22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1-13T11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20T18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10-02T15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2-08T23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25T10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3-26T02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9-06T20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4-02T21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10-25T11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21T16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3-23T00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14T14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2-15T17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1-20T22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3-26T11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8-11T12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2-02T01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2-28T08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1-14T07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10-15T03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7-05T21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14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14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9-24T14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1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6-01T13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4-16T00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1-15T23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4-06T22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14T17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4-14T11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4-10T00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3T19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5-15T13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3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3-13T00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2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2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28T18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1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7-26T19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4-22T18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2-01-28T12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6-27T09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29T13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9-21T13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2-11T22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1-13T14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8-16T00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9-02T22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4-25T15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6-24T23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7-18T21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2-13T18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7-01-05T13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3-28T17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2-01T08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1-12T01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3-10T08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1-30T22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4-22T13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3-02T13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1-26T21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12T21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16T14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2-21T12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9-04T13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29T09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2-14T15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4-02T09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2-02T19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8-16T02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8-06T01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1-18T10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24T09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5-07T16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22T04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6-19T17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6-11T12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2-08T13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3-26T17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2-14T11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1-17T18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31T13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22T21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22T14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26T20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2-20T19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3-11T19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3-06T23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7-01-10T15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2-09T18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2-07T10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3-12T06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2-23T06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2-22T08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4-01-05T09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2-27T10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6-01-03T16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2-03T22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9-17T08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7-25T00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6-01-13T22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5-08T20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3-11T22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6-28T22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9-05T21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23T10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26T12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2-06T17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12-01T11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4-22T22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4-18T10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9-24T21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3-01-20T11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3-01-26T16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2-23T11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3-13T21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3-26T13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2-05T18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28T11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6-20T21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2-31T01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2-12T21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2-31T22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8-08T12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3-09T22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5-05T13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8-28T19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3-09T17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3-21T12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5-06T18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4-18T17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5-03T17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6-07T07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5-05T11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12-09T12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2-14T23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9-25T21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2-14T19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4-02T12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4-03T23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4-09T14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20T12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3-26T14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3-29T17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4-30T11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8-26T16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6-14T12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7-17T08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2-24T18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8-17T18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2-06T09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29T11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1-05T11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6-11T07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3-08T16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6-26T09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6-29T15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2-19T01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10-30T09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3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5T23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6-01-08T13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6-24T11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17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10-17T13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8-25T08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6-02-20T16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2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14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4-29T20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09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0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5-01-10T11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5-02T16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2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08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0T18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8-03T09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2-07T10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16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2-11T10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8T18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16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17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10-21T06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4-25T16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4-14T10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3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2-17T22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2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4-23T19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8-29T09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2-12T14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14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2-10T16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15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5T18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4T18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10-01T13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4-10T16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8-03T22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2-21T19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1-13T20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8-05T10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14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7-22T09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5-01-15T13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7-25T15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0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31T12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8T20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8-08T09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2-26T02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2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10-15T14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15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15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14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0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3-05T13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5-13T10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3-30T14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2T18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9-03T08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5-01-18T20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4-11T00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1-05T22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8-18T15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3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8-25T11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2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31T17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8-21T21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7-15T14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3-14T09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15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3-24T13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1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11-09T19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2-21T10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3-11T10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31T10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10-27T15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27T16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7T22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3-23T00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3-12T11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7-02-05T10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2-11T21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6-27T20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3-07T23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15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8-03T22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10-05T00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6-01-29T08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2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2-07T16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3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2-13T15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22T22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3-19T09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8-15T09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5-25T12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9-25T22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1-26T09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1-11T22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30T23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1-29T22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10-27T21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3-05T15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2-29T17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2-02T10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3-10T22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4-20T12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2-25T17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3-24T07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6-09T13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3-23T08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7-01-02T22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9-30T21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7-18T22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4-16T13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30T13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9-23T11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5-08T20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5-10T11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10-27T23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2-08T04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5-23T19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2-01-25T17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9-03T19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1-10T12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10-10T18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7-10T16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1-03T02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8-12T10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3-01-13T16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27T20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10-10T16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4-30T09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8-01T12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5-01T11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9-15T16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10-12T17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4-22T10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5-26T19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1-16T10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5-09T10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6-22T23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1-01-15T19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6-16T03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4-28T22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5-23T09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6-06T16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3-29T16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8-05T15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27T17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2-31T12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6-23T12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9-27T12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9-21T13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15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4T19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3T18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10-03T15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0T19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16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4-20T12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5-14T17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04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15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5T18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20T03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2-22T14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0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3-19T12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1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7-18T21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3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17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4-22T08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1-17T18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2-20T22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6-28T14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2-07T22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10-17T21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20T05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3-24T18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4-19T22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8-14T21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8-16T14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2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10-01-01T00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2-01T13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29T20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8-01T09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2-23T22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5-02-02T15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10-29T10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9-26T04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9-30T21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1-01-01T21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7-08T06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2-26T18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10-04T23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1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29T22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1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10-07T21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3-21T14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3-05T13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9-20T22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5-31T21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5-28T09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2-24T17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1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5-01T07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1-15T13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3-06T16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06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10-11T06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29T21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31T18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5-09T14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17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4-23T15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9-01T09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9-16T20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2-08T15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5-19T02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2T20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08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3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1T20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17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3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1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9-15T13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5-15T21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1-16T10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10-29T17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3-16T11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4T22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7-05T17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2-25T01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2-30T10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3-31T07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3-23T05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08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3-13T14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10-05T13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14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8-07T17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2-23T23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8-07T09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6-19T02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9-23T14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8-03T12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3-25T14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9-12T21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1-12T15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23T15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4-28T19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6-17T06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4-29T11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8-11T20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3-14T18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7-14T23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8-22T00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7-01-02T16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5-01-08T21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9-21T13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29T23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4-30T06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8-25T17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10-20T14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2-01T14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10-23T05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10-10T19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5-21T11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2-30T11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2-02T00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9-13T04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1-09T14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6-03T09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1-26T14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30T17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5-14T06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30T04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29T22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28T19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2-27T17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9-29T09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3-09T15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10-15T19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10-12T07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5-01-15T15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2-19T14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6-07T21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9-15T14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0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2-21T01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3-10T13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1-08T15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9-09T01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8-14T00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3-09T11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6-02-01T17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2-21T08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2-17T13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2-09T21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6-12T22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4-21T07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2-09T14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3-12T13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8-02T19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7-30T15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4-17T19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11-24T12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10-25T17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8-21T11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9-04T09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2-09T00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5-04T15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9-25T15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2-10T16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11-09T08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6-01-09T18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28T18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2-19T13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28T00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10-29T16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7-04T22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1-10T15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5-22T08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7-02T18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9-24T13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2-27T18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4-05T22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7-10T15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1-21T23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3-01T12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8-09T15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4-27T09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17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09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2-23T21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7-30T17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6-02T20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5-10T11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3-25T01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8-12T21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9-25T21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4-13T21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2-25T14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8-02T16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6-27T15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15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9-18T14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4-07T11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4-05T12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3-22T09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4-05T13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3-24T14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10-16T00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5-27T00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7-21T10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10-03T21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8-08T20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6-20T16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7-13T12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2-24T09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10-14T17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2-21T03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10-08T01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2-06T16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5-03T17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4-17T17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1-11T06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9-06T13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7-01-29T14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2-31T15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8-15T01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3-01T11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4-22T07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8-07T10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2-30T08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4-30T23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4-22T06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10-17T22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5-27T18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4-09T23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10-13T15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3-13T14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4-23T09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4-01-15T13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11-05T21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5-05T15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3-11T17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10-19T20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15T11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1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2-28T19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7-14T17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8-29T12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6-15T21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9-02T11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4-04T12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14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15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2-18T12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8-26T15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09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4-08T12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4-01-11T15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8-06T09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10-10T04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7-16T02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05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3-01-02T19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3-18T17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5-24T07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30T13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07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8-11T10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8-16T17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3-29T07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6-05T13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3-18T09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1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14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24T14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3-07T21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2-15T18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6-12T01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7-17T10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8-25T17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1-22T09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04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2-12T01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2-16T22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23T06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29T12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8-05T15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7-09T07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7-17T22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7-29T10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3-11T22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2-11T16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9-08T22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8-11T23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7-21T04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3-03T13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6-06T17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7-05T06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7-08T16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31T10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6-17T10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5-01-04T07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10-10T05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8-06T09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7-15T18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9-29T04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8-22T06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8-05T05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6-29T14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8-22T14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30T08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5-31T21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2-23T05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4-05T22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2-14T11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5-09T03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8-07T12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8-02T10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2-28T09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23T08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6-14T06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25T18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9-23T16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3-27T09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31T16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6-12T19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2-04T13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7-10T01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6-03T10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10-02T17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6-02T04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5-11T21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7-16T13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1-23T16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10-10T20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30T17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2-04T18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2-17T22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2-09T16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8-13T16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24T22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3-18T11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2-13T12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05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2T22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7-01-04T07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6-07T18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0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3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5-29T09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4-23T04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9-05T18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17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6-20T19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3T22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5-07T11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29T17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8-08T15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7-02-20T12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05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10-16T02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6-19T13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24T08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6-24T12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9-09T10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7-17T07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5T20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10-14T16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7-03T22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10-05T13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7-19T08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5-16T22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21T11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19T20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5-01-28T13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7-01-17T14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5-04T21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1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1-30T11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7-03T08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6-01-20T11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8-20T11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09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5-01T08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2-05T22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2-05T11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3-13T18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8T21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5-01-11T04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7T22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8-29T14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8-08T21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4-15T14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25T15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5-01-08T20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16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2T15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2-12T00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10-11T09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31T09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3T19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8-08T23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5-02-07T15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8-24T04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9-08T22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1-09T06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9-06T19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31T19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5-14T15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6-08T11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1-25T13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6-12T14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6-27T12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6-01-14T21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9-06T16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3-14T14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3-16T02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5-19T05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9-15T23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29T09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8-05T08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3-25T12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9-25T15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5-18T14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23T21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5-08T21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9-11T08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23T12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7-14T23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3-04T17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5-25T07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5-07T08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9-15T00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2-21T05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6-04T16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6-15T09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8-29T11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10-12T22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7-13T04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5-01-30T10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8-27T19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5-01-18T12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3-01T17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2-16T14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2T21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6-07T15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3T21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8-15T06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1-24T11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6-02T09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1-19T14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2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10-05T13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10-16T22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10-08T13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07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6-16T11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5-04T17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3-27T17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1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6T18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2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3-25T22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3-01T00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7-02T05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8-06T15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7-07T11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9-16T11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3-08T21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16T21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5-03T16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7-18T10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31T09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2-04T19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31T22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9-25T19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1-26T21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3-13T06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3-22T20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19T23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5-01-06T00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23T20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9-23T07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2-11T10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11-11T10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8-24T00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30T22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5-01T05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10-12T18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6-20T02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2-20T22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6-01-07T07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27T14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10-09T12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2-20T14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10-03T05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7-01-19T09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5-26T15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26T22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6-15T22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28T20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31T12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7-13T15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2-26T14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2-29T23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1-15T16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10-06T10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2-14T12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24T23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6-01-20T23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1-26T08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5-02-21T13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2-23T16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2-10T10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6-21T14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1-04T23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6-10T22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7-18T07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8-20T14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7-20T16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5-26T21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8-14T14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1-21T23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8-27T16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6-11T10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10-06T17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30T10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3-03T05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3-20T09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8-15T00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1-17T22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9-16T11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10-14T15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9-10T19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8-17T20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31T21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5-04T07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8-16T05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10-01T22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3-04T00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29T01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6T17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6-01-20T14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10-06T10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4-15T20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2-02T11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8-21T21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9-09T22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4-27T07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31T15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6-13T18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5-04T22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2-08T03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5-28T09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10-01T21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1T19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5-01-09T16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09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08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5-20T02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8-08T16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9-28T00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2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30T12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10-22T16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1-22T00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29T19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7-09T23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9-09T16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10-16T10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2-14T14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2-07T11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20T23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29T19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6-14T13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3-10T07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8-18T20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10-09T09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3-02T16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2-25T21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3-22T10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2-26T19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9-19T22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17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8-31T23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5-05T12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9-29T15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8-17T10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2-20T22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5-01-08T07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7-08T19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5-01T12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8-14T16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10-15T16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31T21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9-20T13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7-31T18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5-20T13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10-07T08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6-02-07T18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2-11T22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10-20T08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7-16T01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8-23T02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6-11T21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2-02T20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10-18T23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9-16T16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11T13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4-28T09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8-27T21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2-18T18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10-04T08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10-31T20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4-17T11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09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6-05T04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4-01T06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27T07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7-02T09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3-26T18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5-05T15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9-26T10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9T17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7-09T17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5-02-02T12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6T22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3-27T17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14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3-16T12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4-18T13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4-13T22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4-08T06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4-21T01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3-24T06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27T10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4-03T21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3-31T16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5-03T13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09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3-24T22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4-07T10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4-16T14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3-19T05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2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19T00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17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4-16T09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11-06T18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30T22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2-06T20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1-01-24T22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9-10T14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1-02T14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4-30T22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4-01T14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2-20T05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6-01T16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18T23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7-22T14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2-01-18T17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8-12T22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10-15T06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7-06T20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6-15T12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6-09T13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5-02T21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1-26T01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8-01T22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6-13T16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2-12T22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7-01T22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5-06T08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2-14T11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9-26T15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25T14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1-02-17T15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8-18T09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6-21T10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7-16T08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5-06T10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6-20T03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6-15T10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2-01-31T11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23T13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7-01T17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16T17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9-16T15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8-04T09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6-10T03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5-24T02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8T22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8-16T12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2-28T16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2-20T17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6T19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2-12T08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8-01T08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2-04T05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2-16T04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9-06T15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4-29T23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31T12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2-13T23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9-25T17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0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5-01T02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0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4-22T23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28T08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6-20T17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5-31T21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8-14T20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8-08T13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7-26T12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6-01-05T17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9-09T21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7-11T08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1-04T07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2-30T18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3-22T16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3-12T15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7-05T10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10-24T15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8-20T14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7-01-09T23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6-03T15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10-30T08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7-01-17T15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2-16T22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1-20T01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30T21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4-16T16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5-03T21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3-02T13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7-02-01T17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7-01T02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2-28T16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28T21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7-01T06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25T17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2-16T17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10-14T00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9-19T12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10-08T18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2-01T11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6-11T20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9-11T21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7-12T04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4-04T14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6-20T11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1-05T12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6-21T11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9-07T05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9-07T21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3-25T19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10-07T12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6-10T21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2-22T07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5-01-08T15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30T21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1-30T11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7-16T11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2-21T22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30T15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28T16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2-03T11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6-12T15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7-17T12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24T15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6-16T05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7-12T06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1-02T05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1-06T07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9-14T13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3-15T15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2-08T22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3-31T21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1-18T11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5-30T14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31T19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5-31T23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9-01T18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4-28T22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2-10T15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28T23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2-27T23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8-15T14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28T12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6-20T17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2-20T02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3-11T06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9-16T21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2-04T13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3-04T04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6-16T06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9-26T04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22T16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27T16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9-12T18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10-14T16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29T11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8-01T00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2-07T02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3-28T08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2-22T08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31T14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6-09T21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5-14T19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4-13T15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10-16T09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10-06T16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10-17T01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1-11T16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26T19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5-08T14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5-06T01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8-08T07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6-07T18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4-10T20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5-01-31T08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6-21T19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15T21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6-21T21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9-25T02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6-05T07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4-05T11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3-08T10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5-08T02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4T19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27T17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4-01T14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10-06T10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7-19T14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6-15T10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7-30T06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8-03T17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4-05T02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10-10T15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24T07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7-28T09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2-06T17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6-12T11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3-31T22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4-13T07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8-29T22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4-17T18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25T18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5-08T15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29T21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6-13T11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1-29T17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7-23T05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7-01T17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5-02T17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10-28T22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5-10T05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7-15T13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8-01T04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1-19T02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2-24T19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2-14T09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9-01T09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3-06T22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8-19T10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3-15T15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2-12T20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5-12T19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8-01T16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4-12-31T23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7-01-14T18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2-17T02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2-02T14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24T22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7-18T10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10-28T11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18T08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4-25T09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3-20T10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31T07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26T17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1-29T17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3-10T21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8-01T16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23T12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1-20T21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2-10T14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2-03T09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2-14T12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6-18T05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6-03T07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7-10T12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8-08T16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5-06T14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1-05T18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7-27T08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30T12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31T21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2-18T16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1-21T11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2-21T16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8-28T16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8-07T11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1-11T20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6-25T05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6-17T06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3-01T17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7-16T05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7-06T04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7-18T17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7-31T14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6-06T01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10-07T18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9-27T17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27T22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2-01T01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17T17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4-23T12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10-25T18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5-23T14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4-06T15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13T18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3-04T12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2-13T18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4-24T15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2-05T00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10-04T08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20T20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7-02T09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28T11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1-01T18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7-30T16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8-18T11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2-05T16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6-16T21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7-10T03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8-06T21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8-21T10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8-19T11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5-02T15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18T22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7-11T10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1-13T14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5-30T14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9-09T06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6-08T07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10-23T06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2-05T06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3-18T14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2-16T20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7-08T22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4-02T09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4-21T11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7-22T21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8-13T17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31T10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10-13T12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8-01T00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2-11T23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2-02T22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5-20T05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15T06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10-28T21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7-10T12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10-10T21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8-22T21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8-09T10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4-19T17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3-20T09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9-20T21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4-28T09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7-15T15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8-31T14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1-05T23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3-20T14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7-20T06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1-02T18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26T21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16T21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3-16T15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6-21T14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7-10T15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5-01-01T23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7-06T12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7-03T10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6-15T12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2-02T10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6-03T00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6-24T16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4-17T10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5-24T15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4-13T13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5-17T23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10-25T18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8-16T23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26T00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1-01T11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9-11T14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6-02T16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5-28T15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7-01T00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3-06T22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9-11T12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15T21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7-24T05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1-19T12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12T22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8-23T11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31T16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5-10T15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20T22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7-02T08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1-07T12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4-23T05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6-03T22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2-01T22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31T12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9-07T21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7-04T05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10-02T08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3-04T08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9-06T07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9-29T02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9-15T04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9-25T17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9-12T22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8-09T10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4-27T23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7-10T21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7-01-18T06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7-12T19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4-10T14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6-30T09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17T21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1-11T13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10-01T09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10-02T12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2-20T05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1-17T01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8-17T04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9-08T12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6-25T18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31T11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9-07T08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6-25T12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3-07T13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4-11T13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31T21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5-13T21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3-04T19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9-04T03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5-02T15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5-22T16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6-28T08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8-11T18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2-11T11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1-17T05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8-17T09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5-05T00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6-26T15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31T02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5-26T20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8-05T12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13T16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8-01T13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10-05T10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31T11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5-01-23T06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6-10T13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9-17T11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5-01-08T10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31T01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10-30T14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6-21T07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1-08T04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1-13T17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8-10T21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2-05T08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4-26T00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4-30T11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31T11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2-28T22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30T05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4-04T20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4-18T03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7-13T01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2-21T11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9-23T10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6-27T13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29T17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26T09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10-20T02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5-01-23T22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5-02-10T22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5-01-05T14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9-03T19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3-13T00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26T11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3-02T23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9-02T22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29T18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10-13T14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5-01-16T17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5-17T15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1-05T15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9T00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2-13T13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8-14T08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2-14T18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6-17T08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3-30T16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8-17T04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4-08T02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6-09T11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6-28T08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6-18T19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2-10T08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3-19T15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27T18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6-03T09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1-19T16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3-04T22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30T15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9-27T21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26T01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8-23T12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7-02T09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8-16T10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5-20T21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14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5-05T11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1-29T15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9-22T21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23T16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1-18T19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7-01-13T21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4-20T15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0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5-01-01T10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4-19T09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10-07T09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5-10T12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4T23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1-30T11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6T22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3-07T22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1-21T18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6-16T17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9-30T11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10-05T01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6-16T11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2-02T05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8-10T09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24T21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8-05T02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4-03T11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7-18T00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2-01T16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6-01T15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7-01T21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3-19T08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2-23T15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4-09T22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30T22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2-21T05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15T23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28T13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24T01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7-18T17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7-23T12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6-11T10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31T17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7-20T21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9-26T16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1-05T06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9-03T14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15T17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9-12T13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7-02T21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5-31T06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6-30T22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10-05T04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15T09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6-16T00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10-19T20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9-01T22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5-19T15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28T21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6-26T23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8-08T12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6-21T16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1-27T09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3-01T22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18T18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30T16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6-05T20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5-01-11T14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5-02-13T08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5-10T05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3-02T13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10-15T08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9-30T10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6-04T06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7-10T16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8-13T00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5-31T10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23T12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9-12T15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21T23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7-03T21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6-25T10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4-03T07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6-15T10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31T00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6-04T11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5-25T21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3-31T06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6-01-21T15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5-09T14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2-27T11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6-22T11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7-02T17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1-05T17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2-11T16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1-30T13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5-04T17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18T15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29T15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10-19T22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8-18T22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3-22T21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8-17T10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5-01-09T21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5-01-24T06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16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5-25T15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5-28T10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3-23T12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1-12T00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7-15T16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7-17T04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8-11T19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16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9-05T23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1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4T21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8-10T10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10-08T03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7-05T16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2-15T23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4-28T21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2-10T01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4-02T17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10-16T15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6-02T18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7-25T22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4-15T14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6-11T13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2-01T14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5-18T23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8-25T20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5-05T06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8-10T17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8-02T13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4-01T11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28T18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7-30T12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7-02T22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28T22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6-12T11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4-15T08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6-13T16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17T18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29T00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1-14T20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4-09T13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4-08T22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7-31T19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26T22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5-02-14T13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3-26T10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7-13T14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9-08T15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7-24T17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3-15T10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7-10T17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8-02T04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5-26T18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7-10T21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2-23T10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6-15T13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1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0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7-15T04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2-16T16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6-07T07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8-28T16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7-01-13T18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4-20T15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8-10T11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3-11T16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5-01-10T22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5-01-02T10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1T21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3-04T17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1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9-27T15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29T00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4-03T15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4-25T03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7-30T17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3-21T13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5-31T05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5-31T21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6-14T15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3-31T21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8-20T17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7-17T10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23T21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3-12T13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7-17T15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7-05T09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6-01-03T22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6-01-19T16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7-19T21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8-01T07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6-16T19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5-07T04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3-26T18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2-31T07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31T14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27T11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1-05T15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2-19T20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2-01T13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6-18T04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4-21T16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8-02T22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7-03T12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5-22T11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7-29T21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28T09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7-20T12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5-11T05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31T19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6-03T00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10-01T09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10-04T00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7-18T23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10-18T13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6-11T12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31T20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7-17T04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26T21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9-01T14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5-09T15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3-26T16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3-08T10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8-01T11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22T15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6-25T15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8-12T09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1-12T15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9-12T10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0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1-17T16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8-29T23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3-22T21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6-18T13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9-08T09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3-13T21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7-02T22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3-29T11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3T21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0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3T19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04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2-02T08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2-08T10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6-29T21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14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7-30T17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2-19T18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17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08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1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16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0T23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5-01T16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2-26T07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5-01-04T17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8-15T12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3-22T22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1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7-01T00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2-05T22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2-28T00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16T22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5-01-08T14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8-17T10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8-12T12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6-10T20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2-19T13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1-14T06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3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14T23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6-11T17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6-26T07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10-26T14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28T21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9-11T02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9-07T12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1-26T14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4-24T22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1-30T00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5-10T16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6-01T17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05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9-11T06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8-04T10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6-01-17T18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1-13T04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2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3-02T17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4-09T17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6-26T17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7-30T14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2-26T20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8-09T00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10-15T22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9-18T13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0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5T21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3-15T21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7-16T18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10-01T07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10-04T09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1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7-11T09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6-27T15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6T22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5-01-02T05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1-24T19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15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1-02T10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09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5-15T13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2-28T02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10-01T21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1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2-10T20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4-08T12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5-03T12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10-26T12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17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09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1-28T15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4T18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7-08T17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8-02T08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9-28T12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6-01-03T14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5-08T15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28T08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7T22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4-19T10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4-13T22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7-23T20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3-06T00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5-22T13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28T21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4-17T14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7-21T06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5-02-05T19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5-08T22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6-02T07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14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8-01T01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7-22T12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5-01-31T09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29T14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7-05T08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7-16T22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7-07T13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5-20T00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1-07T18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2-20T15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5-06T07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16T16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28T19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2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3-02T10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31T09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2-11T17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5-13T14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7-19T03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2-14T05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20T10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2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3-28T16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8-31T13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5-07T08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3-01T13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9-26T19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2-15T08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10-07T21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10-20T13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2-16T12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8-26T10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7-22T17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9-09T10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26T12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5-01-28T07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07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2-16T01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4T23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7-19T12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9-17T14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9-04T10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10-07T15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4-15T10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3-23T21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10-26T15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5-01-31T20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16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31T10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7-25T23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0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22T19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6-05T16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3T18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2-03T12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09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2-15T14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10-02T03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4-03T15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10-21T15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7-01T16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24T08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10-17T13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1-30T23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7-17T21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9-06T05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5-01-20T13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16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4-09T23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8-20T22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10-22T09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5-01-10T19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4-11T05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7-14T17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10-23T09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0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10-13T15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1-15T14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9-30T22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6-19T09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7-03T13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25T17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31T21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9-15T21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6-23T10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0T20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7-02T11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6-27T10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4-29T08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8-12T16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5-18T18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9-27T20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7-01-13T17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2-28T06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2-28T21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3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8-21T12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5-08T22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1-05T08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6-30T11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3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2-21T11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2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6-19T16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2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3-08T06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1-14T17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6-01-14T12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10-09T04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3-23T21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1-20T22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1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5-01-16T04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5-31T11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8-07T09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5-01-16T06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4-04T21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8-22T13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10-21T22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2-18T18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2-28T02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17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1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9-02T14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4T20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15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5-15T14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8-26T12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10-27T00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2-25T18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4-01T19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24T16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3-02T23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07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7-21T09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2-23T21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2-27T18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6-01-08T00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581A62-DDA8-4C7E-BA5E-587161BC2BD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7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05A63D-C983-4130-A35C-FF713489A24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09BBE9-4933-4C12-885A-8B8AA0DA760D}" name="PivotTable5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FD188-F08E-4BAF-A301-55255268F911}">
  <dimension ref="A1:F14"/>
  <sheetViews>
    <sheetView workbookViewId="0">
      <selection activeCell="D21" sqref="D2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8" t="s">
        <v>8223</v>
      </c>
      <c r="B1" t="s">
        <v>8364</v>
      </c>
    </row>
    <row r="3" spans="1:6" x14ac:dyDescent="0.3">
      <c r="A3" s="8" t="s">
        <v>8362</v>
      </c>
      <c r="B3" s="8" t="s">
        <v>8363</v>
      </c>
    </row>
    <row r="4" spans="1:6" x14ac:dyDescent="0.3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9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3">
      <c r="A6" s="9" t="s">
        <v>8336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3">
      <c r="A7" s="9" t="s">
        <v>8333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3">
      <c r="A8" s="9" t="s">
        <v>8331</v>
      </c>
      <c r="B8" s="11"/>
      <c r="C8" s="11"/>
      <c r="D8" s="11">
        <v>24</v>
      </c>
      <c r="E8" s="11"/>
      <c r="F8" s="11">
        <v>24</v>
      </c>
    </row>
    <row r="9" spans="1:6" x14ac:dyDescent="0.3">
      <c r="A9" s="9" t="s">
        <v>8325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3">
      <c r="A10" s="9" t="s">
        <v>8338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3">
      <c r="A11" s="9" t="s">
        <v>8322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3">
      <c r="A12" s="9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3">
      <c r="A13" s="9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3">
      <c r="A14" s="9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AA3A-F0A5-49A1-9781-0780E9C2B140}">
  <dimension ref="A1:F47"/>
  <sheetViews>
    <sheetView topLeftCell="A5" workbookViewId="0">
      <selection activeCell="H32" sqref="H32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8" t="s">
        <v>8223</v>
      </c>
      <c r="B1" t="s">
        <v>8364</v>
      </c>
    </row>
    <row r="2" spans="1:6" x14ac:dyDescent="0.3">
      <c r="A2" s="8" t="s">
        <v>8308</v>
      </c>
      <c r="B2" t="s">
        <v>8364</v>
      </c>
    </row>
    <row r="4" spans="1:6" x14ac:dyDescent="0.3">
      <c r="A4" s="8" t="s">
        <v>8362</v>
      </c>
      <c r="B4" s="8" t="s">
        <v>8363</v>
      </c>
    </row>
    <row r="5" spans="1:6" x14ac:dyDescent="0.3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9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3">
      <c r="A7" s="9" t="s">
        <v>8344</v>
      </c>
      <c r="B7" s="11"/>
      <c r="C7" s="11"/>
      <c r="D7" s="11">
        <v>20</v>
      </c>
      <c r="E7" s="11"/>
      <c r="F7" s="11">
        <v>20</v>
      </c>
    </row>
    <row r="8" spans="1:6" x14ac:dyDescent="0.3">
      <c r="A8" s="9" t="s">
        <v>8332</v>
      </c>
      <c r="B8" s="11"/>
      <c r="C8" s="11"/>
      <c r="D8" s="11">
        <v>24</v>
      </c>
      <c r="E8" s="11"/>
      <c r="F8" s="11">
        <v>24</v>
      </c>
    </row>
    <row r="9" spans="1:6" x14ac:dyDescent="0.3">
      <c r="A9" s="9" t="s">
        <v>8358</v>
      </c>
      <c r="B9" s="11"/>
      <c r="C9" s="11">
        <v>40</v>
      </c>
      <c r="D9" s="11"/>
      <c r="E9" s="11"/>
      <c r="F9" s="11">
        <v>40</v>
      </c>
    </row>
    <row r="10" spans="1:6" x14ac:dyDescent="0.3">
      <c r="A10" s="9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3">
      <c r="A11" s="9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3">
      <c r="A12" s="9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9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3">
      <c r="A14" s="9" t="s">
        <v>8347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">
      <c r="A15" s="9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9" t="s">
        <v>8337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">
      <c r="A17" s="9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9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3">
      <c r="A19" s="9" t="s">
        <v>8329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">
      <c r="A20" s="9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9" t="s">
        <v>8356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">
      <c r="A22" s="9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3">
      <c r="A23" s="9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9" t="s">
        <v>8359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">
      <c r="A25" s="9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9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3">
      <c r="A27" s="9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9" t="s">
        <v>8339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">
      <c r="A29" s="9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9" t="s">
        <v>8318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">
      <c r="A31" s="9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3">
      <c r="A32" s="9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3">
      <c r="A33" s="9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9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3">
      <c r="A35" s="9" t="s">
        <v>8313</v>
      </c>
      <c r="B35" s="11"/>
      <c r="C35" s="11"/>
      <c r="D35" s="11">
        <v>40</v>
      </c>
      <c r="E35" s="11"/>
      <c r="F35" s="11">
        <v>40</v>
      </c>
    </row>
    <row r="36" spans="1:6" x14ac:dyDescent="0.3">
      <c r="A36" s="9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3">
      <c r="A37" s="9" t="s">
        <v>8352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">
      <c r="A38" s="9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">
      <c r="A39" s="9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">
      <c r="A40" s="9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3">
      <c r="A41" s="9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3">
      <c r="A42" s="9" t="s">
        <v>8341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">
      <c r="A43" s="9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9" t="s">
        <v>8321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">
      <c r="A45" s="9" t="s">
        <v>8320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">
      <c r="A46" s="9" t="s">
        <v>8340</v>
      </c>
      <c r="B46" s="11"/>
      <c r="C46" s="11"/>
      <c r="D46" s="11">
        <v>20</v>
      </c>
      <c r="E46" s="11"/>
      <c r="F46" s="11">
        <v>20</v>
      </c>
    </row>
    <row r="47" spans="1:6" x14ac:dyDescent="0.3">
      <c r="A47" s="9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4993B-20FC-43AE-9DE2-FFD9CE1098E3}">
  <dimension ref="A1:F18"/>
  <sheetViews>
    <sheetView workbookViewId="0">
      <selection activeCell="F25" sqref="F2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8" t="s">
        <v>8308</v>
      </c>
      <c r="B1" t="s">
        <v>8364</v>
      </c>
    </row>
    <row r="2" spans="1:6" x14ac:dyDescent="0.3">
      <c r="A2" s="8" t="s">
        <v>8379</v>
      </c>
      <c r="B2" t="s">
        <v>8364</v>
      </c>
    </row>
    <row r="4" spans="1:6" x14ac:dyDescent="0.3">
      <c r="A4" s="8" t="s">
        <v>8362</v>
      </c>
      <c r="B4" s="8" t="s">
        <v>8363</v>
      </c>
    </row>
    <row r="5" spans="1:6" x14ac:dyDescent="0.3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10" t="s">
        <v>8373</v>
      </c>
      <c r="B6" s="11">
        <v>184</v>
      </c>
      <c r="C6" s="11">
        <v>148</v>
      </c>
      <c r="D6" s="11">
        <v>34</v>
      </c>
      <c r="E6" s="11">
        <v>2</v>
      </c>
      <c r="F6" s="11">
        <v>368</v>
      </c>
    </row>
    <row r="7" spans="1:6" x14ac:dyDescent="0.3">
      <c r="A7" s="10" t="s">
        <v>8374</v>
      </c>
      <c r="B7" s="11">
        <v>202</v>
      </c>
      <c r="C7" s="11">
        <v>106</v>
      </c>
      <c r="D7" s="11">
        <v>27</v>
      </c>
      <c r="E7" s="11">
        <v>18</v>
      </c>
      <c r="F7" s="11">
        <v>353</v>
      </c>
    </row>
    <row r="8" spans="1:6" x14ac:dyDescent="0.3">
      <c r="A8" s="10" t="s">
        <v>8375</v>
      </c>
      <c r="B8" s="11">
        <v>179</v>
      </c>
      <c r="C8" s="11">
        <v>108</v>
      </c>
      <c r="D8" s="11">
        <v>28</v>
      </c>
      <c r="E8" s="11">
        <v>30</v>
      </c>
      <c r="F8" s="11">
        <v>345</v>
      </c>
    </row>
    <row r="9" spans="1:6" x14ac:dyDescent="0.3">
      <c r="A9" s="10" t="s">
        <v>8376</v>
      </c>
      <c r="B9" s="11">
        <v>193</v>
      </c>
      <c r="C9" s="11">
        <v>102</v>
      </c>
      <c r="D9" s="11">
        <v>27</v>
      </c>
      <c r="E9" s="11"/>
      <c r="F9" s="11">
        <v>322</v>
      </c>
    </row>
    <row r="10" spans="1:6" x14ac:dyDescent="0.3">
      <c r="A10" s="10" t="s">
        <v>8367</v>
      </c>
      <c r="B10" s="11">
        <v>232</v>
      </c>
      <c r="C10" s="11">
        <v>126</v>
      </c>
      <c r="D10" s="11">
        <v>26</v>
      </c>
      <c r="E10" s="11"/>
      <c r="F10" s="11">
        <v>384</v>
      </c>
    </row>
    <row r="11" spans="1:6" x14ac:dyDescent="0.3">
      <c r="A11" s="10" t="s">
        <v>8377</v>
      </c>
      <c r="B11" s="11">
        <v>213</v>
      </c>
      <c r="C11" s="11">
        <v>148</v>
      </c>
      <c r="D11" s="11">
        <v>27</v>
      </c>
      <c r="E11" s="11"/>
      <c r="F11" s="11">
        <v>388</v>
      </c>
    </row>
    <row r="12" spans="1:6" x14ac:dyDescent="0.3">
      <c r="A12" s="10" t="s">
        <v>8368</v>
      </c>
      <c r="B12" s="11">
        <v>192</v>
      </c>
      <c r="C12" s="11">
        <v>148</v>
      </c>
      <c r="D12" s="11">
        <v>44</v>
      </c>
      <c r="E12" s="11"/>
      <c r="F12" s="11">
        <v>384</v>
      </c>
    </row>
    <row r="13" spans="1:6" x14ac:dyDescent="0.3">
      <c r="A13" s="10" t="s">
        <v>8369</v>
      </c>
      <c r="B13" s="11">
        <v>167</v>
      </c>
      <c r="C13" s="11">
        <v>134</v>
      </c>
      <c r="D13" s="11">
        <v>32</v>
      </c>
      <c r="E13" s="11"/>
      <c r="F13" s="11">
        <v>333</v>
      </c>
    </row>
    <row r="14" spans="1:6" x14ac:dyDescent="0.3">
      <c r="A14" s="10" t="s">
        <v>8370</v>
      </c>
      <c r="B14" s="11">
        <v>148</v>
      </c>
      <c r="C14" s="11">
        <v>127</v>
      </c>
      <c r="D14" s="11">
        <v>24</v>
      </c>
      <c r="E14" s="11"/>
      <c r="F14" s="11">
        <v>299</v>
      </c>
    </row>
    <row r="15" spans="1:6" x14ac:dyDescent="0.3">
      <c r="A15" s="10" t="s">
        <v>8371</v>
      </c>
      <c r="B15" s="11">
        <v>184</v>
      </c>
      <c r="C15" s="11">
        <v>150</v>
      </c>
      <c r="D15" s="11">
        <v>20</v>
      </c>
      <c r="E15" s="11"/>
      <c r="F15" s="11">
        <v>354</v>
      </c>
    </row>
    <row r="16" spans="1:6" x14ac:dyDescent="0.3">
      <c r="A16" s="10" t="s">
        <v>8372</v>
      </c>
      <c r="B16" s="11">
        <v>180</v>
      </c>
      <c r="C16" s="11">
        <v>114</v>
      </c>
      <c r="D16" s="11">
        <v>37</v>
      </c>
      <c r="E16" s="11"/>
      <c r="F16" s="11">
        <v>331</v>
      </c>
    </row>
    <row r="17" spans="1:6" x14ac:dyDescent="0.3">
      <c r="A17" s="10" t="s">
        <v>8378</v>
      </c>
      <c r="B17" s="11">
        <v>111</v>
      </c>
      <c r="C17" s="11">
        <v>119</v>
      </c>
      <c r="D17" s="11">
        <v>23</v>
      </c>
      <c r="E17" s="11"/>
      <c r="F17" s="11">
        <v>253</v>
      </c>
    </row>
    <row r="18" spans="1:6" x14ac:dyDescent="0.3">
      <c r="A18" s="10" t="s">
        <v>8361</v>
      </c>
      <c r="B18" s="11">
        <v>2185</v>
      </c>
      <c r="C18" s="11">
        <v>1530</v>
      </c>
      <c r="D18" s="11">
        <v>349</v>
      </c>
      <c r="E18" s="11">
        <v>50</v>
      </c>
      <c r="F1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A144F-63DD-4A2C-B8BF-53E3C3C0FF7F}">
  <dimension ref="A1:H13"/>
  <sheetViews>
    <sheetView workbookViewId="0">
      <selection activeCell="D7" sqref="D7"/>
    </sheetView>
  </sheetViews>
  <sheetFormatPr defaultRowHeight="14.4" x14ac:dyDescent="0.3"/>
  <cols>
    <col min="1" max="1" width="26" customWidth="1"/>
    <col min="2" max="8" width="24.77734375" customWidth="1"/>
  </cols>
  <sheetData>
    <row r="1" spans="1:8" s="16" customFormat="1" x14ac:dyDescent="0.3">
      <c r="A1" s="15" t="s">
        <v>8380</v>
      </c>
      <c r="B1" s="15" t="s">
        <v>8381</v>
      </c>
      <c r="C1" s="15" t="s">
        <v>8382</v>
      </c>
      <c r="D1" s="15" t="s">
        <v>8399</v>
      </c>
      <c r="E1" s="15" t="s">
        <v>8383</v>
      </c>
      <c r="F1" s="15" t="s">
        <v>8384</v>
      </c>
      <c r="G1" s="15" t="s">
        <v>8385</v>
      </c>
      <c r="H1" s="15" t="s">
        <v>8386</v>
      </c>
    </row>
    <row r="2" spans="1:8" x14ac:dyDescent="0.3">
      <c r="A2" s="13" t="s">
        <v>8387</v>
      </c>
      <c r="B2" s="13">
        <f>COUNTIFS(Data!$D$2:$D$4115,"&lt;1000",Data!$F$2:$F$4115,"successful")</f>
        <v>322</v>
      </c>
      <c r="C2" s="13">
        <f>COUNTIFS(Data!$D$2:$D$4115,"&lt;1000",Data!$F$2:$F$4115,"failed")</f>
        <v>113</v>
      </c>
      <c r="D2" s="13">
        <f>COUNTIFS(Data!$D$2:$D$4115,"&lt;1000",Data!$F$2:$F$4115,"canceled")</f>
        <v>18</v>
      </c>
      <c r="E2" s="13">
        <f>SUM(B2:D2)</f>
        <v>453</v>
      </c>
      <c r="F2" s="14">
        <f>B2/$E2</f>
        <v>0.71081677704194257</v>
      </c>
      <c r="G2" s="14">
        <f t="shared" ref="G2:H13" si="0">C2/$E2</f>
        <v>0.24944812362030905</v>
      </c>
      <c r="H2" s="14">
        <f t="shared" si="0"/>
        <v>3.9735099337748346E-2</v>
      </c>
    </row>
    <row r="3" spans="1:8" x14ac:dyDescent="0.3">
      <c r="A3" s="13" t="s">
        <v>8388</v>
      </c>
      <c r="B3" s="13">
        <f>COUNTIFS(Data!$D$2:$D$4115,"&gt;=1000",Data!$F$2:$F$4115,"successful",Data!$D$2:$D$4115,"&lt;=4999")</f>
        <v>932</v>
      </c>
      <c r="C3" s="13">
        <f>COUNTIFS(Data!$D$2:$D$4115,"&gt;=1000",Data!$F$2:$F$4115,"failed",Data!$D$2:$D$4115,"&lt;=4999")</f>
        <v>420</v>
      </c>
      <c r="D3" s="13">
        <f>COUNTIFS(Data!$D$2:$D$4115,"&gt;=1000",Data!$F$2:$F$4115,"canceled",Data!$D$2:$D$4115,"&lt;=4999")</f>
        <v>60</v>
      </c>
      <c r="E3" s="13">
        <f t="shared" ref="E3:E13" si="1">SUM(B3:D3)</f>
        <v>1412</v>
      </c>
      <c r="F3" s="14">
        <f t="shared" ref="F3:F13" si="2">B3/$E3</f>
        <v>0.66005665722379603</v>
      </c>
      <c r="G3" s="14">
        <f t="shared" si="0"/>
        <v>0.29745042492917845</v>
      </c>
      <c r="H3" s="14">
        <f t="shared" si="0"/>
        <v>4.2492917847025496E-2</v>
      </c>
    </row>
    <row r="4" spans="1:8" x14ac:dyDescent="0.3">
      <c r="A4" s="13" t="s">
        <v>8389</v>
      </c>
      <c r="B4" s="13">
        <f>COUNTIFS(Data!$D$2:$D$4115,"&gt;=5000",Data!$F$2:$F$4115,"successful",Data!$D$2:$D$4115,"&lt;=9999")</f>
        <v>381</v>
      </c>
      <c r="C4" s="13">
        <f>COUNTIFS(Data!$D$2:$D$4115,"&gt;=5000",Data!$F$2:$F$4115,"failed",Data!$D$2:$D$4115,"&lt;=9999")</f>
        <v>283</v>
      </c>
      <c r="D4" s="13">
        <f>COUNTIFS(Data!$D$2:$D$4115,"&gt;=5000",Data!$F$2:$F$4115,"canceled",Data!$D$2:$D$4115,"&lt;=9999")</f>
        <v>52</v>
      </c>
      <c r="E4" s="13">
        <f t="shared" si="1"/>
        <v>716</v>
      </c>
      <c r="F4" s="14">
        <f t="shared" si="2"/>
        <v>0.53212290502793291</v>
      </c>
      <c r="G4" s="14">
        <f t="shared" si="0"/>
        <v>0.39525139664804471</v>
      </c>
      <c r="H4" s="14">
        <f t="shared" si="0"/>
        <v>7.2625698324022353E-2</v>
      </c>
    </row>
    <row r="5" spans="1:8" x14ac:dyDescent="0.3">
      <c r="A5" s="13" t="s">
        <v>8390</v>
      </c>
      <c r="B5" s="13">
        <f>COUNTIFS(Data!$D$2:$D$4115,"&gt;=10000",Data!$F$2:$F$4115,"successful",Data!$D$2:$D$4115,"&lt;=14999")</f>
        <v>168</v>
      </c>
      <c r="C5" s="13">
        <f>COUNTIFS(Data!$D$2:$D$4115,"&gt;=10000",Data!$F$2:$F$4115,"failed",Data!$D$2:$D$4115,"&lt;=14999")</f>
        <v>144</v>
      </c>
      <c r="D5" s="13">
        <f>COUNTIFS(Data!$D$2:$D$4115,"&gt;=10000",Data!$F$2:$F$4115,"canceled",Data!$D$2:$D$4115,"&lt;=14999")</f>
        <v>40</v>
      </c>
      <c r="E5" s="13">
        <f t="shared" si="1"/>
        <v>352</v>
      </c>
      <c r="F5" s="14">
        <f t="shared" si="2"/>
        <v>0.47727272727272729</v>
      </c>
      <c r="G5" s="14">
        <f t="shared" si="0"/>
        <v>0.40909090909090912</v>
      </c>
      <c r="H5" s="14">
        <f t="shared" si="0"/>
        <v>0.11363636363636363</v>
      </c>
    </row>
    <row r="6" spans="1:8" x14ac:dyDescent="0.3">
      <c r="A6" s="13" t="s">
        <v>8391</v>
      </c>
      <c r="B6" s="13">
        <f>COUNTIFS(Data!$D$2:$D$4115,"&gt;=15000",Data!$F$2:$F$4115,"successful",Data!$D$2:$D$4115,"&lt;=19999")</f>
        <v>94</v>
      </c>
      <c r="C6" s="13">
        <f>COUNTIFS(Data!$D$2:$D$4115,"&gt;=15000",Data!$F$2:$F$4115,"failed",Data!$D$2:$D$4115,"&lt;=19999")</f>
        <v>90</v>
      </c>
      <c r="D6" s="13">
        <f>COUNTIFS(Data!$D$2:$D$4115,"&gt;=15000",Data!$F$2:$F$4115,"canceled",Data!$D$2:$D$4115,"&lt;=19999")</f>
        <v>17</v>
      </c>
      <c r="E6" s="13">
        <f t="shared" si="1"/>
        <v>201</v>
      </c>
      <c r="F6" s="14">
        <f t="shared" si="2"/>
        <v>0.46766169154228854</v>
      </c>
      <c r="G6" s="14">
        <f t="shared" si="0"/>
        <v>0.44776119402985076</v>
      </c>
      <c r="H6" s="14">
        <f t="shared" si="0"/>
        <v>8.45771144278607E-2</v>
      </c>
    </row>
    <row r="7" spans="1:8" x14ac:dyDescent="0.3">
      <c r="A7" s="13" t="s">
        <v>8392</v>
      </c>
      <c r="B7" s="13">
        <f>COUNTIFS(Data!$D$2:$D$4115,"&gt;=20000",Data!$F$2:$F$4115,"successful",Data!$D$2:$D$4115,"&lt;=24999")</f>
        <v>62</v>
      </c>
      <c r="C7" s="13">
        <f>COUNTIFS(Data!$D$2:$D$4115,"&gt;=20000",Data!$F$2:$F$4115,"failed",Data!$D$2:$D$4115,"&lt;=24999")</f>
        <v>72</v>
      </c>
      <c r="D7" s="13">
        <f>COUNTIFS(Data!$D$2:$D$4115,"&gt;=20000",Data!$F$2:$F$4115,"canceled",Data!$D$2:$D$4115,"&lt;=24999")</f>
        <v>14</v>
      </c>
      <c r="E7" s="13">
        <f t="shared" si="1"/>
        <v>148</v>
      </c>
      <c r="F7" s="14">
        <f t="shared" si="2"/>
        <v>0.41891891891891891</v>
      </c>
      <c r="G7" s="14">
        <f t="shared" si="0"/>
        <v>0.48648648648648651</v>
      </c>
      <c r="H7" s="14">
        <f t="shared" si="0"/>
        <v>9.45945945945946E-2</v>
      </c>
    </row>
    <row r="8" spans="1:8" x14ac:dyDescent="0.3">
      <c r="A8" s="13" t="s">
        <v>8393</v>
      </c>
      <c r="B8" s="13">
        <f>COUNTIFS(Data!$D$2:$D$4115,"&gt;=25000",Data!$F$2:$F$4115,"successful",Data!$D$2:$D$4115,"&lt;=29999")</f>
        <v>55</v>
      </c>
      <c r="C8" s="13">
        <f>COUNTIFS(Data!$D$2:$D$4115,"&gt;=25000",Data!$F$2:$F$4115,"failed",Data!$D$2:$D$4115,"&lt;=29999")</f>
        <v>64</v>
      </c>
      <c r="D8" s="13">
        <f>COUNTIFS(Data!$D$2:$D$4115,"&gt;=25000",Data!$F$2:$F$4115,"canceled",Data!$D$2:$D$4115,"&lt;=29999")</f>
        <v>18</v>
      </c>
      <c r="E8" s="13">
        <f t="shared" si="1"/>
        <v>137</v>
      </c>
      <c r="F8" s="14">
        <f t="shared" si="2"/>
        <v>0.40145985401459855</v>
      </c>
      <c r="G8" s="14">
        <f t="shared" si="0"/>
        <v>0.46715328467153283</v>
      </c>
      <c r="H8" s="14">
        <f t="shared" si="0"/>
        <v>0.13138686131386862</v>
      </c>
    </row>
    <row r="9" spans="1:8" x14ac:dyDescent="0.3">
      <c r="A9" s="13" t="s">
        <v>8394</v>
      </c>
      <c r="B9" s="13">
        <f>COUNTIFS(Data!$D$2:$D$4115,"&gt;=30000",Data!$F$2:$F$4115,"successful",Data!$D$2:$D$4115,"&lt;=34999")</f>
        <v>32</v>
      </c>
      <c r="C9" s="13">
        <f>COUNTIFS(Data!$D$2:$D$4115,"&gt;=30000",Data!$F$2:$F$4115,"failed",Data!$D$2:$D$4115,"&lt;=34999")</f>
        <v>37</v>
      </c>
      <c r="D9" s="13">
        <f>COUNTIFS(Data!$D$2:$D$4115,"&gt;=30000",Data!$F$2:$F$4115,"canceled",Data!$D$2:$D$4115,"&lt;=34999")</f>
        <v>13</v>
      </c>
      <c r="E9" s="13">
        <f t="shared" si="1"/>
        <v>82</v>
      </c>
      <c r="F9" s="14">
        <f t="shared" si="2"/>
        <v>0.3902439024390244</v>
      </c>
      <c r="G9" s="14">
        <f t="shared" si="0"/>
        <v>0.45121951219512196</v>
      </c>
      <c r="H9" s="14">
        <f t="shared" si="0"/>
        <v>0.15853658536585366</v>
      </c>
    </row>
    <row r="10" spans="1:8" x14ac:dyDescent="0.3">
      <c r="A10" s="13" t="s">
        <v>8395</v>
      </c>
      <c r="B10" s="13">
        <f>COUNTIFS(Data!$D$2:$D$4115,"&gt;=35000",Data!$F$2:$F$4115,"successful",Data!$D$2:$D$4115,"&lt;=39999")</f>
        <v>26</v>
      </c>
      <c r="C10" s="13">
        <f>COUNTIFS(Data!$D$2:$D$4115,"&gt;=35000",Data!$F$2:$F$4115,"failed",Data!$D$2:$D$4115,"&lt;=39999")</f>
        <v>22</v>
      </c>
      <c r="D10" s="13">
        <f>COUNTIFS(Data!$D$2:$D$4115,"&gt;=35000",Data!$F$2:$F$4115,"canceled",Data!$D$2:$D$4115,"&lt;=39999")</f>
        <v>7</v>
      </c>
      <c r="E10" s="13">
        <f t="shared" si="1"/>
        <v>55</v>
      </c>
      <c r="F10" s="14">
        <f t="shared" si="2"/>
        <v>0.47272727272727272</v>
      </c>
      <c r="G10" s="14">
        <f t="shared" si="0"/>
        <v>0.4</v>
      </c>
      <c r="H10" s="14">
        <f t="shared" si="0"/>
        <v>0.12727272727272726</v>
      </c>
    </row>
    <row r="11" spans="1:8" x14ac:dyDescent="0.3">
      <c r="A11" s="13" t="s">
        <v>8396</v>
      </c>
      <c r="B11" s="13">
        <f>COUNTIFS(Data!$D$2:$D$4115,"&gt;=40000",Data!$F$2:$F$4115,"successful",Data!$D$2:$D$4115,"&lt;=44999")</f>
        <v>21</v>
      </c>
      <c r="C11" s="13">
        <f>COUNTIFS(Data!$D$2:$D$4115,"&gt;=40000",Data!$F$2:$F$4115,"failed",Data!$D$2:$D$4115,"&lt;=44999")</f>
        <v>16</v>
      </c>
      <c r="D11" s="13">
        <f>COUNTIFS(Data!$D$2:$D$4115,"&gt;=40000",Data!$F$2:$F$4115,"canceled",Data!$D$2:$D$4115,"&lt;=44999")</f>
        <v>6</v>
      </c>
      <c r="E11" s="13">
        <f t="shared" si="1"/>
        <v>43</v>
      </c>
      <c r="F11" s="14">
        <f t="shared" si="2"/>
        <v>0.48837209302325579</v>
      </c>
      <c r="G11" s="14">
        <f t="shared" si="0"/>
        <v>0.37209302325581395</v>
      </c>
      <c r="H11" s="14">
        <f t="shared" si="0"/>
        <v>0.13953488372093023</v>
      </c>
    </row>
    <row r="12" spans="1:8" x14ac:dyDescent="0.3">
      <c r="A12" s="13" t="s">
        <v>8397</v>
      </c>
      <c r="B12" s="13">
        <f>COUNTIFS(Data!$D$2:$D$4115,"&gt;=45000",Data!$F$2:$F$4115,"successful",Data!$D$2:$D$4115,"&lt;=49999")</f>
        <v>6</v>
      </c>
      <c r="C12" s="13">
        <f>COUNTIFS(Data!$D$2:$D$4115,"&gt;=45000",Data!$F$2:$F$4115,"failed",Data!$D$2:$D$4115,"&lt;=49999")</f>
        <v>11</v>
      </c>
      <c r="D12" s="13">
        <f>COUNTIFS(Data!$D$2:$D$4115,"&gt;=45000",Data!$F$2:$F$4115,"canceled",Data!$D$2:$D$4115,"&lt;=49999")</f>
        <v>4</v>
      </c>
      <c r="E12" s="13">
        <f t="shared" si="1"/>
        <v>21</v>
      </c>
      <c r="F12" s="14">
        <f t="shared" si="2"/>
        <v>0.2857142857142857</v>
      </c>
      <c r="G12" s="14">
        <f t="shared" si="0"/>
        <v>0.52380952380952384</v>
      </c>
      <c r="H12" s="14">
        <f t="shared" si="0"/>
        <v>0.19047619047619047</v>
      </c>
    </row>
    <row r="13" spans="1:8" x14ac:dyDescent="0.3">
      <c r="A13" s="13" t="s">
        <v>8398</v>
      </c>
      <c r="B13" s="13">
        <f>COUNTIFS(Data!$D$2:$D$4115,"&gt;=50000",Data!$F$2:$F$4115,"successful")</f>
        <v>86</v>
      </c>
      <c r="C13" s="13">
        <f>COUNTIFS(Data!$D$2:$D$4115,"&gt;=50000",Data!$F$2:$F$4115,"failed")</f>
        <v>258</v>
      </c>
      <c r="D13" s="13">
        <f>COUNTIFS(Data!$D$2:$D$4115,"&gt;=50000",Data!$F$2:$F$4115,"canceled")</f>
        <v>100</v>
      </c>
      <c r="E13" s="13">
        <f t="shared" si="1"/>
        <v>444</v>
      </c>
      <c r="F13" s="14">
        <f t="shared" si="2"/>
        <v>0.19369369369369369</v>
      </c>
      <c r="G13" s="14">
        <f t="shared" si="0"/>
        <v>0.58108108108108103</v>
      </c>
      <c r="H13" s="14">
        <f t="shared" si="0"/>
        <v>0.22522522522522523</v>
      </c>
    </row>
  </sheetData>
  <pageMargins left="0.7" right="0.7" top="0.75" bottom="0.75" header="0.3" footer="0.3"/>
  <pageSetup orientation="portrait" r:id="rId1"/>
  <ignoredErrors>
    <ignoredError sqref="C4:C8 C9:C13" formula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0" zoomScaleNormal="60" workbookViewId="0">
      <selection activeCell="C10" sqref="C10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1.2187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0.109375" style="6" bestFit="1" customWidth="1"/>
    <col min="16" max="16" width="22" bestFit="1" customWidth="1"/>
    <col min="17" max="17" width="12.33203125" customWidth="1"/>
    <col min="18" max="18" width="18.6640625" customWidth="1"/>
    <col min="19" max="20" width="30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8365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E2/D2</f>
        <v>1.3685882352941177</v>
      </c>
      <c r="P2" s="7">
        <f t="shared" ref="P2:P65" si="1">E2/L2</f>
        <v>63.917582417582416</v>
      </c>
      <c r="Q2" t="s">
        <v>8310</v>
      </c>
      <c r="R2" t="s">
        <v>8311</v>
      </c>
      <c r="S2" s="12">
        <f>(I2/86400)+25569+(-6/24)</f>
        <v>42207.875</v>
      </c>
      <c r="T2" s="12">
        <f>(J2/86400)+25569+(-6/24)</f>
        <v>42176.757071759261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1.4260827250608272</v>
      </c>
      <c r="P3" s="7">
        <f t="shared" si="1"/>
        <v>185.48101265822785</v>
      </c>
      <c r="Q3" t="s">
        <v>8310</v>
      </c>
      <c r="R3" t="s">
        <v>8311</v>
      </c>
      <c r="S3" s="12">
        <f t="shared" ref="S3:S66" si="2">(I3/86400)+25569+(-6/24)</f>
        <v>42796.350497685184</v>
      </c>
      <c r="T3" s="12">
        <f t="shared" ref="T3:T66" si="3">(J3/86400)+25569+(-6/24)</f>
        <v>42766.350497685184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">
        <v>8310</v>
      </c>
      <c r="R4" t="s">
        <v>8311</v>
      </c>
      <c r="S4" s="12">
        <f t="shared" si="2"/>
        <v>42415.452349537038</v>
      </c>
      <c r="T4" s="12">
        <f t="shared" si="3"/>
        <v>42405.452349537038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">
        <v>8310</v>
      </c>
      <c r="R5" t="s">
        <v>8311</v>
      </c>
      <c r="S5" s="12">
        <f t="shared" si="2"/>
        <v>41858.265127314815</v>
      </c>
      <c r="T5" s="12">
        <f t="shared" si="3"/>
        <v>41828.265127314815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">
        <v>8310</v>
      </c>
      <c r="R6" t="s">
        <v>8311</v>
      </c>
      <c r="S6" s="12">
        <f t="shared" si="2"/>
        <v>42357.584247685183</v>
      </c>
      <c r="T6" s="12">
        <f t="shared" si="3"/>
        <v>42327.584247685183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">
        <v>8310</v>
      </c>
      <c r="R7" t="s">
        <v>8311</v>
      </c>
      <c r="S7" s="12">
        <f t="shared" si="2"/>
        <v>42579.982638888891</v>
      </c>
      <c r="T7" s="12">
        <f t="shared" si="3"/>
        <v>42563.682951388888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">
        <v>8310</v>
      </c>
      <c r="R8" t="s">
        <v>8311</v>
      </c>
      <c r="S8" s="12">
        <f t="shared" si="2"/>
        <v>41803.822337962964</v>
      </c>
      <c r="T8" s="12">
        <f t="shared" si="3"/>
        <v>41793.822337962964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">
        <v>8310</v>
      </c>
      <c r="R9" t="s">
        <v>8311</v>
      </c>
      <c r="S9" s="12">
        <f t="shared" si="2"/>
        <v>42555.797071759254</v>
      </c>
      <c r="T9" s="12">
        <f t="shared" si="3"/>
        <v>42515.797071759254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">
        <v>8310</v>
      </c>
      <c r="R10" t="s">
        <v>8311</v>
      </c>
      <c r="S10" s="12">
        <f t="shared" si="2"/>
        <v>42475.625</v>
      </c>
      <c r="T10" s="12">
        <f t="shared" si="3"/>
        <v>42468.69458333333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">
        <v>8310</v>
      </c>
      <c r="R11" t="s">
        <v>8311</v>
      </c>
      <c r="S11" s="12">
        <f t="shared" si="2"/>
        <v>42476.853518518517</v>
      </c>
      <c r="T11" s="12">
        <f t="shared" si="3"/>
        <v>42446.853518518517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">
        <v>8310</v>
      </c>
      <c r="R12" t="s">
        <v>8311</v>
      </c>
      <c r="S12" s="12">
        <f t="shared" si="2"/>
        <v>41814.818043981482</v>
      </c>
      <c r="T12" s="12">
        <f t="shared" si="3"/>
        <v>41779.818043981482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">
        <v>8310</v>
      </c>
      <c r="R13" t="s">
        <v>8311</v>
      </c>
      <c r="S13" s="12">
        <f t="shared" si="2"/>
        <v>42603.875</v>
      </c>
      <c r="T13" s="12">
        <f t="shared" si="3"/>
        <v>42572.528495370367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">
        <v>8310</v>
      </c>
      <c r="R14" t="s">
        <v>8311</v>
      </c>
      <c r="S14" s="12">
        <f t="shared" si="2"/>
        <v>41835.875</v>
      </c>
      <c r="T14" s="12">
        <f t="shared" si="3"/>
        <v>41791.463252314818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">
        <v>8310</v>
      </c>
      <c r="R15" t="s">
        <v>8311</v>
      </c>
      <c r="S15" s="12">
        <f t="shared" si="2"/>
        <v>42544.602083333331</v>
      </c>
      <c r="T15" s="12">
        <f t="shared" si="3"/>
        <v>42508.427187499998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">
        <v>8310</v>
      </c>
      <c r="R16" t="s">
        <v>8311</v>
      </c>
      <c r="S16" s="12">
        <f t="shared" si="2"/>
        <v>41833.332638888889</v>
      </c>
      <c r="T16" s="12">
        <f t="shared" si="3"/>
        <v>41807.77648148148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">
        <v>8310</v>
      </c>
      <c r="R17" t="s">
        <v>8311</v>
      </c>
      <c r="S17" s="12">
        <f t="shared" si="2"/>
        <v>42274.593055555553</v>
      </c>
      <c r="T17" s="12">
        <f t="shared" si="3"/>
        <v>42256.141875000001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">
        <v>8310</v>
      </c>
      <c r="R18" t="s">
        <v>8311</v>
      </c>
      <c r="S18" s="12">
        <f t="shared" si="2"/>
        <v>41805.979166666664</v>
      </c>
      <c r="T18" s="12">
        <f t="shared" si="3"/>
        <v>41760.546423611115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">
        <v>8310</v>
      </c>
      <c r="R19" t="s">
        <v>8311</v>
      </c>
      <c r="S19" s="12">
        <f t="shared" si="2"/>
        <v>41947.523402777777</v>
      </c>
      <c r="T19" s="12">
        <f t="shared" si="3"/>
        <v>41917.481736111113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">
        <v>8310</v>
      </c>
      <c r="R20" t="s">
        <v>8311</v>
      </c>
      <c r="S20" s="12">
        <f t="shared" si="2"/>
        <v>41899.292314814811</v>
      </c>
      <c r="T20" s="12">
        <f t="shared" si="3"/>
        <v>41869.292314814811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">
        <v>8310</v>
      </c>
      <c r="R21" t="s">
        <v>8311</v>
      </c>
      <c r="S21" s="12">
        <f t="shared" si="2"/>
        <v>42205.566365740742</v>
      </c>
      <c r="T21" s="12">
        <f t="shared" si="3"/>
        <v>42175.566365740742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">
        <v>8310</v>
      </c>
      <c r="R22" t="s">
        <v>8311</v>
      </c>
      <c r="S22" s="12">
        <f t="shared" si="2"/>
        <v>42260.508240740739</v>
      </c>
      <c r="T22" s="12">
        <f t="shared" si="3"/>
        <v>42200.508240740739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">
        <v>8310</v>
      </c>
      <c r="R23" t="s">
        <v>8311</v>
      </c>
      <c r="S23" s="12">
        <f t="shared" si="2"/>
        <v>41908.377187500002</v>
      </c>
      <c r="T23" s="12">
        <f t="shared" si="3"/>
        <v>41878.377187500002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">
        <v>8310</v>
      </c>
      <c r="R24" t="s">
        <v>8311</v>
      </c>
      <c r="S24" s="12">
        <f t="shared" si="2"/>
        <v>42005.082638888889</v>
      </c>
      <c r="T24" s="12">
        <f t="shared" si="3"/>
        <v>41989.66134259259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">
        <v>8310</v>
      </c>
      <c r="R25" t="s">
        <v>8311</v>
      </c>
      <c r="S25" s="12">
        <f t="shared" si="2"/>
        <v>42124.388888888891</v>
      </c>
      <c r="T25" s="12">
        <f t="shared" si="3"/>
        <v>42097.528946759259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">
        <v>8310</v>
      </c>
      <c r="R26" t="s">
        <v>8311</v>
      </c>
      <c r="S26" s="12">
        <f t="shared" si="2"/>
        <v>42262.568749999999</v>
      </c>
      <c r="T26" s="12">
        <f t="shared" si="3"/>
        <v>42229.570173611108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">
        <v>8310</v>
      </c>
      <c r="R27" t="s">
        <v>8311</v>
      </c>
      <c r="S27" s="12">
        <f t="shared" si="2"/>
        <v>42377.775011574078</v>
      </c>
      <c r="T27" s="12">
        <f t="shared" si="3"/>
        <v>42317.775011574078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">
        <v>8310</v>
      </c>
      <c r="R28" t="s">
        <v>8311</v>
      </c>
      <c r="S28" s="12">
        <f t="shared" si="2"/>
        <v>41868.265555555554</v>
      </c>
      <c r="T28" s="12">
        <f t="shared" si="3"/>
        <v>41828.265555555554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">
        <v>8310</v>
      </c>
      <c r="R29" t="s">
        <v>8311</v>
      </c>
      <c r="S29" s="12">
        <f t="shared" si="2"/>
        <v>41958.956400462965</v>
      </c>
      <c r="T29" s="12">
        <f t="shared" si="3"/>
        <v>41928.914733796293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">
        <v>8310</v>
      </c>
      <c r="R30" t="s">
        <v>8311</v>
      </c>
      <c r="S30" s="12">
        <f t="shared" si="2"/>
        <v>42354.71393518518</v>
      </c>
      <c r="T30" s="12">
        <f t="shared" si="3"/>
        <v>42324.71393518518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">
        <v>8310</v>
      </c>
      <c r="R31" t="s">
        <v>8311</v>
      </c>
      <c r="S31" s="12">
        <f t="shared" si="2"/>
        <v>41842.42324074074</v>
      </c>
      <c r="T31" s="12">
        <f t="shared" si="3"/>
        <v>41812.42324074074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">
        <v>8310</v>
      </c>
      <c r="R32" t="s">
        <v>8311</v>
      </c>
      <c r="S32" s="12">
        <f t="shared" si="2"/>
        <v>41872.042997685188</v>
      </c>
      <c r="T32" s="12">
        <f t="shared" si="3"/>
        <v>41842.042997685188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">
        <v>8310</v>
      </c>
      <c r="R33" t="s">
        <v>8311</v>
      </c>
      <c r="S33" s="12">
        <f t="shared" si="2"/>
        <v>42394.54206018518</v>
      </c>
      <c r="T33" s="12">
        <f t="shared" si="3"/>
        <v>42376.54206018518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">
        <v>8310</v>
      </c>
      <c r="R34" t="s">
        <v>8311</v>
      </c>
      <c r="S34" s="12">
        <f t="shared" si="2"/>
        <v>42502.915972222225</v>
      </c>
      <c r="T34" s="12">
        <f t="shared" si="3"/>
        <v>42461.377511574072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">
        <v>8310</v>
      </c>
      <c r="R35" t="s">
        <v>8311</v>
      </c>
      <c r="S35" s="12">
        <f t="shared" si="2"/>
        <v>42316.452557870369</v>
      </c>
      <c r="T35" s="12">
        <f t="shared" si="3"/>
        <v>42286.410891203705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">
        <v>8310</v>
      </c>
      <c r="R36" t="s">
        <v>8311</v>
      </c>
      <c r="S36" s="12">
        <f t="shared" si="2"/>
        <v>41856.071770833332</v>
      </c>
      <c r="T36" s="12">
        <f t="shared" si="3"/>
        <v>41841.071770833332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">
        <v>8310</v>
      </c>
      <c r="R37" t="s">
        <v>8311</v>
      </c>
      <c r="S37" s="12">
        <f t="shared" si="2"/>
        <v>42121.75</v>
      </c>
      <c r="T37" s="12">
        <f t="shared" si="3"/>
        <v>42098.041828703703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">
        <v>8310</v>
      </c>
      <c r="R38" t="s">
        <v>8311</v>
      </c>
      <c r="S38" s="12">
        <f t="shared" si="2"/>
        <v>42098.015335648146</v>
      </c>
      <c r="T38" s="12">
        <f t="shared" si="3"/>
        <v>42068.057002314818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">
        <v>8310</v>
      </c>
      <c r="R39" t="s">
        <v>8311</v>
      </c>
      <c r="S39" s="12">
        <f t="shared" si="2"/>
        <v>42062.443043981482</v>
      </c>
      <c r="T39" s="12">
        <f t="shared" si="3"/>
        <v>42032.443043981482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">
        <v>8310</v>
      </c>
      <c r="R40" t="s">
        <v>8311</v>
      </c>
      <c r="S40" s="12">
        <f t="shared" si="2"/>
        <v>41404.807222222225</v>
      </c>
      <c r="T40" s="12">
        <f t="shared" si="3"/>
        <v>41374.807222222225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">
        <v>8310</v>
      </c>
      <c r="R41" t="s">
        <v>8311</v>
      </c>
      <c r="S41" s="12">
        <f t="shared" si="2"/>
        <v>41784.707638888889</v>
      </c>
      <c r="T41" s="12">
        <f t="shared" si="3"/>
        <v>41753.797083333331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">
        <v>8310</v>
      </c>
      <c r="R42" t="s">
        <v>8311</v>
      </c>
      <c r="S42" s="12">
        <f t="shared" si="2"/>
        <v>41808.916666666664</v>
      </c>
      <c r="T42" s="12">
        <f t="shared" si="3"/>
        <v>41788.96398148148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">
        <v>8310</v>
      </c>
      <c r="R43" t="s">
        <v>8311</v>
      </c>
      <c r="S43" s="12">
        <f t="shared" si="2"/>
        <v>41917.318912037037</v>
      </c>
      <c r="T43" s="12">
        <f t="shared" si="3"/>
        <v>41887.318912037037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">
        <v>8310</v>
      </c>
      <c r="R44" t="s">
        <v>8311</v>
      </c>
      <c r="S44" s="12">
        <f t="shared" si="2"/>
        <v>42001.389189814814</v>
      </c>
      <c r="T44" s="12">
        <f t="shared" si="3"/>
        <v>41971.389189814814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">
        <v>8310</v>
      </c>
      <c r="R45" t="s">
        <v>8311</v>
      </c>
      <c r="S45" s="12">
        <f t="shared" si="2"/>
        <v>41832.75</v>
      </c>
      <c r="T45" s="12">
        <f t="shared" si="3"/>
        <v>41802.540347222224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">
        <v>8310</v>
      </c>
      <c r="R46" t="s">
        <v>8311</v>
      </c>
      <c r="S46" s="12">
        <f t="shared" si="2"/>
        <v>41918.848807870367</v>
      </c>
      <c r="T46" s="12">
        <f t="shared" si="3"/>
        <v>41873.848807870367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">
        <v>8310</v>
      </c>
      <c r="R47" t="s">
        <v>8311</v>
      </c>
      <c r="S47" s="12">
        <f t="shared" si="2"/>
        <v>42487.373923611114</v>
      </c>
      <c r="T47" s="12">
        <f t="shared" si="3"/>
        <v>42457.373923611114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">
        <v>8310</v>
      </c>
      <c r="R48" t="s">
        <v>8311</v>
      </c>
      <c r="S48" s="12">
        <f t="shared" si="2"/>
        <v>42353.71497685185</v>
      </c>
      <c r="T48" s="12">
        <f t="shared" si="3"/>
        <v>42323.71497685185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">
        <v>8310</v>
      </c>
      <c r="R49" t="s">
        <v>8311</v>
      </c>
      <c r="S49" s="12">
        <f t="shared" si="2"/>
        <v>41992.611192129625</v>
      </c>
      <c r="T49" s="12">
        <f t="shared" si="3"/>
        <v>41932.569525462961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">
        <v>8310</v>
      </c>
      <c r="R50" t="s">
        <v>8311</v>
      </c>
      <c r="S50" s="12">
        <f t="shared" si="2"/>
        <v>42064.25</v>
      </c>
      <c r="T50" s="12">
        <f t="shared" si="3"/>
        <v>42033.266898148147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">
        <v>8310</v>
      </c>
      <c r="R51" t="s">
        <v>8311</v>
      </c>
      <c r="S51" s="12">
        <f t="shared" si="2"/>
        <v>42300.926446759258</v>
      </c>
      <c r="T51" s="12">
        <f t="shared" si="3"/>
        <v>42270.926446759258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">
        <v>8310</v>
      </c>
      <c r="R52" t="s">
        <v>8311</v>
      </c>
      <c r="S52" s="12">
        <f t="shared" si="2"/>
        <v>42034.458333333328</v>
      </c>
      <c r="T52" s="12">
        <f t="shared" si="3"/>
        <v>41995.502986111111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">
        <v>8310</v>
      </c>
      <c r="R53" t="s">
        <v>8311</v>
      </c>
      <c r="S53" s="12">
        <f t="shared" si="2"/>
        <v>42226.678668981476</v>
      </c>
      <c r="T53" s="12">
        <f t="shared" si="3"/>
        <v>42196.678668981476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">
        <v>8310</v>
      </c>
      <c r="R54" t="s">
        <v>8311</v>
      </c>
      <c r="S54" s="12">
        <f t="shared" si="2"/>
        <v>41837.451921296299</v>
      </c>
      <c r="T54" s="12">
        <f t="shared" si="3"/>
        <v>41807.451921296299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">
        <v>8310</v>
      </c>
      <c r="R55" t="s">
        <v>8311</v>
      </c>
      <c r="S55" s="12">
        <f t="shared" si="2"/>
        <v>41733.666666666664</v>
      </c>
      <c r="T55" s="12">
        <f t="shared" si="3"/>
        <v>41719.299131944441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">
        <v>8310</v>
      </c>
      <c r="R56" t="s">
        <v>8311</v>
      </c>
      <c r="S56" s="12">
        <f t="shared" si="2"/>
        <v>42363.463206018518</v>
      </c>
      <c r="T56" s="12">
        <f t="shared" si="3"/>
        <v>42333.463206018518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">
        <v>8310</v>
      </c>
      <c r="R57" t="s">
        <v>8311</v>
      </c>
      <c r="S57" s="12">
        <f t="shared" si="2"/>
        <v>42517.718935185185</v>
      </c>
      <c r="T57" s="12">
        <f t="shared" si="3"/>
        <v>42496.718935185185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">
        <v>8310</v>
      </c>
      <c r="R58" t="s">
        <v>8311</v>
      </c>
      <c r="S58" s="12">
        <f t="shared" si="2"/>
        <v>42163.416666666672</v>
      </c>
      <c r="T58" s="12">
        <f t="shared" si="3"/>
        <v>42149.298888888894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">
        <v>8310</v>
      </c>
      <c r="R59" t="s">
        <v>8311</v>
      </c>
      <c r="S59" s="12">
        <f t="shared" si="2"/>
        <v>42119.58289351852</v>
      </c>
      <c r="T59" s="12">
        <f t="shared" si="3"/>
        <v>42089.58289351852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">
        <v>8310</v>
      </c>
      <c r="R60" t="s">
        <v>8311</v>
      </c>
      <c r="S60" s="12">
        <f t="shared" si="2"/>
        <v>41962.536712962959</v>
      </c>
      <c r="T60" s="12">
        <f t="shared" si="3"/>
        <v>41932.495046296295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">
        <v>8310</v>
      </c>
      <c r="R61" t="s">
        <v>8311</v>
      </c>
      <c r="S61" s="12">
        <f t="shared" si="2"/>
        <v>42261.625</v>
      </c>
      <c r="T61" s="12">
        <f t="shared" si="3"/>
        <v>42229.985833333332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">
        <v>8310</v>
      </c>
      <c r="R62" t="s">
        <v>8312</v>
      </c>
      <c r="S62" s="12">
        <f t="shared" si="2"/>
        <v>41720.75</v>
      </c>
      <c r="T62" s="12">
        <f t="shared" si="3"/>
        <v>41701.651817129634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">
        <v>8310</v>
      </c>
      <c r="R63" t="s">
        <v>8312</v>
      </c>
      <c r="S63" s="12">
        <f t="shared" si="2"/>
        <v>41431.564317129625</v>
      </c>
      <c r="T63" s="12">
        <f t="shared" si="3"/>
        <v>41409.564317129625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">
        <v>8310</v>
      </c>
      <c r="R64" t="s">
        <v>8312</v>
      </c>
      <c r="S64" s="12">
        <f t="shared" si="2"/>
        <v>41336.549513888887</v>
      </c>
      <c r="T64" s="12">
        <f t="shared" si="3"/>
        <v>41311.549513888887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">
        <v>8310</v>
      </c>
      <c r="R65" t="s">
        <v>8312</v>
      </c>
      <c r="S65" s="12">
        <f t="shared" si="2"/>
        <v>41635.957638888889</v>
      </c>
      <c r="T65" s="12">
        <f t="shared" si="3"/>
        <v>41612.662187499998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4">E66/D66</f>
        <v>1.7333333333333334</v>
      </c>
      <c r="P66" s="7">
        <f t="shared" ref="P66:P129" si="5">E66/L66</f>
        <v>86.666666666666671</v>
      </c>
      <c r="Q66" t="s">
        <v>8310</v>
      </c>
      <c r="R66" t="s">
        <v>8312</v>
      </c>
      <c r="S66" s="12">
        <f t="shared" si="2"/>
        <v>41462.76829861111</v>
      </c>
      <c r="T66" s="12">
        <f t="shared" si="3"/>
        <v>41432.76829861111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4"/>
        <v>1.0752857142857142</v>
      </c>
      <c r="P67" s="7">
        <f t="shared" si="5"/>
        <v>132.05263157894737</v>
      </c>
      <c r="Q67" t="s">
        <v>8310</v>
      </c>
      <c r="R67" t="s">
        <v>8312</v>
      </c>
      <c r="S67" s="12">
        <f t="shared" ref="S67:S130" si="6">(I67/86400)+25569+(-6/24)</f>
        <v>41861.999305555553</v>
      </c>
      <c r="T67" s="12">
        <f t="shared" ref="T67:T130" si="7">(J67/86400)+25569+(-6/24)</f>
        <v>41835.571226851855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7">
        <f t="shared" si="5"/>
        <v>91.230769230769226</v>
      </c>
      <c r="Q68" t="s">
        <v>8310</v>
      </c>
      <c r="R68" t="s">
        <v>8312</v>
      </c>
      <c r="S68" s="12">
        <f t="shared" si="6"/>
        <v>42569.599768518514</v>
      </c>
      <c r="T68" s="12">
        <f t="shared" si="7"/>
        <v>42539.599768518514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7">
        <f t="shared" si="5"/>
        <v>116.25</v>
      </c>
      <c r="Q69" t="s">
        <v>8310</v>
      </c>
      <c r="R69" t="s">
        <v>8312</v>
      </c>
      <c r="S69" s="12">
        <f t="shared" si="6"/>
        <v>41105.333379629628</v>
      </c>
      <c r="T69" s="12">
        <f t="shared" si="7"/>
        <v>41075.333379629628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7">
        <f t="shared" si="5"/>
        <v>21.194444444444443</v>
      </c>
      <c r="Q70" t="s">
        <v>8310</v>
      </c>
      <c r="R70" t="s">
        <v>8312</v>
      </c>
      <c r="S70" s="12">
        <f t="shared" si="6"/>
        <v>41693.319340277776</v>
      </c>
      <c r="T70" s="12">
        <f t="shared" si="7"/>
        <v>41663.319340277776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7">
        <f t="shared" si="5"/>
        <v>62.327134831460668</v>
      </c>
      <c r="Q71" t="s">
        <v>8310</v>
      </c>
      <c r="R71" t="s">
        <v>8312</v>
      </c>
      <c r="S71" s="12">
        <f t="shared" si="6"/>
        <v>40818.040972222225</v>
      </c>
      <c r="T71" s="12">
        <f t="shared" si="7"/>
        <v>40785.937789351854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7">
        <f t="shared" si="5"/>
        <v>37.411764705882355</v>
      </c>
      <c r="Q72" t="s">
        <v>8310</v>
      </c>
      <c r="R72" t="s">
        <v>8312</v>
      </c>
      <c r="S72" s="12">
        <f t="shared" si="6"/>
        <v>40790.646354166667</v>
      </c>
      <c r="T72" s="12">
        <f t="shared" si="7"/>
        <v>40730.646354166667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7">
        <f t="shared" si="5"/>
        <v>69.71875</v>
      </c>
      <c r="Q73" t="s">
        <v>8310</v>
      </c>
      <c r="R73" t="s">
        <v>8312</v>
      </c>
      <c r="S73" s="12">
        <f t="shared" si="6"/>
        <v>41057.021493055552</v>
      </c>
      <c r="T73" s="12">
        <f t="shared" si="7"/>
        <v>40997.021493055552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7">
        <f t="shared" si="5"/>
        <v>58.170731707317074</v>
      </c>
      <c r="Q74" t="s">
        <v>8310</v>
      </c>
      <c r="R74" t="s">
        <v>8312</v>
      </c>
      <c r="S74" s="12">
        <f t="shared" si="6"/>
        <v>41227.75</v>
      </c>
      <c r="T74" s="12">
        <f t="shared" si="7"/>
        <v>41207.760196759264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7">
        <f t="shared" si="5"/>
        <v>50</v>
      </c>
      <c r="Q75" t="s">
        <v>8310</v>
      </c>
      <c r="R75" t="s">
        <v>8312</v>
      </c>
      <c r="S75" s="12">
        <f t="shared" si="6"/>
        <v>40665.915972222225</v>
      </c>
      <c r="T75" s="12">
        <f t="shared" si="7"/>
        <v>40587.50675925926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7">
        <f t="shared" si="5"/>
        <v>19.471034482758618</v>
      </c>
      <c r="Q76" t="s">
        <v>8310</v>
      </c>
      <c r="R76" t="s">
        <v>8312</v>
      </c>
      <c r="S76" s="12">
        <f t="shared" si="6"/>
        <v>42390.237210648149</v>
      </c>
      <c r="T76" s="12">
        <f t="shared" si="7"/>
        <v>42360.237210648149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7">
        <f t="shared" si="5"/>
        <v>85.957446808510639</v>
      </c>
      <c r="Q77" t="s">
        <v>8310</v>
      </c>
      <c r="R77" t="s">
        <v>8312</v>
      </c>
      <c r="S77" s="12">
        <f t="shared" si="6"/>
        <v>41386.959166666667</v>
      </c>
      <c r="T77" s="12">
        <f t="shared" si="7"/>
        <v>41356.959166666667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7">
        <f t="shared" si="5"/>
        <v>30.666666666666668</v>
      </c>
      <c r="Q78" t="s">
        <v>8310</v>
      </c>
      <c r="R78" t="s">
        <v>8312</v>
      </c>
      <c r="S78" s="12">
        <f t="shared" si="6"/>
        <v>40904.483310185184</v>
      </c>
      <c r="T78" s="12">
        <f t="shared" si="7"/>
        <v>40844.441643518519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7">
        <f t="shared" si="5"/>
        <v>60.384615384615387</v>
      </c>
      <c r="Q79" t="s">
        <v>8310</v>
      </c>
      <c r="R79" t="s">
        <v>8312</v>
      </c>
      <c r="S79" s="12">
        <f t="shared" si="6"/>
        <v>41049.874305555553</v>
      </c>
      <c r="T79" s="12">
        <f t="shared" si="7"/>
        <v>40996.894872685181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7">
        <f t="shared" si="5"/>
        <v>38.6</v>
      </c>
      <c r="Q80" t="s">
        <v>8310</v>
      </c>
      <c r="R80" t="s">
        <v>8312</v>
      </c>
      <c r="S80" s="12">
        <f t="shared" si="6"/>
        <v>42614.480567129634</v>
      </c>
      <c r="T80" s="12">
        <f t="shared" si="7"/>
        <v>42604.480567129634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7">
        <f t="shared" si="5"/>
        <v>40.268292682926827</v>
      </c>
      <c r="Q81" t="s">
        <v>8310</v>
      </c>
      <c r="R81" t="s">
        <v>8312</v>
      </c>
      <c r="S81" s="12">
        <f t="shared" si="6"/>
        <v>41754.526539351849</v>
      </c>
      <c r="T81" s="12">
        <f t="shared" si="7"/>
        <v>41724.526539351849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7">
        <f t="shared" si="5"/>
        <v>273.82978723404256</v>
      </c>
      <c r="Q82" t="s">
        <v>8310</v>
      </c>
      <c r="R82" t="s">
        <v>8312</v>
      </c>
      <c r="S82" s="12">
        <f t="shared" si="6"/>
        <v>41617.833981481483</v>
      </c>
      <c r="T82" s="12">
        <f t="shared" si="7"/>
        <v>41582.833981481483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7">
        <f t="shared" si="5"/>
        <v>53.035714285714285</v>
      </c>
      <c r="Q83" t="s">
        <v>8310</v>
      </c>
      <c r="R83" t="s">
        <v>8312</v>
      </c>
      <c r="S83" s="12">
        <f t="shared" si="6"/>
        <v>41103.876388888893</v>
      </c>
      <c r="T83" s="12">
        <f t="shared" si="7"/>
        <v>41099.908877314811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7">
        <f t="shared" si="5"/>
        <v>40.005000000000003</v>
      </c>
      <c r="Q84" t="s">
        <v>8310</v>
      </c>
      <c r="R84" t="s">
        <v>8312</v>
      </c>
      <c r="S84" s="12">
        <f t="shared" si="6"/>
        <v>40825.570150462961</v>
      </c>
      <c r="T84" s="12">
        <f t="shared" si="7"/>
        <v>40795.570150462961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7">
        <f t="shared" si="5"/>
        <v>15.76923076923077</v>
      </c>
      <c r="Q85" t="s">
        <v>8310</v>
      </c>
      <c r="R85" t="s">
        <v>8312</v>
      </c>
      <c r="S85" s="12">
        <f t="shared" si="6"/>
        <v>42057.229166666672</v>
      </c>
      <c r="T85" s="12">
        <f t="shared" si="7"/>
        <v>42042.365613425922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7">
        <f t="shared" si="5"/>
        <v>71.428571428571431</v>
      </c>
      <c r="Q86" t="s">
        <v>8310</v>
      </c>
      <c r="R86" t="s">
        <v>8312</v>
      </c>
      <c r="S86" s="12">
        <f t="shared" si="6"/>
        <v>40678.507939814815</v>
      </c>
      <c r="T86" s="12">
        <f t="shared" si="7"/>
        <v>40648.507939814815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7">
        <f t="shared" si="5"/>
        <v>71.714285714285708</v>
      </c>
      <c r="Q87" t="s">
        <v>8310</v>
      </c>
      <c r="R87" t="s">
        <v>8312</v>
      </c>
      <c r="S87" s="12">
        <f t="shared" si="6"/>
        <v>40808.875428240739</v>
      </c>
      <c r="T87" s="12">
        <f t="shared" si="7"/>
        <v>40778.875428240739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7">
        <f t="shared" si="5"/>
        <v>375.76470588235293</v>
      </c>
      <c r="Q88" t="s">
        <v>8310</v>
      </c>
      <c r="R88" t="s">
        <v>8312</v>
      </c>
      <c r="S88" s="12">
        <f t="shared" si="6"/>
        <v>42365.34774305555</v>
      </c>
      <c r="T88" s="12">
        <f t="shared" si="7"/>
        <v>42291.306076388893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7">
        <f t="shared" si="5"/>
        <v>104.6</v>
      </c>
      <c r="Q89" t="s">
        <v>8310</v>
      </c>
      <c r="R89" t="s">
        <v>8312</v>
      </c>
      <c r="S89" s="12">
        <f t="shared" si="6"/>
        <v>40331.820138888885</v>
      </c>
      <c r="T89" s="12">
        <f t="shared" si="7"/>
        <v>40322.289386574077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7">
        <f t="shared" si="5"/>
        <v>60</v>
      </c>
      <c r="Q90" t="s">
        <v>8310</v>
      </c>
      <c r="R90" t="s">
        <v>8312</v>
      </c>
      <c r="S90" s="12">
        <f t="shared" si="6"/>
        <v>41812.40892361111</v>
      </c>
      <c r="T90" s="12">
        <f t="shared" si="7"/>
        <v>41786.40892361111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7">
        <f t="shared" si="5"/>
        <v>123.28571428571429</v>
      </c>
      <c r="Q91" t="s">
        <v>8310</v>
      </c>
      <c r="R91" t="s">
        <v>8312</v>
      </c>
      <c r="S91" s="12">
        <f t="shared" si="6"/>
        <v>41427.502222222218</v>
      </c>
      <c r="T91" s="12">
        <f t="shared" si="7"/>
        <v>41402.502222222218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7">
        <f t="shared" si="5"/>
        <v>31.375</v>
      </c>
      <c r="Q92" t="s">
        <v>8310</v>
      </c>
      <c r="R92" t="s">
        <v>8312</v>
      </c>
      <c r="S92" s="12">
        <f t="shared" si="6"/>
        <v>40736.047442129631</v>
      </c>
      <c r="T92" s="12">
        <f t="shared" si="7"/>
        <v>40706.047442129631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7">
        <f t="shared" si="5"/>
        <v>78.260869565217391</v>
      </c>
      <c r="Q93" t="s">
        <v>8310</v>
      </c>
      <c r="R93" t="s">
        <v>8312</v>
      </c>
      <c r="S93" s="12">
        <f t="shared" si="6"/>
        <v>40680.152361111112</v>
      </c>
      <c r="T93" s="12">
        <f t="shared" si="7"/>
        <v>40619.152361111112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7">
        <f t="shared" si="5"/>
        <v>122.32558139534883</v>
      </c>
      <c r="Q94" t="s">
        <v>8310</v>
      </c>
      <c r="R94" t="s">
        <v>8312</v>
      </c>
      <c r="S94" s="12">
        <f t="shared" si="6"/>
        <v>42767.083333333328</v>
      </c>
      <c r="T94" s="12">
        <f t="shared" si="7"/>
        <v>42720.948877314819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7">
        <f t="shared" si="5"/>
        <v>73.733333333333334</v>
      </c>
      <c r="Q95" t="s">
        <v>8310</v>
      </c>
      <c r="R95" t="s">
        <v>8312</v>
      </c>
      <c r="S95" s="12">
        <f t="shared" si="6"/>
        <v>41093.625</v>
      </c>
      <c r="T95" s="12">
        <f t="shared" si="7"/>
        <v>41065.608067129629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7">
        <f t="shared" si="5"/>
        <v>21.666666666666668</v>
      </c>
      <c r="Q96" t="s">
        <v>8310</v>
      </c>
      <c r="R96" t="s">
        <v>8312</v>
      </c>
      <c r="S96" s="12">
        <f t="shared" si="6"/>
        <v>41736.467847222222</v>
      </c>
      <c r="T96" s="12">
        <f t="shared" si="7"/>
        <v>41716.467847222222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7">
        <f t="shared" si="5"/>
        <v>21.904761904761905</v>
      </c>
      <c r="Q97" t="s">
        <v>8310</v>
      </c>
      <c r="R97" t="s">
        <v>8312</v>
      </c>
      <c r="S97" s="12">
        <f t="shared" si="6"/>
        <v>40964.755104166667</v>
      </c>
      <c r="T97" s="12">
        <f t="shared" si="7"/>
        <v>40934.755104166667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7">
        <f t="shared" si="5"/>
        <v>50.588235294117645</v>
      </c>
      <c r="Q98" t="s">
        <v>8310</v>
      </c>
      <c r="R98" t="s">
        <v>8312</v>
      </c>
      <c r="S98" s="12">
        <f t="shared" si="6"/>
        <v>40390.875</v>
      </c>
      <c r="T98" s="12">
        <f t="shared" si="7"/>
        <v>40324.412511574075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7">
        <f t="shared" si="5"/>
        <v>53.125</v>
      </c>
      <c r="Q99" t="s">
        <v>8310</v>
      </c>
      <c r="R99" t="s">
        <v>8312</v>
      </c>
      <c r="S99" s="12">
        <f t="shared" si="6"/>
        <v>40735.885208333333</v>
      </c>
      <c r="T99" s="12">
        <f t="shared" si="7"/>
        <v>40705.885208333333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7">
        <f t="shared" si="5"/>
        <v>56.666666666666664</v>
      </c>
      <c r="Q100" t="s">
        <v>8310</v>
      </c>
      <c r="R100" t="s">
        <v>8312</v>
      </c>
      <c r="S100" s="12">
        <f t="shared" si="6"/>
        <v>41250.729166666664</v>
      </c>
      <c r="T100" s="12">
        <f t="shared" si="7"/>
        <v>41214.544837962967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7">
        <f t="shared" si="5"/>
        <v>40.776666666666664</v>
      </c>
      <c r="Q101" t="s">
        <v>8310</v>
      </c>
      <c r="R101" t="s">
        <v>8312</v>
      </c>
      <c r="S101" s="12">
        <f t="shared" si="6"/>
        <v>41661.652766203704</v>
      </c>
      <c r="T101" s="12">
        <f t="shared" si="7"/>
        <v>41631.652766203704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7">
        <f t="shared" si="5"/>
        <v>192.30769230769232</v>
      </c>
      <c r="Q102" t="s">
        <v>8310</v>
      </c>
      <c r="R102" t="s">
        <v>8312</v>
      </c>
      <c r="S102" s="12">
        <f t="shared" si="6"/>
        <v>41217.544976851852</v>
      </c>
      <c r="T102" s="12">
        <f t="shared" si="7"/>
        <v>41197.503310185188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7">
        <f t="shared" si="5"/>
        <v>100</v>
      </c>
      <c r="Q103" t="s">
        <v>8310</v>
      </c>
      <c r="R103" t="s">
        <v>8312</v>
      </c>
      <c r="S103" s="12">
        <f t="shared" si="6"/>
        <v>41298.526736111111</v>
      </c>
      <c r="T103" s="12">
        <f t="shared" si="7"/>
        <v>41274.526736111111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7">
        <f t="shared" si="5"/>
        <v>117.92307692307692</v>
      </c>
      <c r="Q104" t="s">
        <v>8310</v>
      </c>
      <c r="R104" t="s">
        <v>8312</v>
      </c>
      <c r="S104" s="12">
        <f t="shared" si="6"/>
        <v>40534.881168981483</v>
      </c>
      <c r="T104" s="12">
        <f t="shared" si="7"/>
        <v>40504.881168981483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7">
        <f t="shared" si="5"/>
        <v>27.897959183673468</v>
      </c>
      <c r="Q105" t="s">
        <v>8310</v>
      </c>
      <c r="R105" t="s">
        <v>8312</v>
      </c>
      <c r="S105" s="12">
        <f t="shared" si="6"/>
        <v>41705.555902777778</v>
      </c>
      <c r="T105" s="12">
        <f t="shared" si="7"/>
        <v>41682.555902777778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7">
        <f t="shared" si="5"/>
        <v>60</v>
      </c>
      <c r="Q106" t="s">
        <v>8310</v>
      </c>
      <c r="R106" t="s">
        <v>8312</v>
      </c>
      <c r="S106" s="12">
        <f t="shared" si="6"/>
        <v>40635.791666666664</v>
      </c>
      <c r="T106" s="12">
        <f t="shared" si="7"/>
        <v>40612.445208333331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7">
        <f t="shared" si="5"/>
        <v>39.383333333333333</v>
      </c>
      <c r="Q107" t="s">
        <v>8310</v>
      </c>
      <c r="R107" t="s">
        <v>8312</v>
      </c>
      <c r="S107" s="12">
        <f t="shared" si="6"/>
        <v>42503.75</v>
      </c>
      <c r="T107" s="12">
        <f t="shared" si="7"/>
        <v>42485.474768518514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7">
        <f t="shared" si="5"/>
        <v>186.11111111111111</v>
      </c>
      <c r="Q108" t="s">
        <v>8310</v>
      </c>
      <c r="R108" t="s">
        <v>8312</v>
      </c>
      <c r="S108" s="12">
        <f t="shared" si="6"/>
        <v>41001.526631944442</v>
      </c>
      <c r="T108" s="12">
        <f t="shared" si="7"/>
        <v>40987.526631944442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7">
        <f t="shared" si="5"/>
        <v>111.37681159420291</v>
      </c>
      <c r="Q109" t="s">
        <v>8310</v>
      </c>
      <c r="R109" t="s">
        <v>8312</v>
      </c>
      <c r="S109" s="12">
        <f t="shared" si="6"/>
        <v>40657.732488425929</v>
      </c>
      <c r="T109" s="12">
        <f t="shared" si="7"/>
        <v>40635.732488425929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7">
        <f t="shared" si="5"/>
        <v>78.723404255319153</v>
      </c>
      <c r="Q110" t="s">
        <v>8310</v>
      </c>
      <c r="R110" t="s">
        <v>8312</v>
      </c>
      <c r="S110" s="12">
        <f t="shared" si="6"/>
        <v>41425.363078703704</v>
      </c>
      <c r="T110" s="12">
        <f t="shared" si="7"/>
        <v>41365.363078703704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7">
        <f t="shared" si="5"/>
        <v>46.702127659574465</v>
      </c>
      <c r="Q111" t="s">
        <v>8310</v>
      </c>
      <c r="R111" t="s">
        <v>8312</v>
      </c>
      <c r="S111" s="12">
        <f t="shared" si="6"/>
        <v>40599.775810185187</v>
      </c>
      <c r="T111" s="12">
        <f t="shared" si="7"/>
        <v>40569.775810185187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7">
        <f t="shared" si="5"/>
        <v>65.384615384615387</v>
      </c>
      <c r="Q112" t="s">
        <v>8310</v>
      </c>
      <c r="R112" t="s">
        <v>8312</v>
      </c>
      <c r="S112" s="12">
        <f t="shared" si="6"/>
        <v>41591.999305555553</v>
      </c>
      <c r="T112" s="12">
        <f t="shared" si="7"/>
        <v>41557.699687500004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7">
        <f t="shared" si="5"/>
        <v>102.0754716981132</v>
      </c>
      <c r="Q113" t="s">
        <v>8310</v>
      </c>
      <c r="R113" t="s">
        <v>8312</v>
      </c>
      <c r="S113" s="12">
        <f t="shared" si="6"/>
        <v>42155.083182870367</v>
      </c>
      <c r="T113" s="12">
        <f t="shared" si="7"/>
        <v>42125.083182870367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7">
        <f t="shared" si="5"/>
        <v>64.197530864197532</v>
      </c>
      <c r="Q114" t="s">
        <v>8310</v>
      </c>
      <c r="R114" t="s">
        <v>8312</v>
      </c>
      <c r="S114" s="12">
        <f t="shared" si="6"/>
        <v>41741.833333333336</v>
      </c>
      <c r="T114" s="12">
        <f t="shared" si="7"/>
        <v>41717.793032407411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7">
        <f t="shared" si="5"/>
        <v>90.384615384615387</v>
      </c>
      <c r="Q115" t="s">
        <v>8310</v>
      </c>
      <c r="R115" t="s">
        <v>8312</v>
      </c>
      <c r="S115" s="12">
        <f t="shared" si="6"/>
        <v>40761.375</v>
      </c>
      <c r="T115" s="12">
        <f t="shared" si="7"/>
        <v>40753.508425925924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7">
        <f t="shared" si="5"/>
        <v>88.571428571428569</v>
      </c>
      <c r="Q116" t="s">
        <v>8310</v>
      </c>
      <c r="R116" t="s">
        <v>8312</v>
      </c>
      <c r="S116" s="12">
        <f t="shared" si="6"/>
        <v>40921.02416666667</v>
      </c>
      <c r="T116" s="12">
        <f t="shared" si="7"/>
        <v>40861.02416666667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7">
        <f t="shared" si="5"/>
        <v>28.727272727272727</v>
      </c>
      <c r="Q117" t="s">
        <v>8310</v>
      </c>
      <c r="R117" t="s">
        <v>8312</v>
      </c>
      <c r="S117" s="12">
        <f t="shared" si="6"/>
        <v>40943.488935185189</v>
      </c>
      <c r="T117" s="12">
        <f t="shared" si="7"/>
        <v>40918.488935185189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7">
        <f t="shared" si="5"/>
        <v>69.78947368421052</v>
      </c>
      <c r="Q118" t="s">
        <v>8310</v>
      </c>
      <c r="R118" t="s">
        <v>8312</v>
      </c>
      <c r="S118" s="12">
        <f t="shared" si="6"/>
        <v>40641.205497685187</v>
      </c>
      <c r="T118" s="12">
        <f t="shared" si="7"/>
        <v>40595.247164351851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7">
        <f t="shared" si="5"/>
        <v>167.48962962962963</v>
      </c>
      <c r="Q119" t="s">
        <v>8310</v>
      </c>
      <c r="R119" t="s">
        <v>8312</v>
      </c>
      <c r="S119" s="12">
        <f t="shared" si="6"/>
        <v>40338.541666666664</v>
      </c>
      <c r="T119" s="12">
        <f t="shared" si="7"/>
        <v>40248.584999999999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7">
        <f t="shared" si="5"/>
        <v>144.91230769230768</v>
      </c>
      <c r="Q120" t="s">
        <v>8310</v>
      </c>
      <c r="R120" t="s">
        <v>8312</v>
      </c>
      <c r="S120" s="12">
        <f t="shared" si="6"/>
        <v>40752.803657407407</v>
      </c>
      <c r="T120" s="12">
        <f t="shared" si="7"/>
        <v>40722.803657407407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7">
        <f t="shared" si="5"/>
        <v>91.840540540540545</v>
      </c>
      <c r="Q121" t="s">
        <v>8310</v>
      </c>
      <c r="R121" t="s">
        <v>8312</v>
      </c>
      <c r="S121" s="12">
        <f t="shared" si="6"/>
        <v>40768.708333333336</v>
      </c>
      <c r="T121" s="12">
        <f t="shared" si="7"/>
        <v>40738.819282407407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7">
        <f t="shared" si="5"/>
        <v>10</v>
      </c>
      <c r="Q122" t="s">
        <v>8310</v>
      </c>
      <c r="R122" t="s">
        <v>8313</v>
      </c>
      <c r="S122" s="12">
        <f t="shared" si="6"/>
        <v>42645.799849537041</v>
      </c>
      <c r="T122" s="12">
        <f t="shared" si="7"/>
        <v>42615.799849537041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7">
        <f t="shared" si="5"/>
        <v>1</v>
      </c>
      <c r="Q123" t="s">
        <v>8310</v>
      </c>
      <c r="R123" t="s">
        <v>8313</v>
      </c>
      <c r="S123" s="12">
        <f t="shared" si="6"/>
        <v>42112.177777777775</v>
      </c>
      <c r="T123" s="12">
        <f t="shared" si="7"/>
        <v>42096.454976851848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2">
        <f t="shared" si="6"/>
        <v>42653.181793981479</v>
      </c>
      <c r="T124" s="12">
        <f t="shared" si="7"/>
        <v>42593.181793981479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7">
        <f t="shared" si="5"/>
        <v>25.166666666666668</v>
      </c>
      <c r="Q125" t="s">
        <v>8310</v>
      </c>
      <c r="R125" t="s">
        <v>8313</v>
      </c>
      <c r="S125" s="12">
        <f t="shared" si="6"/>
        <v>41940.666666666664</v>
      </c>
      <c r="T125" s="12">
        <f t="shared" si="7"/>
        <v>41904.531990740739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2">
        <f t="shared" si="6"/>
        <v>42139.678726851853</v>
      </c>
      <c r="T126" s="12">
        <f t="shared" si="7"/>
        <v>42114.678726851853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7">
        <f t="shared" si="5"/>
        <v>11.666666666666666</v>
      </c>
      <c r="Q127" t="s">
        <v>8310</v>
      </c>
      <c r="R127" t="s">
        <v>8313</v>
      </c>
      <c r="S127" s="12">
        <f t="shared" si="6"/>
        <v>42769.743981481486</v>
      </c>
      <c r="T127" s="12">
        <f t="shared" si="7"/>
        <v>42709.743981481486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7">
        <f t="shared" si="5"/>
        <v>106.69230769230769</v>
      </c>
      <c r="Q128" t="s">
        <v>8310</v>
      </c>
      <c r="R128" t="s">
        <v>8313</v>
      </c>
      <c r="S128" s="12">
        <f t="shared" si="6"/>
        <v>42165.833333333328</v>
      </c>
      <c r="T128" s="12">
        <f t="shared" si="7"/>
        <v>42135.339548611111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7">
        <f t="shared" si="5"/>
        <v>47.5</v>
      </c>
      <c r="Q129" t="s">
        <v>8310</v>
      </c>
      <c r="R129" t="s">
        <v>8313</v>
      </c>
      <c r="S129" s="12">
        <f t="shared" si="6"/>
        <v>42097.332650462966</v>
      </c>
      <c r="T129" s="12">
        <f t="shared" si="7"/>
        <v>42067.37431712963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8">E130/D130</f>
        <v>1.8669999999999999E-2</v>
      </c>
      <c r="P130" s="7">
        <f t="shared" ref="P130:P193" si="9">E130/L130</f>
        <v>311.16666666666669</v>
      </c>
      <c r="Q130" t="s">
        <v>8310</v>
      </c>
      <c r="R130" t="s">
        <v>8313</v>
      </c>
      <c r="S130" s="12">
        <f t="shared" si="6"/>
        <v>42662.97792824074</v>
      </c>
      <c r="T130" s="12">
        <f t="shared" si="7"/>
        <v>42627.97792824074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8"/>
        <v>0</v>
      </c>
      <c r="P131" s="7" t="e">
        <f t="shared" si="9"/>
        <v>#DIV/0!</v>
      </c>
      <c r="Q131" t="s">
        <v>8310</v>
      </c>
      <c r="R131" t="s">
        <v>8313</v>
      </c>
      <c r="S131" s="12">
        <f t="shared" ref="S131:S194" si="10">(I131/86400)+25569+(-6/24)</f>
        <v>41942.687303240738</v>
      </c>
      <c r="T131" s="12">
        <f t="shared" ref="T131:T194" si="11">(J131/86400)+25569+(-6/24)</f>
        <v>41882.687303240738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2">
        <f t="shared" si="10"/>
        <v>41806.594444444447</v>
      </c>
      <c r="T132" s="12">
        <f t="shared" si="11"/>
        <v>41778.66541666667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2">
        <f t="shared" si="10"/>
        <v>42556.75</v>
      </c>
      <c r="T133" s="12">
        <f t="shared" si="11"/>
        <v>42541.587511574078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7">
        <f t="shared" si="9"/>
        <v>94.506172839506178</v>
      </c>
      <c r="Q134" t="s">
        <v>8310</v>
      </c>
      <c r="R134" t="s">
        <v>8313</v>
      </c>
      <c r="S134" s="12">
        <f t="shared" si="10"/>
        <v>41950.604247685187</v>
      </c>
      <c r="T134" s="12">
        <f t="shared" si="11"/>
        <v>41905.562581018516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2">
        <f t="shared" si="10"/>
        <v>42521.479861111111</v>
      </c>
      <c r="T135" s="12">
        <f t="shared" si="11"/>
        <v>42491.55768518518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2">
        <f t="shared" si="10"/>
        <v>42251.458333333328</v>
      </c>
      <c r="T136" s="12">
        <f t="shared" si="11"/>
        <v>42221.659930555557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7">
        <f t="shared" si="9"/>
        <v>80.599999999999994</v>
      </c>
      <c r="Q137" t="s">
        <v>8310</v>
      </c>
      <c r="R137" t="s">
        <v>8313</v>
      </c>
      <c r="S137" s="12">
        <f t="shared" si="10"/>
        <v>41821.541666666664</v>
      </c>
      <c r="T137" s="12">
        <f t="shared" si="11"/>
        <v>41788.131909722222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2">
        <f t="shared" si="10"/>
        <v>42140.177777777775</v>
      </c>
      <c r="T138" s="12">
        <f t="shared" si="11"/>
        <v>42096.160115740742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2">
        <f t="shared" si="10"/>
        <v>42289.323993055557</v>
      </c>
      <c r="T139" s="12">
        <f t="shared" si="11"/>
        <v>42239.323993055557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7">
        <f t="shared" si="9"/>
        <v>81.241379310344826</v>
      </c>
      <c r="Q140" t="s">
        <v>8310</v>
      </c>
      <c r="R140" t="s">
        <v>8313</v>
      </c>
      <c r="S140" s="12">
        <f t="shared" si="10"/>
        <v>42216.957638888889</v>
      </c>
      <c r="T140" s="12">
        <f t="shared" si="11"/>
        <v>42186.007418981477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7">
        <f t="shared" si="9"/>
        <v>500</v>
      </c>
      <c r="Q141" t="s">
        <v>8310</v>
      </c>
      <c r="R141" t="s">
        <v>8313</v>
      </c>
      <c r="S141" s="12">
        <f t="shared" si="10"/>
        <v>42197.670972222222</v>
      </c>
      <c r="T141" s="12">
        <f t="shared" si="11"/>
        <v>42187.670972222222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2">
        <f t="shared" si="10"/>
        <v>42082.90662037037</v>
      </c>
      <c r="T142" s="12">
        <f t="shared" si="11"/>
        <v>42052.948287037041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7">
        <f t="shared" si="9"/>
        <v>46.178571428571431</v>
      </c>
      <c r="Q143" t="s">
        <v>8310</v>
      </c>
      <c r="R143" t="s">
        <v>8313</v>
      </c>
      <c r="S143" s="12">
        <f t="shared" si="10"/>
        <v>42154.903043981481</v>
      </c>
      <c r="T143" s="12">
        <f t="shared" si="11"/>
        <v>42109.903043981481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7">
        <f t="shared" si="9"/>
        <v>10</v>
      </c>
      <c r="Q144" t="s">
        <v>8310</v>
      </c>
      <c r="R144" t="s">
        <v>8313</v>
      </c>
      <c r="S144" s="12">
        <f t="shared" si="10"/>
        <v>41959.684930555552</v>
      </c>
      <c r="T144" s="12">
        <f t="shared" si="11"/>
        <v>41938.643263888887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2">
        <f t="shared" si="10"/>
        <v>42615.996527777781</v>
      </c>
      <c r="T145" s="12">
        <f t="shared" si="11"/>
        <v>42558.814143518517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7">
        <f t="shared" si="9"/>
        <v>55.945945945945944</v>
      </c>
      <c r="Q146" t="s">
        <v>8310</v>
      </c>
      <c r="R146" t="s">
        <v>8313</v>
      </c>
      <c r="S146" s="12">
        <f t="shared" si="10"/>
        <v>42107.47074074074</v>
      </c>
      <c r="T146" s="12">
        <f t="shared" si="11"/>
        <v>42047.512407407412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7">
        <f t="shared" si="9"/>
        <v>37.555555555555557</v>
      </c>
      <c r="Q147" t="s">
        <v>8310</v>
      </c>
      <c r="R147" t="s">
        <v>8313</v>
      </c>
      <c r="S147" s="12">
        <f t="shared" si="10"/>
        <v>42227.292268518519</v>
      </c>
      <c r="T147" s="12">
        <f t="shared" si="11"/>
        <v>42200.292268518519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7">
        <f t="shared" si="9"/>
        <v>38.333333333333336</v>
      </c>
      <c r="Q148" t="s">
        <v>8310</v>
      </c>
      <c r="R148" t="s">
        <v>8313</v>
      </c>
      <c r="S148" s="12">
        <f t="shared" si="10"/>
        <v>42752.766180555554</v>
      </c>
      <c r="T148" s="12">
        <f t="shared" si="11"/>
        <v>42692.766180555554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2">
        <f t="shared" si="10"/>
        <v>42012.512499999997</v>
      </c>
      <c r="T149" s="12">
        <f t="shared" si="11"/>
        <v>41969.517824074079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7">
        <f t="shared" si="9"/>
        <v>20</v>
      </c>
      <c r="Q150" t="s">
        <v>8310</v>
      </c>
      <c r="R150" t="s">
        <v>8313</v>
      </c>
      <c r="S150" s="12">
        <f t="shared" si="10"/>
        <v>42427.031666666662</v>
      </c>
      <c r="T150" s="12">
        <f t="shared" si="11"/>
        <v>42397.031666666662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7">
        <f t="shared" si="9"/>
        <v>15.333333333333334</v>
      </c>
      <c r="Q151" t="s">
        <v>8310</v>
      </c>
      <c r="R151" t="s">
        <v>8313</v>
      </c>
      <c r="S151" s="12">
        <f t="shared" si="10"/>
        <v>41998.083333333328</v>
      </c>
      <c r="T151" s="12">
        <f t="shared" si="11"/>
        <v>41967.922106481477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7">
        <f t="shared" si="9"/>
        <v>449.43283582089555</v>
      </c>
      <c r="Q152" t="s">
        <v>8310</v>
      </c>
      <c r="R152" t="s">
        <v>8313</v>
      </c>
      <c r="S152" s="12">
        <f t="shared" si="10"/>
        <v>42149.911828703705</v>
      </c>
      <c r="T152" s="12">
        <f t="shared" si="11"/>
        <v>42089.911828703705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7">
        <f t="shared" si="9"/>
        <v>28</v>
      </c>
      <c r="Q153" t="s">
        <v>8310</v>
      </c>
      <c r="R153" t="s">
        <v>8313</v>
      </c>
      <c r="S153" s="12">
        <f t="shared" si="10"/>
        <v>42173.300821759258</v>
      </c>
      <c r="T153" s="12">
        <f t="shared" si="11"/>
        <v>42113.300821759258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7">
        <f t="shared" si="9"/>
        <v>15</v>
      </c>
      <c r="Q154" t="s">
        <v>8310</v>
      </c>
      <c r="R154" t="s">
        <v>8313</v>
      </c>
      <c r="S154" s="12">
        <f t="shared" si="10"/>
        <v>41904.827546296292</v>
      </c>
      <c r="T154" s="12">
        <f t="shared" si="11"/>
        <v>41874.827546296292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7">
        <f t="shared" si="9"/>
        <v>35.9</v>
      </c>
      <c r="Q155" t="s">
        <v>8310</v>
      </c>
      <c r="R155" t="s">
        <v>8313</v>
      </c>
      <c r="S155" s="12">
        <f t="shared" si="10"/>
        <v>41975.377824074079</v>
      </c>
      <c r="T155" s="12">
        <f t="shared" si="11"/>
        <v>41933.336157407408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7">
        <f t="shared" si="9"/>
        <v>13.333333333333334</v>
      </c>
      <c r="Q156" t="s">
        <v>8310</v>
      </c>
      <c r="R156" t="s">
        <v>8313</v>
      </c>
      <c r="S156" s="12">
        <f t="shared" si="10"/>
        <v>42158.297395833331</v>
      </c>
      <c r="T156" s="12">
        <f t="shared" si="11"/>
        <v>42115.297395833331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7">
        <f t="shared" si="9"/>
        <v>20.25</v>
      </c>
      <c r="Q157" t="s">
        <v>8310</v>
      </c>
      <c r="R157" t="s">
        <v>8313</v>
      </c>
      <c r="S157" s="12">
        <f t="shared" si="10"/>
        <v>42208.309432870374</v>
      </c>
      <c r="T157" s="12">
        <f t="shared" si="11"/>
        <v>42168.309432870374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7">
        <f t="shared" si="9"/>
        <v>119</v>
      </c>
      <c r="Q158" t="s">
        <v>8310</v>
      </c>
      <c r="R158" t="s">
        <v>8313</v>
      </c>
      <c r="S158" s="12">
        <f t="shared" si="10"/>
        <v>41853.874953703707</v>
      </c>
      <c r="T158" s="12">
        <f t="shared" si="11"/>
        <v>41793.874953703707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7">
        <f t="shared" si="9"/>
        <v>4</v>
      </c>
      <c r="Q159" t="s">
        <v>8310</v>
      </c>
      <c r="R159" t="s">
        <v>8313</v>
      </c>
      <c r="S159" s="12">
        <f t="shared" si="10"/>
        <v>42426.661712962959</v>
      </c>
      <c r="T159" s="12">
        <f t="shared" si="11"/>
        <v>42396.661712962959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2">
        <f t="shared" si="10"/>
        <v>41933.82671296296</v>
      </c>
      <c r="T160" s="12">
        <f t="shared" si="11"/>
        <v>41903.82671296296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7">
        <f t="shared" si="9"/>
        <v>10</v>
      </c>
      <c r="Q161" t="s">
        <v>8310</v>
      </c>
      <c r="R161" t="s">
        <v>8313</v>
      </c>
      <c r="S161" s="12">
        <f t="shared" si="10"/>
        <v>42554.184548611112</v>
      </c>
      <c r="T161" s="12">
        <f t="shared" si="11"/>
        <v>42514.184548611112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2">
        <f t="shared" si="10"/>
        <v>42231.663090277776</v>
      </c>
      <c r="T162" s="12">
        <f t="shared" si="11"/>
        <v>42171.663090277776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7">
        <f t="shared" si="9"/>
        <v>5</v>
      </c>
      <c r="Q163" t="s">
        <v>8310</v>
      </c>
      <c r="R163" t="s">
        <v>8314</v>
      </c>
      <c r="S163" s="12">
        <f t="shared" si="10"/>
        <v>41822.437442129631</v>
      </c>
      <c r="T163" s="12">
        <f t="shared" si="11"/>
        <v>41792.437442129631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7">
        <f t="shared" si="9"/>
        <v>43.5</v>
      </c>
      <c r="Q164" t="s">
        <v>8310</v>
      </c>
      <c r="R164" t="s">
        <v>8314</v>
      </c>
      <c r="S164" s="12">
        <f t="shared" si="10"/>
        <v>41867.737500000003</v>
      </c>
      <c r="T164" s="12">
        <f t="shared" si="11"/>
        <v>41834.876805555556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2">
        <f t="shared" si="10"/>
        <v>42277.75</v>
      </c>
      <c r="T165" s="12">
        <f t="shared" si="11"/>
        <v>42243.711273148147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7">
        <f t="shared" si="9"/>
        <v>91.428571428571431</v>
      </c>
      <c r="Q166" t="s">
        <v>8310</v>
      </c>
      <c r="R166" t="s">
        <v>8314</v>
      </c>
      <c r="S166" s="12">
        <f t="shared" si="10"/>
        <v>41901.512743055559</v>
      </c>
      <c r="T166" s="12">
        <f t="shared" si="11"/>
        <v>41841.512743055559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2">
        <f t="shared" si="10"/>
        <v>42381.408842592587</v>
      </c>
      <c r="T167" s="12">
        <f t="shared" si="11"/>
        <v>42351.408842592587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7">
        <f t="shared" si="9"/>
        <v>3000</v>
      </c>
      <c r="Q168" t="s">
        <v>8310</v>
      </c>
      <c r="R168" t="s">
        <v>8314</v>
      </c>
      <c r="S168" s="12">
        <f t="shared" si="10"/>
        <v>42750.825949074075</v>
      </c>
      <c r="T168" s="12">
        <f t="shared" si="11"/>
        <v>42720.825949074075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7">
        <f t="shared" si="9"/>
        <v>5.5</v>
      </c>
      <c r="Q169" t="s">
        <v>8310</v>
      </c>
      <c r="R169" t="s">
        <v>8314</v>
      </c>
      <c r="S169" s="12">
        <f t="shared" si="10"/>
        <v>42220.677488425921</v>
      </c>
      <c r="T169" s="12">
        <f t="shared" si="11"/>
        <v>42160.677488425921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7">
        <f t="shared" si="9"/>
        <v>108.33333333333333</v>
      </c>
      <c r="Q170" t="s">
        <v>8310</v>
      </c>
      <c r="R170" t="s">
        <v>8314</v>
      </c>
      <c r="S170" s="12">
        <f t="shared" si="10"/>
        <v>42082.543634259258</v>
      </c>
      <c r="T170" s="12">
        <f t="shared" si="11"/>
        <v>42052.58530092593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7">
        <f t="shared" si="9"/>
        <v>56</v>
      </c>
      <c r="Q171" t="s">
        <v>8310</v>
      </c>
      <c r="R171" t="s">
        <v>8314</v>
      </c>
      <c r="S171" s="12">
        <f t="shared" si="10"/>
        <v>41930.255312499998</v>
      </c>
      <c r="T171" s="12">
        <f t="shared" si="11"/>
        <v>41900.255312499998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7">
        <f t="shared" si="9"/>
        <v>32.5</v>
      </c>
      <c r="Q172" t="s">
        <v>8310</v>
      </c>
      <c r="R172" t="s">
        <v>8314</v>
      </c>
      <c r="S172" s="12">
        <f t="shared" si="10"/>
        <v>42245.977777777778</v>
      </c>
      <c r="T172" s="12">
        <f t="shared" si="11"/>
        <v>42216.727812500001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7">
        <f t="shared" si="9"/>
        <v>1</v>
      </c>
      <c r="Q173" t="s">
        <v>8310</v>
      </c>
      <c r="R173" t="s">
        <v>8314</v>
      </c>
      <c r="S173" s="12">
        <f t="shared" si="10"/>
        <v>42593.930717592593</v>
      </c>
      <c r="T173" s="12">
        <f t="shared" si="11"/>
        <v>42533.930717592593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2">
        <f t="shared" si="10"/>
        <v>42082.103275462963</v>
      </c>
      <c r="T174" s="12">
        <f t="shared" si="11"/>
        <v>42047.144942129627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2">
        <f t="shared" si="10"/>
        <v>42063.323009259257</v>
      </c>
      <c r="T175" s="12">
        <f t="shared" si="11"/>
        <v>42033.323009259257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2">
        <f t="shared" si="10"/>
        <v>42132.508981481486</v>
      </c>
      <c r="T176" s="12">
        <f t="shared" si="11"/>
        <v>42072.508981481486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7">
        <f t="shared" si="9"/>
        <v>49.884615384615387</v>
      </c>
      <c r="Q177" t="s">
        <v>8310</v>
      </c>
      <c r="R177" t="s">
        <v>8314</v>
      </c>
      <c r="S177" s="12">
        <f t="shared" si="10"/>
        <v>41880.527905092589</v>
      </c>
      <c r="T177" s="12">
        <f t="shared" si="11"/>
        <v>41855.527905092589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2">
        <f t="shared" si="10"/>
        <v>42221.574062500003</v>
      </c>
      <c r="T178" s="12">
        <f t="shared" si="11"/>
        <v>42191.574062500003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7">
        <f t="shared" si="9"/>
        <v>25.714285714285715</v>
      </c>
      <c r="Q179" t="s">
        <v>8310</v>
      </c>
      <c r="R179" t="s">
        <v>8314</v>
      </c>
      <c r="S179" s="12">
        <f t="shared" si="10"/>
        <v>42086.75608796296</v>
      </c>
      <c r="T179" s="12">
        <f t="shared" si="11"/>
        <v>42069.797754629632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2">
        <f t="shared" si="10"/>
        <v>42334.747048611112</v>
      </c>
      <c r="T180" s="12">
        <f t="shared" si="11"/>
        <v>42304.705381944441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7">
        <f t="shared" si="9"/>
        <v>100</v>
      </c>
      <c r="Q181" t="s">
        <v>8310</v>
      </c>
      <c r="R181" t="s">
        <v>8314</v>
      </c>
      <c r="S181" s="12">
        <f t="shared" si="10"/>
        <v>42432.830497685187</v>
      </c>
      <c r="T181" s="12">
        <f t="shared" si="11"/>
        <v>42402.830497685187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7">
        <f t="shared" si="9"/>
        <v>30.846153846153847</v>
      </c>
      <c r="Q182" t="s">
        <v>8310</v>
      </c>
      <c r="R182" t="s">
        <v>8314</v>
      </c>
      <c r="S182" s="12">
        <f t="shared" si="10"/>
        <v>42107.541666666672</v>
      </c>
      <c r="T182" s="12">
        <f t="shared" si="11"/>
        <v>42067.741238425922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7">
        <f t="shared" si="9"/>
        <v>180.5</v>
      </c>
      <c r="Q183" t="s">
        <v>8310</v>
      </c>
      <c r="R183" t="s">
        <v>8314</v>
      </c>
      <c r="S183" s="12">
        <f t="shared" si="10"/>
        <v>42177.491840277777</v>
      </c>
      <c r="T183" s="12">
        <f t="shared" si="11"/>
        <v>42147.491840277777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2">
        <f t="shared" si="10"/>
        <v>42741.761944444443</v>
      </c>
      <c r="T184" s="12">
        <f t="shared" si="11"/>
        <v>42711.761944444443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7">
        <f t="shared" si="9"/>
        <v>373.5</v>
      </c>
      <c r="Q185" t="s">
        <v>8310</v>
      </c>
      <c r="R185" t="s">
        <v>8314</v>
      </c>
      <c r="S185" s="12">
        <f t="shared" si="10"/>
        <v>41969.601967592593</v>
      </c>
      <c r="T185" s="12">
        <f t="shared" si="11"/>
        <v>41939.560300925928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7">
        <f t="shared" si="9"/>
        <v>25.5</v>
      </c>
      <c r="Q186" t="s">
        <v>8310</v>
      </c>
      <c r="R186" t="s">
        <v>8314</v>
      </c>
      <c r="S186" s="12">
        <f t="shared" si="10"/>
        <v>41882.915972222225</v>
      </c>
      <c r="T186" s="12">
        <f t="shared" si="11"/>
        <v>41825.541226851856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7">
        <f t="shared" si="9"/>
        <v>220</v>
      </c>
      <c r="Q187" t="s">
        <v>8310</v>
      </c>
      <c r="R187" t="s">
        <v>8314</v>
      </c>
      <c r="S187" s="12">
        <f t="shared" si="10"/>
        <v>42600.66133101852</v>
      </c>
      <c r="T187" s="12">
        <f t="shared" si="11"/>
        <v>42570.66133101852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2">
        <f t="shared" si="10"/>
        <v>42797.583333333328</v>
      </c>
      <c r="T188" s="12">
        <f t="shared" si="11"/>
        <v>42767.562893518523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7">
        <f t="shared" si="9"/>
        <v>160</v>
      </c>
      <c r="Q189" t="s">
        <v>8310</v>
      </c>
      <c r="R189" t="s">
        <v>8314</v>
      </c>
      <c r="S189" s="12">
        <f t="shared" si="10"/>
        <v>42206.040972222225</v>
      </c>
      <c r="T189" s="12">
        <f t="shared" si="11"/>
        <v>42181.984456018516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2">
        <f t="shared" si="10"/>
        <v>41886.93304398148</v>
      </c>
      <c r="T190" s="12">
        <f t="shared" si="11"/>
        <v>41856.93304398148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7">
        <f t="shared" si="9"/>
        <v>69</v>
      </c>
      <c r="Q191" t="s">
        <v>8310</v>
      </c>
      <c r="R191" t="s">
        <v>8314</v>
      </c>
      <c r="S191" s="12">
        <f t="shared" si="10"/>
        <v>42616.440706018519</v>
      </c>
      <c r="T191" s="12">
        <f t="shared" si="11"/>
        <v>42556.440706018519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7">
        <f t="shared" si="9"/>
        <v>50</v>
      </c>
      <c r="Q192" t="s">
        <v>8310</v>
      </c>
      <c r="R192" t="s">
        <v>8314</v>
      </c>
      <c r="S192" s="12">
        <f t="shared" si="10"/>
        <v>42537.400995370372</v>
      </c>
      <c r="T192" s="12">
        <f t="shared" si="11"/>
        <v>42527.400995370372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7">
        <f t="shared" si="9"/>
        <v>83.333333333333329</v>
      </c>
      <c r="Q193" t="s">
        <v>8310</v>
      </c>
      <c r="R193" t="s">
        <v>8314</v>
      </c>
      <c r="S193" s="12">
        <f t="shared" si="10"/>
        <v>42279.191412037035</v>
      </c>
      <c r="T193" s="12">
        <f t="shared" si="11"/>
        <v>42239.191412037035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2">E194/D194</f>
        <v>1.7E-5</v>
      </c>
      <c r="P194" s="7">
        <f t="shared" ref="P194:P257" si="13">E194/L194</f>
        <v>5.666666666666667</v>
      </c>
      <c r="Q194" t="s">
        <v>8310</v>
      </c>
      <c r="R194" t="s">
        <v>8314</v>
      </c>
      <c r="S194" s="12">
        <f t="shared" si="10"/>
        <v>41929.542037037041</v>
      </c>
      <c r="T194" s="12">
        <f t="shared" si="11"/>
        <v>41899.542037037041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2"/>
        <v>0</v>
      </c>
      <c r="P195" s="7" t="e">
        <f t="shared" si="13"/>
        <v>#DIV/0!</v>
      </c>
      <c r="Q195" t="s">
        <v>8310</v>
      </c>
      <c r="R195" t="s">
        <v>8314</v>
      </c>
      <c r="S195" s="12">
        <f t="shared" ref="S195:S258" si="14">(I195/86400)+25569+(-6/24)</f>
        <v>41971.726458333331</v>
      </c>
      <c r="T195" s="12">
        <f t="shared" ref="T195:T258" si="15">(J195/86400)+25569+(-6/24)</f>
        <v>41911.684791666667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7">
        <f t="shared" si="13"/>
        <v>1</v>
      </c>
      <c r="Q196" t="s">
        <v>8310</v>
      </c>
      <c r="R196" t="s">
        <v>8314</v>
      </c>
      <c r="S196" s="12">
        <f t="shared" si="14"/>
        <v>42435.746886574074</v>
      </c>
      <c r="T196" s="12">
        <f t="shared" si="15"/>
        <v>42375.746886574074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2">
        <f t="shared" si="14"/>
        <v>42195.42050925926</v>
      </c>
      <c r="T197" s="12">
        <f t="shared" si="15"/>
        <v>42135.42050925926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7">
        <f t="shared" si="13"/>
        <v>77.10526315789474</v>
      </c>
      <c r="Q198" t="s">
        <v>8310</v>
      </c>
      <c r="R198" t="s">
        <v>8314</v>
      </c>
      <c r="S198" s="12">
        <f t="shared" si="14"/>
        <v>42287.625</v>
      </c>
      <c r="T198" s="12">
        <f t="shared" si="15"/>
        <v>42259.292800925927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7">
        <f t="shared" si="13"/>
        <v>32.75</v>
      </c>
      <c r="Q199" t="s">
        <v>8310</v>
      </c>
      <c r="R199" t="s">
        <v>8314</v>
      </c>
      <c r="S199" s="12">
        <f t="shared" si="14"/>
        <v>42783.625</v>
      </c>
      <c r="T199" s="12">
        <f t="shared" si="15"/>
        <v>42741.598379629635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7">
        <f t="shared" si="13"/>
        <v>46.5</v>
      </c>
      <c r="Q200" t="s">
        <v>8310</v>
      </c>
      <c r="R200" t="s">
        <v>8314</v>
      </c>
      <c r="S200" s="12">
        <f t="shared" si="14"/>
        <v>41917.133356481485</v>
      </c>
      <c r="T200" s="12">
        <f t="shared" si="15"/>
        <v>41887.133356481485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2">
        <f t="shared" si="14"/>
        <v>42613.873865740738</v>
      </c>
      <c r="T201" s="12">
        <f t="shared" si="15"/>
        <v>42583.873865740738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7">
        <f t="shared" si="13"/>
        <v>87.308333333333337</v>
      </c>
      <c r="Q202" t="s">
        <v>8310</v>
      </c>
      <c r="R202" t="s">
        <v>8314</v>
      </c>
      <c r="S202" s="12">
        <f t="shared" si="14"/>
        <v>41896.833368055552</v>
      </c>
      <c r="T202" s="12">
        <f t="shared" si="15"/>
        <v>41866.833368055552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7">
        <f t="shared" si="13"/>
        <v>54.285714285714285</v>
      </c>
      <c r="Q203" t="s">
        <v>8310</v>
      </c>
      <c r="R203" t="s">
        <v>8314</v>
      </c>
      <c r="S203" s="12">
        <f t="shared" si="14"/>
        <v>42043.568622685183</v>
      </c>
      <c r="T203" s="12">
        <f t="shared" si="15"/>
        <v>42023.568622685183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2">
        <f t="shared" si="14"/>
        <v>42285.624305555553</v>
      </c>
      <c r="T204" s="12">
        <f t="shared" si="15"/>
        <v>42255.677824074075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7">
        <f t="shared" si="13"/>
        <v>93.25</v>
      </c>
      <c r="Q205" t="s">
        <v>8310</v>
      </c>
      <c r="R205" t="s">
        <v>8314</v>
      </c>
      <c r="S205" s="12">
        <f t="shared" si="14"/>
        <v>42033.597962962958</v>
      </c>
      <c r="T205" s="12">
        <f t="shared" si="15"/>
        <v>41973.597962962958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7">
        <f t="shared" si="13"/>
        <v>117.68368136117556</v>
      </c>
      <c r="Q206" t="s">
        <v>8310</v>
      </c>
      <c r="R206" t="s">
        <v>8314</v>
      </c>
      <c r="S206" s="12">
        <f t="shared" si="14"/>
        <v>42586.333368055552</v>
      </c>
      <c r="T206" s="12">
        <f t="shared" si="15"/>
        <v>42556.333368055552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7">
        <f t="shared" si="13"/>
        <v>76.470588235294116</v>
      </c>
      <c r="Q207" t="s">
        <v>8310</v>
      </c>
      <c r="R207" t="s">
        <v>8314</v>
      </c>
      <c r="S207" s="12">
        <f t="shared" si="14"/>
        <v>42283.382199074069</v>
      </c>
      <c r="T207" s="12">
        <f t="shared" si="15"/>
        <v>42248.382199074069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2">
        <f t="shared" si="14"/>
        <v>42587.754432870366</v>
      </c>
      <c r="T208" s="12">
        <f t="shared" si="15"/>
        <v>42566.754432870366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7">
        <f t="shared" si="13"/>
        <v>163.84615384615384</v>
      </c>
      <c r="Q209" t="s">
        <v>8310</v>
      </c>
      <c r="R209" t="s">
        <v>8314</v>
      </c>
      <c r="S209" s="12">
        <f t="shared" si="14"/>
        <v>42007.947199074071</v>
      </c>
      <c r="T209" s="12">
        <f t="shared" si="15"/>
        <v>41977.947199074071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2">
        <f t="shared" si="14"/>
        <v>41989.119988425926</v>
      </c>
      <c r="T210" s="12">
        <f t="shared" si="15"/>
        <v>41959.119988425926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2">
        <f t="shared" si="14"/>
        <v>42195.672858796301</v>
      </c>
      <c r="T211" s="12">
        <f t="shared" si="15"/>
        <v>42165.672858796301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7">
        <f t="shared" si="13"/>
        <v>91.818181818181813</v>
      </c>
      <c r="Q212" t="s">
        <v>8310</v>
      </c>
      <c r="R212" t="s">
        <v>8314</v>
      </c>
      <c r="S212" s="12">
        <f t="shared" si="14"/>
        <v>42277.958333333328</v>
      </c>
      <c r="T212" s="12">
        <f t="shared" si="15"/>
        <v>42248.814722222218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7">
        <f t="shared" si="13"/>
        <v>185.83333333333334</v>
      </c>
      <c r="Q213" t="s">
        <v>8310</v>
      </c>
      <c r="R213" t="s">
        <v>8314</v>
      </c>
      <c r="S213" s="12">
        <f t="shared" si="14"/>
        <v>42265.909918981481</v>
      </c>
      <c r="T213" s="12">
        <f t="shared" si="15"/>
        <v>42235.909918981481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7">
        <f t="shared" si="13"/>
        <v>1</v>
      </c>
      <c r="Q214" t="s">
        <v>8310</v>
      </c>
      <c r="R214" t="s">
        <v>8314</v>
      </c>
      <c r="S214" s="12">
        <f t="shared" si="14"/>
        <v>42476.589351851857</v>
      </c>
      <c r="T214" s="12">
        <f t="shared" si="15"/>
        <v>42416.631018518514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7">
        <f t="shared" si="13"/>
        <v>20</v>
      </c>
      <c r="Q215" t="s">
        <v>8310</v>
      </c>
      <c r="R215" t="s">
        <v>8314</v>
      </c>
      <c r="S215" s="12">
        <f t="shared" si="14"/>
        <v>42232.337974537033</v>
      </c>
      <c r="T215" s="12">
        <f t="shared" si="15"/>
        <v>42202.344293981485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7">
        <f t="shared" si="13"/>
        <v>1</v>
      </c>
      <c r="Q216" t="s">
        <v>8310</v>
      </c>
      <c r="R216" t="s">
        <v>8314</v>
      </c>
      <c r="S216" s="12">
        <f t="shared" si="14"/>
        <v>42069.39061342593</v>
      </c>
      <c r="T216" s="12">
        <f t="shared" si="15"/>
        <v>42009.39061342593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7">
        <f t="shared" si="13"/>
        <v>10</v>
      </c>
      <c r="Q217" t="s">
        <v>8310</v>
      </c>
      <c r="R217" t="s">
        <v>8314</v>
      </c>
      <c r="S217" s="12">
        <f t="shared" si="14"/>
        <v>42417.749305555553</v>
      </c>
      <c r="T217" s="12">
        <f t="shared" si="15"/>
        <v>42374.980115740742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7">
        <f t="shared" si="13"/>
        <v>331.53833333333336</v>
      </c>
      <c r="Q218" t="s">
        <v>8310</v>
      </c>
      <c r="R218" t="s">
        <v>8314</v>
      </c>
      <c r="S218" s="12">
        <f t="shared" si="14"/>
        <v>42116.667094907403</v>
      </c>
      <c r="T218" s="12">
        <f t="shared" si="15"/>
        <v>42066.708761574075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7">
        <f t="shared" si="13"/>
        <v>314.28947368421052</v>
      </c>
      <c r="Q219" t="s">
        <v>8310</v>
      </c>
      <c r="R219" t="s">
        <v>8314</v>
      </c>
      <c r="S219" s="12">
        <f t="shared" si="14"/>
        <v>42001.39061342593</v>
      </c>
      <c r="T219" s="12">
        <f t="shared" si="15"/>
        <v>41970.39061342593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7">
        <f t="shared" si="13"/>
        <v>100</v>
      </c>
      <c r="Q220" t="s">
        <v>8310</v>
      </c>
      <c r="R220" t="s">
        <v>8314</v>
      </c>
      <c r="S220" s="12">
        <f t="shared" si="14"/>
        <v>42139.378344907411</v>
      </c>
      <c r="T220" s="12">
        <f t="shared" si="15"/>
        <v>42079.378344907411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7">
        <f t="shared" si="13"/>
        <v>115.98684210526316</v>
      </c>
      <c r="Q221" t="s">
        <v>8310</v>
      </c>
      <c r="R221" t="s">
        <v>8314</v>
      </c>
      <c r="S221" s="12">
        <f t="shared" si="14"/>
        <v>42461.040972222225</v>
      </c>
      <c r="T221" s="12">
        <f t="shared" si="15"/>
        <v>42429.076678240745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7">
        <f t="shared" si="13"/>
        <v>120</v>
      </c>
      <c r="Q222" t="s">
        <v>8310</v>
      </c>
      <c r="R222" t="s">
        <v>8314</v>
      </c>
      <c r="S222" s="12">
        <f t="shared" si="14"/>
        <v>42236.587500000001</v>
      </c>
      <c r="T222" s="12">
        <f t="shared" si="15"/>
        <v>42195.393865740742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2">
        <f t="shared" si="14"/>
        <v>42091.54587962963</v>
      </c>
      <c r="T223" s="12">
        <f t="shared" si="15"/>
        <v>42031.587546296301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7">
        <f t="shared" si="13"/>
        <v>65</v>
      </c>
      <c r="Q224" t="s">
        <v>8310</v>
      </c>
      <c r="R224" t="s">
        <v>8314</v>
      </c>
      <c r="S224" s="12">
        <f t="shared" si="14"/>
        <v>42089.860416666663</v>
      </c>
      <c r="T224" s="12">
        <f t="shared" si="15"/>
        <v>42031.519884259258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2">
        <f t="shared" si="14"/>
        <v>42511.795138888891</v>
      </c>
      <c r="T225" s="12">
        <f t="shared" si="15"/>
        <v>42481.798032407409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2">
        <f t="shared" si="14"/>
        <v>42194.985254629632</v>
      </c>
      <c r="T226" s="12">
        <f t="shared" si="15"/>
        <v>42134.985254629632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2">
        <f t="shared" si="14"/>
        <v>42468.669606481482</v>
      </c>
      <c r="T227" s="12">
        <f t="shared" si="15"/>
        <v>42438.711273148147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7">
        <f t="shared" si="13"/>
        <v>125</v>
      </c>
      <c r="Q228" t="s">
        <v>8310</v>
      </c>
      <c r="R228" t="s">
        <v>8314</v>
      </c>
      <c r="S228" s="12">
        <f t="shared" si="14"/>
        <v>42155.145138888889</v>
      </c>
      <c r="T228" s="12">
        <f t="shared" si="15"/>
        <v>42106.416018518517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2">
        <f t="shared" si="14"/>
        <v>42194.643993055557</v>
      </c>
      <c r="T229" s="12">
        <f t="shared" si="15"/>
        <v>42164.643993055557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2">
        <f t="shared" si="14"/>
        <v>42156.436400462961</v>
      </c>
      <c r="T230" s="12">
        <f t="shared" si="15"/>
        <v>42096.436400462961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2">
        <f t="shared" si="14"/>
        <v>42413.683993055558</v>
      </c>
      <c r="T231" s="12">
        <f t="shared" si="15"/>
        <v>42383.683993055558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7">
        <f t="shared" si="13"/>
        <v>30</v>
      </c>
      <c r="Q232" t="s">
        <v>8310</v>
      </c>
      <c r="R232" t="s">
        <v>8314</v>
      </c>
      <c r="S232" s="12">
        <f t="shared" si="14"/>
        <v>42159.52721064815</v>
      </c>
      <c r="T232" s="12">
        <f t="shared" si="15"/>
        <v>42129.52721064815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2">
        <f t="shared" si="14"/>
        <v>42371.708923611106</v>
      </c>
      <c r="T233" s="12">
        <f t="shared" si="15"/>
        <v>42341.708923611106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7">
        <f t="shared" si="13"/>
        <v>15.714285714285714</v>
      </c>
      <c r="Q234" t="s">
        <v>8310</v>
      </c>
      <c r="R234" t="s">
        <v>8314</v>
      </c>
      <c r="S234" s="12">
        <f t="shared" si="14"/>
        <v>42062.57576388889</v>
      </c>
      <c r="T234" s="12">
        <f t="shared" si="15"/>
        <v>42032.57576388889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2">
        <f t="shared" si="14"/>
        <v>42642.661712962959</v>
      </c>
      <c r="T235" s="12">
        <f t="shared" si="15"/>
        <v>42612.661712962959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7">
        <f t="shared" si="13"/>
        <v>80.2</v>
      </c>
      <c r="Q236" t="s">
        <v>8310</v>
      </c>
      <c r="R236" t="s">
        <v>8314</v>
      </c>
      <c r="S236" s="12">
        <f t="shared" si="14"/>
        <v>42175.785405092596</v>
      </c>
      <c r="T236" s="12">
        <f t="shared" si="15"/>
        <v>42135.785405092596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2">
        <f t="shared" si="14"/>
        <v>42194.658530092594</v>
      </c>
      <c r="T237" s="12">
        <f t="shared" si="15"/>
        <v>42164.658530092594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2">
        <f t="shared" si="14"/>
        <v>42373.75</v>
      </c>
      <c r="T238" s="12">
        <f t="shared" si="15"/>
        <v>42320.834479166668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7">
        <f t="shared" si="13"/>
        <v>50</v>
      </c>
      <c r="Q239" t="s">
        <v>8310</v>
      </c>
      <c r="R239" t="s">
        <v>8314</v>
      </c>
      <c r="S239" s="12">
        <f t="shared" si="14"/>
        <v>42437.327187499999</v>
      </c>
      <c r="T239" s="12">
        <f t="shared" si="15"/>
        <v>42377.327187499999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2">
        <f t="shared" si="14"/>
        <v>42734.125</v>
      </c>
      <c r="T240" s="12">
        <f t="shared" si="15"/>
        <v>42713.712500000001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7">
        <f t="shared" si="13"/>
        <v>50</v>
      </c>
      <c r="Q241" t="s">
        <v>8310</v>
      </c>
      <c r="R241" t="s">
        <v>8314</v>
      </c>
      <c r="S241" s="12">
        <f t="shared" si="14"/>
        <v>42316.25</v>
      </c>
      <c r="T241" s="12">
        <f t="shared" si="15"/>
        <v>42296.860300925924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7">
        <f t="shared" si="13"/>
        <v>117.84759124087591</v>
      </c>
      <c r="Q242" t="s">
        <v>8310</v>
      </c>
      <c r="R242" t="s">
        <v>8315</v>
      </c>
      <c r="S242" s="12">
        <f t="shared" si="14"/>
        <v>41399.458460648151</v>
      </c>
      <c r="T242" s="12">
        <f t="shared" si="15"/>
        <v>41354.458460648151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7">
        <f t="shared" si="13"/>
        <v>109.04255319148936</v>
      </c>
      <c r="Q243" t="s">
        <v>8310</v>
      </c>
      <c r="R243" t="s">
        <v>8315</v>
      </c>
      <c r="S243" s="12">
        <f t="shared" si="14"/>
        <v>41994.447962962964</v>
      </c>
      <c r="T243" s="12">
        <f t="shared" si="15"/>
        <v>41949.447962962964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7">
        <f t="shared" si="13"/>
        <v>73.019801980198025</v>
      </c>
      <c r="Q244" t="s">
        <v>8310</v>
      </c>
      <c r="R244" t="s">
        <v>8315</v>
      </c>
      <c r="S244" s="12">
        <f t="shared" si="14"/>
        <v>40897.242939814816</v>
      </c>
      <c r="T244" s="12">
        <f t="shared" si="15"/>
        <v>40862.242939814816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7">
        <f t="shared" si="13"/>
        <v>78.195121951219505</v>
      </c>
      <c r="Q245" t="s">
        <v>8310</v>
      </c>
      <c r="R245" t="s">
        <v>8315</v>
      </c>
      <c r="S245" s="12">
        <f t="shared" si="14"/>
        <v>41691.797500000001</v>
      </c>
      <c r="T245" s="12">
        <f t="shared" si="15"/>
        <v>41661.797500000001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7">
        <f t="shared" si="13"/>
        <v>47.398809523809526</v>
      </c>
      <c r="Q246" t="s">
        <v>8310</v>
      </c>
      <c r="R246" t="s">
        <v>8315</v>
      </c>
      <c r="S246" s="12">
        <f t="shared" si="14"/>
        <v>40253.045833333337</v>
      </c>
      <c r="T246" s="12">
        <f t="shared" si="15"/>
        <v>40213.073599537034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7">
        <f t="shared" si="13"/>
        <v>54.020833333333336</v>
      </c>
      <c r="Q247" t="s">
        <v>8310</v>
      </c>
      <c r="R247" t="s">
        <v>8315</v>
      </c>
      <c r="S247" s="12">
        <f t="shared" si="14"/>
        <v>41136.803067129629</v>
      </c>
      <c r="T247" s="12">
        <f t="shared" si="15"/>
        <v>41106.803067129629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7">
        <f t="shared" si="13"/>
        <v>68.488789237668158</v>
      </c>
      <c r="Q248" t="s">
        <v>8310</v>
      </c>
      <c r="R248" t="s">
        <v>8315</v>
      </c>
      <c r="S248" s="12">
        <f t="shared" si="14"/>
        <v>40530.155150462961</v>
      </c>
      <c r="T248" s="12">
        <f t="shared" si="15"/>
        <v>40480.113483796296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7">
        <f t="shared" si="13"/>
        <v>108.14516129032258</v>
      </c>
      <c r="Q249" t="s">
        <v>8310</v>
      </c>
      <c r="R249" t="s">
        <v>8315</v>
      </c>
      <c r="S249" s="12">
        <f t="shared" si="14"/>
        <v>40466.902083333334</v>
      </c>
      <c r="T249" s="12">
        <f t="shared" si="15"/>
        <v>40430.354328703703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7">
        <f t="shared" si="13"/>
        <v>589.95205479452056</v>
      </c>
      <c r="Q250" t="s">
        <v>8310</v>
      </c>
      <c r="R250" t="s">
        <v>8315</v>
      </c>
      <c r="S250" s="12">
        <f t="shared" si="14"/>
        <v>40915.524409722224</v>
      </c>
      <c r="T250" s="12">
        <f t="shared" si="15"/>
        <v>40870.524409722224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7">
        <f t="shared" si="13"/>
        <v>48.051063829787232</v>
      </c>
      <c r="Q251" t="s">
        <v>8310</v>
      </c>
      <c r="R251" t="s">
        <v>8315</v>
      </c>
      <c r="S251" s="12">
        <f t="shared" si="14"/>
        <v>40412.486111111109</v>
      </c>
      <c r="T251" s="12">
        <f t="shared" si="15"/>
        <v>40332.673842592594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7">
        <f t="shared" si="13"/>
        <v>72.482837528604122</v>
      </c>
      <c r="Q252" t="s">
        <v>8310</v>
      </c>
      <c r="R252" t="s">
        <v>8315</v>
      </c>
      <c r="S252" s="12">
        <f t="shared" si="14"/>
        <v>41431.315868055557</v>
      </c>
      <c r="T252" s="12">
        <f t="shared" si="15"/>
        <v>41401.315868055557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7">
        <f t="shared" si="13"/>
        <v>57.077922077922075</v>
      </c>
      <c r="Q253" t="s">
        <v>8310</v>
      </c>
      <c r="R253" t="s">
        <v>8315</v>
      </c>
      <c r="S253" s="12">
        <f t="shared" si="14"/>
        <v>41045.541666666664</v>
      </c>
      <c r="T253" s="12">
        <f t="shared" si="15"/>
        <v>41013.537569444445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7">
        <f t="shared" si="13"/>
        <v>85.444444444444443</v>
      </c>
      <c r="Q254" t="s">
        <v>8310</v>
      </c>
      <c r="R254" t="s">
        <v>8315</v>
      </c>
      <c r="S254" s="12">
        <f t="shared" si="14"/>
        <v>40329.915972222225</v>
      </c>
      <c r="T254" s="12">
        <f t="shared" si="15"/>
        <v>40266.41270833333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7">
        <f t="shared" si="13"/>
        <v>215.85714285714286</v>
      </c>
      <c r="Q255" t="s">
        <v>8310</v>
      </c>
      <c r="R255" t="s">
        <v>8315</v>
      </c>
      <c r="S255" s="12">
        <f t="shared" si="14"/>
        <v>40954.400868055556</v>
      </c>
      <c r="T255" s="12">
        <f t="shared" si="15"/>
        <v>40924.400868055556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7">
        <f t="shared" si="13"/>
        <v>89.38643312101911</v>
      </c>
      <c r="Q256" t="s">
        <v>8310</v>
      </c>
      <c r="R256" t="s">
        <v>8315</v>
      </c>
      <c r="S256" s="12">
        <f t="shared" si="14"/>
        <v>42293.833333333328</v>
      </c>
      <c r="T256" s="12">
        <f t="shared" si="15"/>
        <v>42263.702662037038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7">
        <f t="shared" si="13"/>
        <v>45.418404255319146</v>
      </c>
      <c r="Q257" t="s">
        <v>8310</v>
      </c>
      <c r="R257" t="s">
        <v>8315</v>
      </c>
      <c r="S257" s="12">
        <f t="shared" si="14"/>
        <v>40618.23474537037</v>
      </c>
      <c r="T257" s="12">
        <f t="shared" si="15"/>
        <v>40588.276412037041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16">E258/D258</f>
        <v>1.391</v>
      </c>
      <c r="P258" s="7">
        <f t="shared" ref="P258:P321" si="17">E258/L258</f>
        <v>65.756363636363631</v>
      </c>
      <c r="Q258" t="s">
        <v>8310</v>
      </c>
      <c r="R258" t="s">
        <v>8315</v>
      </c>
      <c r="S258" s="12">
        <f t="shared" si="14"/>
        <v>41349.519293981481</v>
      </c>
      <c r="T258" s="12">
        <f t="shared" si="15"/>
        <v>41319.519293981481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6"/>
        <v>1.0672648571428571</v>
      </c>
      <c r="P259" s="7">
        <f t="shared" si="17"/>
        <v>66.70405357142856</v>
      </c>
      <c r="Q259" t="s">
        <v>8310</v>
      </c>
      <c r="R259" t="s">
        <v>8315</v>
      </c>
      <c r="S259" s="12">
        <f t="shared" ref="S259:S322" si="18">(I259/86400)+25569+(-6/24)</f>
        <v>42509.376875000002</v>
      </c>
      <c r="T259" s="12">
        <f t="shared" ref="T259:T322" si="19">(J259/86400)+25569+(-6/24)</f>
        <v>42479.376875000002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7">
        <f t="shared" si="17"/>
        <v>83.345930232558146</v>
      </c>
      <c r="Q260" t="s">
        <v>8310</v>
      </c>
      <c r="R260" t="s">
        <v>8315</v>
      </c>
      <c r="S260" s="12">
        <f t="shared" si="18"/>
        <v>40711.801689814813</v>
      </c>
      <c r="T260" s="12">
        <f t="shared" si="19"/>
        <v>40681.801689814813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7">
        <f t="shared" si="17"/>
        <v>105.04609341825902</v>
      </c>
      <c r="Q261" t="s">
        <v>8310</v>
      </c>
      <c r="R261" t="s">
        <v>8315</v>
      </c>
      <c r="S261" s="12">
        <f t="shared" si="18"/>
        <v>42102.488067129627</v>
      </c>
      <c r="T261" s="12">
        <f t="shared" si="19"/>
        <v>42072.488067129627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7">
        <f t="shared" si="17"/>
        <v>120.90909090909091</v>
      </c>
      <c r="Q262" t="s">
        <v>8310</v>
      </c>
      <c r="R262" t="s">
        <v>8315</v>
      </c>
      <c r="S262" s="12">
        <f t="shared" si="18"/>
        <v>40376.165972222225</v>
      </c>
      <c r="T262" s="12">
        <f t="shared" si="19"/>
        <v>40330.505543981482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7">
        <f t="shared" si="17"/>
        <v>97.63636363636364</v>
      </c>
      <c r="Q263" t="s">
        <v>8310</v>
      </c>
      <c r="R263" t="s">
        <v>8315</v>
      </c>
      <c r="S263" s="12">
        <f t="shared" si="18"/>
        <v>41067.371527777781</v>
      </c>
      <c r="T263" s="12">
        <f t="shared" si="19"/>
        <v>41017.635462962964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7">
        <f t="shared" si="17"/>
        <v>41.379310344827587</v>
      </c>
      <c r="Q264" t="s">
        <v>8310</v>
      </c>
      <c r="R264" t="s">
        <v>8315</v>
      </c>
      <c r="S264" s="12">
        <f t="shared" si="18"/>
        <v>40599.99800925926</v>
      </c>
      <c r="T264" s="12">
        <f t="shared" si="19"/>
        <v>40554.99800925926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7">
        <f t="shared" si="17"/>
        <v>30.654485981308412</v>
      </c>
      <c r="Q265" t="s">
        <v>8310</v>
      </c>
      <c r="R265" t="s">
        <v>8315</v>
      </c>
      <c r="S265" s="12">
        <f t="shared" si="18"/>
        <v>41179.704791666663</v>
      </c>
      <c r="T265" s="12">
        <f t="shared" si="19"/>
        <v>41149.704791666663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7">
        <f t="shared" si="17"/>
        <v>64.945054945054949</v>
      </c>
      <c r="Q266" t="s">
        <v>8310</v>
      </c>
      <c r="R266" t="s">
        <v>8315</v>
      </c>
      <c r="S266" s="12">
        <f t="shared" si="18"/>
        <v>41040.370312500003</v>
      </c>
      <c r="T266" s="12">
        <f t="shared" si="19"/>
        <v>41010.370312500003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7">
        <f t="shared" si="17"/>
        <v>95.775862068965523</v>
      </c>
      <c r="Q267" t="s">
        <v>8310</v>
      </c>
      <c r="R267" t="s">
        <v>8315</v>
      </c>
      <c r="S267" s="12">
        <f t="shared" si="18"/>
        <v>40308.594444444447</v>
      </c>
      <c r="T267" s="12">
        <f t="shared" si="19"/>
        <v>40266.995717592596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7">
        <f t="shared" si="17"/>
        <v>40.416666666666664</v>
      </c>
      <c r="Q268" t="s">
        <v>8310</v>
      </c>
      <c r="R268" t="s">
        <v>8315</v>
      </c>
      <c r="S268" s="12">
        <f t="shared" si="18"/>
        <v>40290.910416666666</v>
      </c>
      <c r="T268" s="12">
        <f t="shared" si="19"/>
        <v>40204.924849537041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7">
        <f t="shared" si="17"/>
        <v>78.578424242424248</v>
      </c>
      <c r="Q269" t="s">
        <v>8310</v>
      </c>
      <c r="R269" t="s">
        <v>8315</v>
      </c>
      <c r="S269" s="12">
        <f t="shared" si="18"/>
        <v>41815.202534722222</v>
      </c>
      <c r="T269" s="12">
        <f t="shared" si="19"/>
        <v>41785.202534722222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7">
        <f t="shared" si="17"/>
        <v>50.18018018018018</v>
      </c>
      <c r="Q270" t="s">
        <v>8310</v>
      </c>
      <c r="R270" t="s">
        <v>8315</v>
      </c>
      <c r="S270" s="12">
        <f t="shared" si="18"/>
        <v>40853.944189814814</v>
      </c>
      <c r="T270" s="12">
        <f t="shared" si="19"/>
        <v>40808.90252314815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7">
        <f t="shared" si="17"/>
        <v>92.251735588972423</v>
      </c>
      <c r="Q271" t="s">
        <v>8310</v>
      </c>
      <c r="R271" t="s">
        <v>8315</v>
      </c>
      <c r="S271" s="12">
        <f t="shared" si="18"/>
        <v>42787.947013888886</v>
      </c>
      <c r="T271" s="12">
        <f t="shared" si="19"/>
        <v>42757.947013888886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7">
        <f t="shared" si="17"/>
        <v>57.540983606557376</v>
      </c>
      <c r="Q272" t="s">
        <v>8310</v>
      </c>
      <c r="R272" t="s">
        <v>8315</v>
      </c>
      <c r="S272" s="12">
        <f t="shared" si="18"/>
        <v>40687.916666666664</v>
      </c>
      <c r="T272" s="12">
        <f t="shared" si="19"/>
        <v>40637.61655092593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7">
        <f t="shared" si="17"/>
        <v>109.42160278745645</v>
      </c>
      <c r="Q273" t="s">
        <v>8310</v>
      </c>
      <c r="R273" t="s">
        <v>8315</v>
      </c>
      <c r="S273" s="12">
        <f t="shared" si="18"/>
        <v>41641.083333333336</v>
      </c>
      <c r="T273" s="12">
        <f t="shared" si="19"/>
        <v>41611.850243055553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7">
        <f t="shared" si="17"/>
        <v>81.892461538461546</v>
      </c>
      <c r="Q274" t="s">
        <v>8310</v>
      </c>
      <c r="R274" t="s">
        <v>8315</v>
      </c>
      <c r="S274" s="12">
        <f t="shared" si="18"/>
        <v>40296.53402777778</v>
      </c>
      <c r="T274" s="12">
        <f t="shared" si="19"/>
        <v>40235.650358796294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7">
        <f t="shared" si="17"/>
        <v>45.667711864406776</v>
      </c>
      <c r="Q275" t="s">
        <v>8310</v>
      </c>
      <c r="R275" t="s">
        <v>8315</v>
      </c>
      <c r="S275" s="12">
        <f t="shared" si="18"/>
        <v>40727.248449074075</v>
      </c>
      <c r="T275" s="12">
        <f t="shared" si="19"/>
        <v>40697.248449074075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7">
        <f t="shared" si="17"/>
        <v>55.221238938053098</v>
      </c>
      <c r="Q276" t="s">
        <v>8310</v>
      </c>
      <c r="R276" t="s">
        <v>8315</v>
      </c>
      <c r="S276" s="12">
        <f t="shared" si="18"/>
        <v>41004.040972222225</v>
      </c>
      <c r="T276" s="12">
        <f t="shared" si="19"/>
        <v>40969.662372685183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7">
        <f t="shared" si="17"/>
        <v>65.298192771084331</v>
      </c>
      <c r="Q277" t="s">
        <v>8310</v>
      </c>
      <c r="R277" t="s">
        <v>8315</v>
      </c>
      <c r="S277" s="12">
        <f t="shared" si="18"/>
        <v>41222.823680555557</v>
      </c>
      <c r="T277" s="12">
        <f t="shared" si="19"/>
        <v>41192.782013888893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7">
        <f t="shared" si="17"/>
        <v>95.225806451612897</v>
      </c>
      <c r="Q278" t="s">
        <v>8310</v>
      </c>
      <c r="R278" t="s">
        <v>8315</v>
      </c>
      <c r="S278" s="12">
        <f t="shared" si="18"/>
        <v>41026.790208333332</v>
      </c>
      <c r="T278" s="12">
        <f t="shared" si="19"/>
        <v>40966.831875000003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7">
        <f t="shared" si="17"/>
        <v>75.444794952681391</v>
      </c>
      <c r="Q279" t="s">
        <v>8310</v>
      </c>
      <c r="R279" t="s">
        <v>8315</v>
      </c>
      <c r="S279" s="12">
        <f t="shared" si="18"/>
        <v>42147.641423611116</v>
      </c>
      <c r="T279" s="12">
        <f t="shared" si="19"/>
        <v>42117.641423611116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7">
        <f t="shared" si="17"/>
        <v>97.816867469879512</v>
      </c>
      <c r="Q280" t="s">
        <v>8310</v>
      </c>
      <c r="R280" t="s">
        <v>8315</v>
      </c>
      <c r="S280" s="12">
        <f t="shared" si="18"/>
        <v>41193.790960648148</v>
      </c>
      <c r="T280" s="12">
        <f t="shared" si="19"/>
        <v>41163.790960648148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7">
        <f t="shared" si="17"/>
        <v>87.685606557377056</v>
      </c>
      <c r="Q281" t="s">
        <v>8310</v>
      </c>
      <c r="R281" t="s">
        <v>8315</v>
      </c>
      <c r="S281" s="12">
        <f t="shared" si="18"/>
        <v>42792.834027777775</v>
      </c>
      <c r="T281" s="12">
        <f t="shared" si="19"/>
        <v>42758.994166666671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7">
        <f t="shared" si="17"/>
        <v>54.748948106591868</v>
      </c>
      <c r="Q282" t="s">
        <v>8310</v>
      </c>
      <c r="R282" t="s">
        <v>8315</v>
      </c>
      <c r="S282" s="12">
        <f t="shared" si="18"/>
        <v>41789.340682870374</v>
      </c>
      <c r="T282" s="12">
        <f t="shared" si="19"/>
        <v>41744.340682870374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7">
        <f t="shared" si="17"/>
        <v>83.953417721518989</v>
      </c>
      <c r="Q283" t="s">
        <v>8310</v>
      </c>
      <c r="R283" t="s">
        <v>8315</v>
      </c>
      <c r="S283" s="12">
        <f t="shared" si="18"/>
        <v>40035.55972222222</v>
      </c>
      <c r="T283" s="12">
        <f t="shared" si="19"/>
        <v>39949.913344907407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7">
        <f t="shared" si="17"/>
        <v>254.38547486033519</v>
      </c>
      <c r="Q284" t="s">
        <v>8310</v>
      </c>
      <c r="R284" t="s">
        <v>8315</v>
      </c>
      <c r="S284" s="12">
        <f t="shared" si="18"/>
        <v>40231.666666666664</v>
      </c>
      <c r="T284" s="12">
        <f t="shared" si="19"/>
        <v>40194.670046296298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7">
        <f t="shared" si="17"/>
        <v>101.8269801980198</v>
      </c>
      <c r="Q285" t="s">
        <v>8310</v>
      </c>
      <c r="R285" t="s">
        <v>8315</v>
      </c>
      <c r="S285" s="12">
        <f t="shared" si="18"/>
        <v>40694.957638888889</v>
      </c>
      <c r="T285" s="12">
        <f t="shared" si="19"/>
        <v>40675.46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7">
        <f t="shared" si="17"/>
        <v>55.066394736842106</v>
      </c>
      <c r="Q286" t="s">
        <v>8310</v>
      </c>
      <c r="R286" t="s">
        <v>8315</v>
      </c>
      <c r="S286" s="12">
        <f t="shared" si="18"/>
        <v>40929.488194444442</v>
      </c>
      <c r="T286" s="12">
        <f t="shared" si="19"/>
        <v>40904.488194444442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7">
        <f t="shared" si="17"/>
        <v>56.901438721136763</v>
      </c>
      <c r="Q287" t="s">
        <v>8310</v>
      </c>
      <c r="R287" t="s">
        <v>8315</v>
      </c>
      <c r="S287" s="12">
        <f t="shared" si="18"/>
        <v>41536.506111111114</v>
      </c>
      <c r="T287" s="12">
        <f t="shared" si="19"/>
        <v>41506.506111111114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7">
        <f t="shared" si="17"/>
        <v>121.28148148148148</v>
      </c>
      <c r="Q288" t="s">
        <v>8310</v>
      </c>
      <c r="R288" t="s">
        <v>8315</v>
      </c>
      <c r="S288" s="12">
        <f t="shared" si="18"/>
        <v>41358.524583333332</v>
      </c>
      <c r="T288" s="12">
        <f t="shared" si="19"/>
        <v>41313.566250000003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7">
        <f t="shared" si="17"/>
        <v>91.189655172413794</v>
      </c>
      <c r="Q289" t="s">
        <v>8310</v>
      </c>
      <c r="R289" t="s">
        <v>8315</v>
      </c>
      <c r="S289" s="12">
        <f t="shared" si="18"/>
        <v>41214.916666666664</v>
      </c>
      <c r="T289" s="12">
        <f t="shared" si="19"/>
        <v>41184.027986111112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7">
        <f t="shared" si="17"/>
        <v>115.44812080536913</v>
      </c>
      <c r="Q290" t="s">
        <v>8310</v>
      </c>
      <c r="R290" t="s">
        <v>8315</v>
      </c>
      <c r="S290" s="12">
        <f t="shared" si="18"/>
        <v>41085.918900462959</v>
      </c>
      <c r="T290" s="12">
        <f t="shared" si="19"/>
        <v>41050.918900462959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7">
        <f t="shared" si="17"/>
        <v>67.771551724137936</v>
      </c>
      <c r="Q291" t="s">
        <v>8310</v>
      </c>
      <c r="R291" t="s">
        <v>8315</v>
      </c>
      <c r="S291" s="12">
        <f t="shared" si="18"/>
        <v>41580.206412037034</v>
      </c>
      <c r="T291" s="12">
        <f t="shared" si="19"/>
        <v>41550.206412037034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7">
        <f t="shared" si="17"/>
        <v>28.576190476190476</v>
      </c>
      <c r="Q292" t="s">
        <v>8310</v>
      </c>
      <c r="R292" t="s">
        <v>8315</v>
      </c>
      <c r="S292" s="12">
        <f t="shared" si="18"/>
        <v>40576.082638888889</v>
      </c>
      <c r="T292" s="12">
        <f t="shared" si="19"/>
        <v>40526.11917824074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7">
        <f t="shared" si="17"/>
        <v>46.8828125</v>
      </c>
      <c r="Q293" t="s">
        <v>8310</v>
      </c>
      <c r="R293" t="s">
        <v>8315</v>
      </c>
      <c r="S293" s="12">
        <f t="shared" si="18"/>
        <v>41394.750694444447</v>
      </c>
      <c r="T293" s="12">
        <f t="shared" si="19"/>
        <v>41376.519050925926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7">
        <f t="shared" si="17"/>
        <v>154.42231237322514</v>
      </c>
      <c r="Q294" t="s">
        <v>8310</v>
      </c>
      <c r="R294" t="s">
        <v>8315</v>
      </c>
      <c r="S294" s="12">
        <f t="shared" si="18"/>
        <v>40844.915972222225</v>
      </c>
      <c r="T294" s="12">
        <f t="shared" si="19"/>
        <v>40812.553229166668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7">
        <f t="shared" si="17"/>
        <v>201.22137404580153</v>
      </c>
      <c r="Q295" t="s">
        <v>8310</v>
      </c>
      <c r="R295" t="s">
        <v>8315</v>
      </c>
      <c r="S295" s="12">
        <f t="shared" si="18"/>
        <v>41749.417986111112</v>
      </c>
      <c r="T295" s="12">
        <f t="shared" si="19"/>
        <v>41719.417986111112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7">
        <f t="shared" si="17"/>
        <v>100</v>
      </c>
      <c r="Q296" t="s">
        <v>8310</v>
      </c>
      <c r="R296" t="s">
        <v>8315</v>
      </c>
      <c r="S296" s="12">
        <f t="shared" si="18"/>
        <v>40378.416666666664</v>
      </c>
      <c r="T296" s="12">
        <f t="shared" si="19"/>
        <v>40342.834421296298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7">
        <f t="shared" si="17"/>
        <v>100.08204511278196</v>
      </c>
      <c r="Q297" t="s">
        <v>8310</v>
      </c>
      <c r="R297" t="s">
        <v>8315</v>
      </c>
      <c r="S297" s="12">
        <f t="shared" si="18"/>
        <v>41578.75</v>
      </c>
      <c r="T297" s="12">
        <f t="shared" si="19"/>
        <v>41518.754733796297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7">
        <f t="shared" si="17"/>
        <v>230.08953488372092</v>
      </c>
      <c r="Q298" t="s">
        <v>8310</v>
      </c>
      <c r="R298" t="s">
        <v>8315</v>
      </c>
      <c r="S298" s="12">
        <f t="shared" si="18"/>
        <v>41159.225497685184</v>
      </c>
      <c r="T298" s="12">
        <f t="shared" si="19"/>
        <v>41134.225497685184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7">
        <f t="shared" si="17"/>
        <v>141.74647887323943</v>
      </c>
      <c r="Q299" t="s">
        <v>8310</v>
      </c>
      <c r="R299" t="s">
        <v>8315</v>
      </c>
      <c r="S299" s="12">
        <f t="shared" si="18"/>
        <v>42124.915972222225</v>
      </c>
      <c r="T299" s="12">
        <f t="shared" si="19"/>
        <v>42089.478020833332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7">
        <f t="shared" si="17"/>
        <v>56.344351395730705</v>
      </c>
      <c r="Q300" t="s">
        <v>8310</v>
      </c>
      <c r="R300" t="s">
        <v>8315</v>
      </c>
      <c r="S300" s="12">
        <f t="shared" si="18"/>
        <v>41768.625</v>
      </c>
      <c r="T300" s="12">
        <f t="shared" si="19"/>
        <v>41709.213518518518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7">
        <f t="shared" si="17"/>
        <v>73.341188524590166</v>
      </c>
      <c r="Q301" t="s">
        <v>8310</v>
      </c>
      <c r="R301" t="s">
        <v>8315</v>
      </c>
      <c r="S301" s="12">
        <f t="shared" si="18"/>
        <v>40499.016898148147</v>
      </c>
      <c r="T301" s="12">
        <f t="shared" si="19"/>
        <v>40468.975231481483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7">
        <f t="shared" si="17"/>
        <v>85.337785234899329</v>
      </c>
      <c r="Q302" t="s">
        <v>8310</v>
      </c>
      <c r="R302" t="s">
        <v>8315</v>
      </c>
      <c r="S302" s="12">
        <f t="shared" si="18"/>
        <v>40657.709930555553</v>
      </c>
      <c r="T302" s="12">
        <f t="shared" si="19"/>
        <v>40626.709930555553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7">
        <f t="shared" si="17"/>
        <v>61.496215139442228</v>
      </c>
      <c r="Q303" t="s">
        <v>8310</v>
      </c>
      <c r="R303" t="s">
        <v>8315</v>
      </c>
      <c r="S303" s="12">
        <f t="shared" si="18"/>
        <v>41352.446006944447</v>
      </c>
      <c r="T303" s="12">
        <f t="shared" si="19"/>
        <v>41312.487673611111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7">
        <f t="shared" si="17"/>
        <v>93.018518518518519</v>
      </c>
      <c r="Q304" t="s">
        <v>8310</v>
      </c>
      <c r="R304" t="s">
        <v>8315</v>
      </c>
      <c r="S304" s="12">
        <f t="shared" si="18"/>
        <v>40963.606921296298</v>
      </c>
      <c r="T304" s="12">
        <f t="shared" si="19"/>
        <v>40933.606921296298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7">
        <f t="shared" si="17"/>
        <v>50.292682926829265</v>
      </c>
      <c r="Q305" t="s">
        <v>8310</v>
      </c>
      <c r="R305" t="s">
        <v>8315</v>
      </c>
      <c r="S305" s="12">
        <f t="shared" si="18"/>
        <v>41061.821134259255</v>
      </c>
      <c r="T305" s="12">
        <f t="shared" si="19"/>
        <v>41031.821134259255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7">
        <f t="shared" si="17"/>
        <v>106.43243243243244</v>
      </c>
      <c r="Q306" t="s">
        <v>8310</v>
      </c>
      <c r="R306" t="s">
        <v>8315</v>
      </c>
      <c r="S306" s="12">
        <f t="shared" si="18"/>
        <v>41152.833333333336</v>
      </c>
      <c r="T306" s="12">
        <f t="shared" si="19"/>
        <v>41113.844872685186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7">
        <f t="shared" si="17"/>
        <v>51.719576719576722</v>
      </c>
      <c r="Q307" t="s">
        <v>8310</v>
      </c>
      <c r="R307" t="s">
        <v>8315</v>
      </c>
      <c r="S307" s="12">
        <f t="shared" si="18"/>
        <v>40978.380196759259</v>
      </c>
      <c r="T307" s="12">
        <f t="shared" si="19"/>
        <v>40948.380196759259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7">
        <f t="shared" si="17"/>
        <v>36.612499999999997</v>
      </c>
      <c r="Q308" t="s">
        <v>8310</v>
      </c>
      <c r="R308" t="s">
        <v>8315</v>
      </c>
      <c r="S308" s="12">
        <f t="shared" si="18"/>
        <v>41353.54552083333</v>
      </c>
      <c r="T308" s="12">
        <f t="shared" si="19"/>
        <v>41333.587187500001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7">
        <f t="shared" si="17"/>
        <v>42.517361111111114</v>
      </c>
      <c r="Q309" t="s">
        <v>8310</v>
      </c>
      <c r="R309" t="s">
        <v>8315</v>
      </c>
      <c r="S309" s="12">
        <f t="shared" si="18"/>
        <v>41312.694456018522</v>
      </c>
      <c r="T309" s="12">
        <f t="shared" si="19"/>
        <v>41282.694456018522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7">
        <f t="shared" si="17"/>
        <v>62.712871287128714</v>
      </c>
      <c r="Q310" t="s">
        <v>8310</v>
      </c>
      <c r="R310" t="s">
        <v>8315</v>
      </c>
      <c r="S310" s="12">
        <f t="shared" si="18"/>
        <v>40612.444560185184</v>
      </c>
      <c r="T310" s="12">
        <f t="shared" si="19"/>
        <v>40567.444560185184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7">
        <f t="shared" si="17"/>
        <v>89.957983193277315</v>
      </c>
      <c r="Q311" t="s">
        <v>8310</v>
      </c>
      <c r="R311" t="s">
        <v>8315</v>
      </c>
      <c r="S311" s="12">
        <f t="shared" si="18"/>
        <v>41155.501550925925</v>
      </c>
      <c r="T311" s="12">
        <f t="shared" si="19"/>
        <v>41134.501550925925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7">
        <f t="shared" si="17"/>
        <v>28.924722222222222</v>
      </c>
      <c r="Q312" t="s">
        <v>8310</v>
      </c>
      <c r="R312" t="s">
        <v>8315</v>
      </c>
      <c r="S312" s="12">
        <f t="shared" si="18"/>
        <v>40835.833333333336</v>
      </c>
      <c r="T312" s="12">
        <f t="shared" si="19"/>
        <v>40820.933136574073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7">
        <f t="shared" si="17"/>
        <v>138.8022</v>
      </c>
      <c r="Q313" t="s">
        <v>8310</v>
      </c>
      <c r="R313" t="s">
        <v>8315</v>
      </c>
      <c r="S313" s="12">
        <f t="shared" si="18"/>
        <v>40909.082638888889</v>
      </c>
      <c r="T313" s="12">
        <f t="shared" si="19"/>
        <v>40867.969814814816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7">
        <f t="shared" si="17"/>
        <v>61.301369863013697</v>
      </c>
      <c r="Q314" t="s">
        <v>8310</v>
      </c>
      <c r="R314" t="s">
        <v>8315</v>
      </c>
      <c r="S314" s="12">
        <f t="shared" si="18"/>
        <v>41378.627685185187</v>
      </c>
      <c r="T314" s="12">
        <f t="shared" si="19"/>
        <v>41348.627685185187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7">
        <f t="shared" si="17"/>
        <v>80.202702702702709</v>
      </c>
      <c r="Q315" t="s">
        <v>8310</v>
      </c>
      <c r="R315" t="s">
        <v>8315</v>
      </c>
      <c r="S315" s="12">
        <f t="shared" si="18"/>
        <v>40401.415972222225</v>
      </c>
      <c r="T315" s="12">
        <f t="shared" si="19"/>
        <v>40356.977939814817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7">
        <f t="shared" si="17"/>
        <v>32.095833333333331</v>
      </c>
      <c r="Q316" t="s">
        <v>8310</v>
      </c>
      <c r="R316" t="s">
        <v>8315</v>
      </c>
      <c r="S316" s="12">
        <f t="shared" si="18"/>
        <v>41334.583194444444</v>
      </c>
      <c r="T316" s="12">
        <f t="shared" si="19"/>
        <v>41304.583194444444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7">
        <f t="shared" si="17"/>
        <v>200.88888888888889</v>
      </c>
      <c r="Q317" t="s">
        <v>8310</v>
      </c>
      <c r="R317" t="s">
        <v>8315</v>
      </c>
      <c r="S317" s="12">
        <f t="shared" si="18"/>
        <v>41143.52238425926</v>
      </c>
      <c r="T317" s="12">
        <f t="shared" si="19"/>
        <v>41113.52238425926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7">
        <f t="shared" si="17"/>
        <v>108.01265822784811</v>
      </c>
      <c r="Q318" t="s">
        <v>8310</v>
      </c>
      <c r="R318" t="s">
        <v>8315</v>
      </c>
      <c r="S318" s="12">
        <f t="shared" si="18"/>
        <v>41983.957638888889</v>
      </c>
      <c r="T318" s="12">
        <f t="shared" si="19"/>
        <v>41950.673576388886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7">
        <f t="shared" si="17"/>
        <v>95.699367088607602</v>
      </c>
      <c r="Q319" t="s">
        <v>8310</v>
      </c>
      <c r="R319" t="s">
        <v>8315</v>
      </c>
      <c r="S319" s="12">
        <f t="shared" si="18"/>
        <v>41619.426886574074</v>
      </c>
      <c r="T319" s="12">
        <f t="shared" si="19"/>
        <v>41589.426886574074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7">
        <f t="shared" si="17"/>
        <v>49.880281690140848</v>
      </c>
      <c r="Q320" t="s">
        <v>8310</v>
      </c>
      <c r="R320" t="s">
        <v>8315</v>
      </c>
      <c r="S320" s="12">
        <f t="shared" si="18"/>
        <v>41359.747118055559</v>
      </c>
      <c r="T320" s="12">
        <f t="shared" si="19"/>
        <v>41329.788784722223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7">
        <f t="shared" si="17"/>
        <v>110.47058823529412</v>
      </c>
      <c r="Q321" t="s">
        <v>8310</v>
      </c>
      <c r="R321" t="s">
        <v>8315</v>
      </c>
      <c r="S321" s="12">
        <f t="shared" si="18"/>
        <v>40211.082638888889</v>
      </c>
      <c r="T321" s="12">
        <f t="shared" si="19"/>
        <v>40123.58829861111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20">E322/D322</f>
        <v>1.0658000000000001</v>
      </c>
      <c r="P322" s="7">
        <f t="shared" ref="P322:P385" si="21">E322/L322</f>
        <v>134.91139240506328</v>
      </c>
      <c r="Q322" t="s">
        <v>8310</v>
      </c>
      <c r="R322" t="s">
        <v>8315</v>
      </c>
      <c r="S322" s="12">
        <f t="shared" si="18"/>
        <v>42360.708333333328</v>
      </c>
      <c r="T322" s="12">
        <f t="shared" si="19"/>
        <v>42331.301307870366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0"/>
        <v>1.0266285714285714</v>
      </c>
      <c r="P323" s="7">
        <f t="shared" si="21"/>
        <v>106.62314540059347</v>
      </c>
      <c r="Q323" t="s">
        <v>8310</v>
      </c>
      <c r="R323" t="s">
        <v>8315</v>
      </c>
      <c r="S323" s="12">
        <f t="shared" ref="S323:S386" si="22">(I323/86400)+25569+(-6/24)</f>
        <v>42682.238263888888</v>
      </c>
      <c r="T323" s="12">
        <f t="shared" ref="T323:T386" si="23">(J323/86400)+25569+(-6/24)</f>
        <v>42647.196597222224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7">
        <f t="shared" si="21"/>
        <v>145.04301075268816</v>
      </c>
      <c r="Q324" t="s">
        <v>8310</v>
      </c>
      <c r="R324" t="s">
        <v>8315</v>
      </c>
      <c r="S324" s="12">
        <f t="shared" si="22"/>
        <v>42503.32</v>
      </c>
      <c r="T324" s="12">
        <f t="shared" si="23"/>
        <v>42473.32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7">
        <f t="shared" si="21"/>
        <v>114.58620689655173</v>
      </c>
      <c r="Q325" t="s">
        <v>8310</v>
      </c>
      <c r="R325" t="s">
        <v>8315</v>
      </c>
      <c r="S325" s="12">
        <f t="shared" si="22"/>
        <v>42725.082638888889</v>
      </c>
      <c r="T325" s="12">
        <f t="shared" si="23"/>
        <v>42697.07136574074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7">
        <f t="shared" si="21"/>
        <v>105.3170731707317</v>
      </c>
      <c r="Q326" t="s">
        <v>8310</v>
      </c>
      <c r="R326" t="s">
        <v>8315</v>
      </c>
      <c r="S326" s="12">
        <f t="shared" si="22"/>
        <v>42217.376250000001</v>
      </c>
      <c r="T326" s="12">
        <f t="shared" si="23"/>
        <v>42184.376250000001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7">
        <f t="shared" si="21"/>
        <v>70.921195652173907</v>
      </c>
      <c r="Q327" t="s">
        <v>8310</v>
      </c>
      <c r="R327" t="s">
        <v>8315</v>
      </c>
      <c r="S327" s="12">
        <f t="shared" si="22"/>
        <v>42723.937881944439</v>
      </c>
      <c r="T327" s="12">
        <f t="shared" si="23"/>
        <v>42688.937881944439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7">
        <f t="shared" si="21"/>
        <v>147.17167680278018</v>
      </c>
      <c r="Q328" t="s">
        <v>8310</v>
      </c>
      <c r="R328" t="s">
        <v>8315</v>
      </c>
      <c r="S328" s="12">
        <f t="shared" si="22"/>
        <v>42808.706250000003</v>
      </c>
      <c r="T328" s="12">
        <f t="shared" si="23"/>
        <v>42775.064884259264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7">
        <f t="shared" si="21"/>
        <v>160.47058823529412</v>
      </c>
      <c r="Q329" t="s">
        <v>8310</v>
      </c>
      <c r="R329" t="s">
        <v>8315</v>
      </c>
      <c r="S329" s="12">
        <f t="shared" si="22"/>
        <v>42085.083333333328</v>
      </c>
      <c r="T329" s="12">
        <f t="shared" si="23"/>
        <v>42057.985289351855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7">
        <f t="shared" si="21"/>
        <v>156.04578313253012</v>
      </c>
      <c r="Q330" t="s">
        <v>8310</v>
      </c>
      <c r="R330" t="s">
        <v>8315</v>
      </c>
      <c r="S330" s="12">
        <f t="shared" si="22"/>
        <v>42308.916666666672</v>
      </c>
      <c r="T330" s="12">
        <f t="shared" si="23"/>
        <v>42278.696620370371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7">
        <f t="shared" si="21"/>
        <v>63.17365269461078</v>
      </c>
      <c r="Q331" t="s">
        <v>8310</v>
      </c>
      <c r="R331" t="s">
        <v>8315</v>
      </c>
      <c r="S331" s="12">
        <f t="shared" si="22"/>
        <v>42314.916666666672</v>
      </c>
      <c r="T331" s="12">
        <f t="shared" si="23"/>
        <v>42291.21674768519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7">
        <f t="shared" si="21"/>
        <v>104.82352941176471</v>
      </c>
      <c r="Q332" t="s">
        <v>8310</v>
      </c>
      <c r="R332" t="s">
        <v>8315</v>
      </c>
      <c r="S332" s="12">
        <f t="shared" si="22"/>
        <v>41410.915972222225</v>
      </c>
      <c r="T332" s="12">
        <f t="shared" si="23"/>
        <v>41379.265775462962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7">
        <f t="shared" si="21"/>
        <v>97.356164383561648</v>
      </c>
      <c r="Q333" t="s">
        <v>8310</v>
      </c>
      <c r="R333" t="s">
        <v>8315</v>
      </c>
      <c r="S333" s="12">
        <f t="shared" si="22"/>
        <v>42538.331412037034</v>
      </c>
      <c r="T333" s="12">
        <f t="shared" si="23"/>
        <v>42507.331412037034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7">
        <f t="shared" si="21"/>
        <v>203.63063063063063</v>
      </c>
      <c r="Q334" t="s">
        <v>8310</v>
      </c>
      <c r="R334" t="s">
        <v>8315</v>
      </c>
      <c r="S334" s="12">
        <f t="shared" si="22"/>
        <v>42305.083333333328</v>
      </c>
      <c r="T334" s="12">
        <f t="shared" si="23"/>
        <v>42263.430289351847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7">
        <f t="shared" si="21"/>
        <v>188.31203007518798</v>
      </c>
      <c r="Q335" t="s">
        <v>8310</v>
      </c>
      <c r="R335" t="s">
        <v>8315</v>
      </c>
      <c r="S335" s="12">
        <f t="shared" si="22"/>
        <v>42467.34480324074</v>
      </c>
      <c r="T335" s="12">
        <f t="shared" si="23"/>
        <v>42437.386469907404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7">
        <f t="shared" si="21"/>
        <v>146.65217391304347</v>
      </c>
      <c r="Q336" t="s">
        <v>8310</v>
      </c>
      <c r="R336" t="s">
        <v>8315</v>
      </c>
      <c r="S336" s="12">
        <f t="shared" si="22"/>
        <v>42139.541666666672</v>
      </c>
      <c r="T336" s="12">
        <f t="shared" si="23"/>
        <v>42101.432372685187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7">
        <f t="shared" si="21"/>
        <v>109.1875</v>
      </c>
      <c r="Q337" t="s">
        <v>8310</v>
      </c>
      <c r="R337" t="s">
        <v>8315</v>
      </c>
      <c r="S337" s="12">
        <f t="shared" si="22"/>
        <v>42132.666666666672</v>
      </c>
      <c r="T337" s="12">
        <f t="shared" si="23"/>
        <v>42101.487442129626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7">
        <f t="shared" si="21"/>
        <v>59.249046653144013</v>
      </c>
      <c r="Q338" t="s">
        <v>8310</v>
      </c>
      <c r="R338" t="s">
        <v>8315</v>
      </c>
      <c r="S338" s="12">
        <f t="shared" si="22"/>
        <v>42321.387939814813</v>
      </c>
      <c r="T338" s="12">
        <f t="shared" si="23"/>
        <v>42291.346273148149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7">
        <f t="shared" si="21"/>
        <v>97.904838709677421</v>
      </c>
      <c r="Q339" t="s">
        <v>8310</v>
      </c>
      <c r="R339" t="s">
        <v>8315</v>
      </c>
      <c r="S339" s="12">
        <f t="shared" si="22"/>
        <v>42076.836898148147</v>
      </c>
      <c r="T339" s="12">
        <f t="shared" si="23"/>
        <v>42046.878564814819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7">
        <f t="shared" si="21"/>
        <v>70.000169491525426</v>
      </c>
      <c r="Q340" t="s">
        <v>8310</v>
      </c>
      <c r="R340" t="s">
        <v>8315</v>
      </c>
      <c r="S340" s="12">
        <f t="shared" si="22"/>
        <v>42615.791666666672</v>
      </c>
      <c r="T340" s="12">
        <f t="shared" si="23"/>
        <v>42559.505671296298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7">
        <f t="shared" si="21"/>
        <v>72.865168539325836</v>
      </c>
      <c r="Q341" t="s">
        <v>8310</v>
      </c>
      <c r="R341" t="s">
        <v>8315</v>
      </c>
      <c r="S341" s="12">
        <f t="shared" si="22"/>
        <v>42123.510046296295</v>
      </c>
      <c r="T341" s="12">
        <f t="shared" si="23"/>
        <v>42093.510046296295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7">
        <f t="shared" si="21"/>
        <v>146.34782608695653</v>
      </c>
      <c r="Q342" t="s">
        <v>8310</v>
      </c>
      <c r="R342" t="s">
        <v>8315</v>
      </c>
      <c r="S342" s="12">
        <f t="shared" si="22"/>
        <v>42802.625</v>
      </c>
      <c r="T342" s="12">
        <f t="shared" si="23"/>
        <v>42772.419062500005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7">
        <f t="shared" si="21"/>
        <v>67.909090909090907</v>
      </c>
      <c r="Q343" t="s">
        <v>8310</v>
      </c>
      <c r="R343" t="s">
        <v>8315</v>
      </c>
      <c r="S343" s="12">
        <f t="shared" si="22"/>
        <v>41912.915972222225</v>
      </c>
      <c r="T343" s="12">
        <f t="shared" si="23"/>
        <v>41894.629606481481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7">
        <f t="shared" si="21"/>
        <v>169.85083076923075</v>
      </c>
      <c r="Q344" t="s">
        <v>8310</v>
      </c>
      <c r="R344" t="s">
        <v>8315</v>
      </c>
      <c r="S344" s="12">
        <f t="shared" si="22"/>
        <v>42489.530844907407</v>
      </c>
      <c r="T344" s="12">
        <f t="shared" si="23"/>
        <v>42459.530844907407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7">
        <f t="shared" si="21"/>
        <v>58.413339694656486</v>
      </c>
      <c r="Q345" t="s">
        <v>8310</v>
      </c>
      <c r="R345" t="s">
        <v>8315</v>
      </c>
      <c r="S345" s="12">
        <f t="shared" si="22"/>
        <v>41956.875</v>
      </c>
      <c r="T345" s="12">
        <f t="shared" si="23"/>
        <v>41926.48778935185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7">
        <f t="shared" si="21"/>
        <v>119.99298245614035</v>
      </c>
      <c r="Q346" t="s">
        <v>8310</v>
      </c>
      <c r="R346" t="s">
        <v>8315</v>
      </c>
      <c r="S346" s="12">
        <f t="shared" si="22"/>
        <v>42155.847222222219</v>
      </c>
      <c r="T346" s="12">
        <f t="shared" si="23"/>
        <v>42111.720995370371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7">
        <f t="shared" si="21"/>
        <v>99.860335195530723</v>
      </c>
      <c r="Q347" t="s">
        <v>8310</v>
      </c>
      <c r="R347" t="s">
        <v>8315</v>
      </c>
      <c r="S347" s="12">
        <f t="shared" si="22"/>
        <v>42144.694328703699</v>
      </c>
      <c r="T347" s="12">
        <f t="shared" si="23"/>
        <v>42114.694328703699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7">
        <f t="shared" si="21"/>
        <v>90.579148936170213</v>
      </c>
      <c r="Q348" t="s">
        <v>8310</v>
      </c>
      <c r="R348" t="s">
        <v>8315</v>
      </c>
      <c r="S348" s="12">
        <f t="shared" si="22"/>
        <v>42291.250243055554</v>
      </c>
      <c r="T348" s="12">
        <f t="shared" si="23"/>
        <v>42261.250243055554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7">
        <f t="shared" si="21"/>
        <v>117.77361477572559</v>
      </c>
      <c r="Q349" t="s">
        <v>8310</v>
      </c>
      <c r="R349" t="s">
        <v>8315</v>
      </c>
      <c r="S349" s="12">
        <f t="shared" si="22"/>
        <v>42322.287141203706</v>
      </c>
      <c r="T349" s="12">
        <f t="shared" si="23"/>
        <v>42292.245474537034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7">
        <f t="shared" si="21"/>
        <v>86.554621848739501</v>
      </c>
      <c r="Q350" t="s">
        <v>8310</v>
      </c>
      <c r="R350" t="s">
        <v>8315</v>
      </c>
      <c r="S350" s="12">
        <f t="shared" si="22"/>
        <v>42237.33699074074</v>
      </c>
      <c r="T350" s="12">
        <f t="shared" si="23"/>
        <v>42207.33699074074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7">
        <f t="shared" si="21"/>
        <v>71.899281437125751</v>
      </c>
      <c r="Q351" t="s">
        <v>8310</v>
      </c>
      <c r="R351" t="s">
        <v>8315</v>
      </c>
      <c r="S351" s="12">
        <f t="shared" si="22"/>
        <v>42790.248935185184</v>
      </c>
      <c r="T351" s="12">
        <f t="shared" si="23"/>
        <v>42760.248935185184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7">
        <f t="shared" si="21"/>
        <v>129.81900452488688</v>
      </c>
      <c r="Q352" t="s">
        <v>8310</v>
      </c>
      <c r="R352" t="s">
        <v>8315</v>
      </c>
      <c r="S352" s="12">
        <f t="shared" si="22"/>
        <v>42623.915972222225</v>
      </c>
      <c r="T352" s="12">
        <f t="shared" si="23"/>
        <v>42585.816076388888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7">
        <f t="shared" si="21"/>
        <v>44.912863070539416</v>
      </c>
      <c r="Q353" t="s">
        <v>8310</v>
      </c>
      <c r="R353" t="s">
        <v>8315</v>
      </c>
      <c r="S353" s="12">
        <f t="shared" si="22"/>
        <v>42467.673078703709</v>
      </c>
      <c r="T353" s="12">
        <f t="shared" si="23"/>
        <v>42427.714745370366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7">
        <f t="shared" si="21"/>
        <v>40.755244755244753</v>
      </c>
      <c r="Q354" t="s">
        <v>8310</v>
      </c>
      <c r="R354" t="s">
        <v>8315</v>
      </c>
      <c r="S354" s="12">
        <f t="shared" si="22"/>
        <v>41919.917453703703</v>
      </c>
      <c r="T354" s="12">
        <f t="shared" si="23"/>
        <v>41889.917453703703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7">
        <f t="shared" si="21"/>
        <v>103.52394779771615</v>
      </c>
      <c r="Q355" t="s">
        <v>8310</v>
      </c>
      <c r="R355" t="s">
        <v>8315</v>
      </c>
      <c r="S355" s="12">
        <f t="shared" si="22"/>
        <v>42327.583553240736</v>
      </c>
      <c r="T355" s="12">
        <f t="shared" si="23"/>
        <v>42297.541886574079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7">
        <f t="shared" si="21"/>
        <v>125.44827586206897</v>
      </c>
      <c r="Q356" t="s">
        <v>8310</v>
      </c>
      <c r="R356" t="s">
        <v>8315</v>
      </c>
      <c r="S356" s="12">
        <f t="shared" si="22"/>
        <v>42468.536122685182</v>
      </c>
      <c r="T356" s="12">
        <f t="shared" si="23"/>
        <v>42438.577789351853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7">
        <f t="shared" si="21"/>
        <v>246.60606060606059</v>
      </c>
      <c r="Q357" t="s">
        <v>8310</v>
      </c>
      <c r="R357" t="s">
        <v>8315</v>
      </c>
      <c r="S357" s="12">
        <f t="shared" si="22"/>
        <v>41974.0855787037</v>
      </c>
      <c r="T357" s="12">
        <f t="shared" si="23"/>
        <v>41943.043912037036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7">
        <f t="shared" si="21"/>
        <v>79.401340206185566</v>
      </c>
      <c r="Q358" t="s">
        <v>8310</v>
      </c>
      <c r="R358" t="s">
        <v>8315</v>
      </c>
      <c r="S358" s="12">
        <f t="shared" si="22"/>
        <v>42445.511493055557</v>
      </c>
      <c r="T358" s="12">
        <f t="shared" si="23"/>
        <v>42415.553159722222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7">
        <f t="shared" si="21"/>
        <v>86.138613861386133</v>
      </c>
      <c r="Q359" t="s">
        <v>8310</v>
      </c>
      <c r="R359" t="s">
        <v>8315</v>
      </c>
      <c r="S359" s="12">
        <f t="shared" si="22"/>
        <v>42117.972187499996</v>
      </c>
      <c r="T359" s="12">
        <f t="shared" si="23"/>
        <v>42077.972187499996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7">
        <f t="shared" si="21"/>
        <v>193.04868913857678</v>
      </c>
      <c r="Q360" t="s">
        <v>8310</v>
      </c>
      <c r="R360" t="s">
        <v>8315</v>
      </c>
      <c r="S360" s="12">
        <f t="shared" si="22"/>
        <v>42536.375</v>
      </c>
      <c r="T360" s="12">
        <f t="shared" si="23"/>
        <v>42507.610196759255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7">
        <f t="shared" si="21"/>
        <v>84.023178807947019</v>
      </c>
      <c r="Q361" t="s">
        <v>8310</v>
      </c>
      <c r="R361" t="s">
        <v>8315</v>
      </c>
      <c r="S361" s="12">
        <f t="shared" si="22"/>
        <v>41956.966666666667</v>
      </c>
      <c r="T361" s="12">
        <f t="shared" si="23"/>
        <v>41934.820486111115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7">
        <f t="shared" si="21"/>
        <v>139.82758620689654</v>
      </c>
      <c r="Q362" t="s">
        <v>8310</v>
      </c>
      <c r="R362" t="s">
        <v>8315</v>
      </c>
      <c r="S362" s="12">
        <f t="shared" si="22"/>
        <v>42207.882638888885</v>
      </c>
      <c r="T362" s="12">
        <f t="shared" si="23"/>
        <v>42163.647916666669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7">
        <f t="shared" si="21"/>
        <v>109.82189265536722</v>
      </c>
      <c r="Q363" t="s">
        <v>8310</v>
      </c>
      <c r="R363" t="s">
        <v>8315</v>
      </c>
      <c r="S363" s="12">
        <f t="shared" si="22"/>
        <v>41965.792893518519</v>
      </c>
      <c r="T363" s="12">
        <f t="shared" si="23"/>
        <v>41935.751226851848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7">
        <f t="shared" si="21"/>
        <v>139.53488372093022</v>
      </c>
      <c r="Q364" t="s">
        <v>8310</v>
      </c>
      <c r="R364" t="s">
        <v>8315</v>
      </c>
      <c r="S364" s="12">
        <f t="shared" si="22"/>
        <v>41858.75</v>
      </c>
      <c r="T364" s="12">
        <f t="shared" si="23"/>
        <v>41836.960543981484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7">
        <f t="shared" si="21"/>
        <v>347.84615384615387</v>
      </c>
      <c r="Q365" t="s">
        <v>8310</v>
      </c>
      <c r="R365" t="s">
        <v>8315</v>
      </c>
      <c r="S365" s="12">
        <f t="shared" si="22"/>
        <v>40300.556944444441</v>
      </c>
      <c r="T365" s="12">
        <f t="shared" si="23"/>
        <v>40255.494629629626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7">
        <f t="shared" si="21"/>
        <v>68.24159292035398</v>
      </c>
      <c r="Q366" t="s">
        <v>8310</v>
      </c>
      <c r="R366" t="s">
        <v>8315</v>
      </c>
      <c r="S366" s="12">
        <f t="shared" si="22"/>
        <v>41810.915972222225</v>
      </c>
      <c r="T366" s="12">
        <f t="shared" si="23"/>
        <v>41780.609629629631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7">
        <f t="shared" si="21"/>
        <v>239.93846153846152</v>
      </c>
      <c r="Q367" t="s">
        <v>8310</v>
      </c>
      <c r="R367" t="s">
        <v>8315</v>
      </c>
      <c r="S367" s="12">
        <f t="shared" si="22"/>
        <v>41698.356469907405</v>
      </c>
      <c r="T367" s="12">
        <f t="shared" si="23"/>
        <v>41668.356469907405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7">
        <f t="shared" si="21"/>
        <v>287.31343283582089</v>
      </c>
      <c r="Q368" t="s">
        <v>8310</v>
      </c>
      <c r="R368" t="s">
        <v>8315</v>
      </c>
      <c r="S368" s="12">
        <f t="shared" si="22"/>
        <v>41049.543032407411</v>
      </c>
      <c r="T368" s="12">
        <f t="shared" si="23"/>
        <v>41019.543032407411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7">
        <f t="shared" si="21"/>
        <v>86.84882352941176</v>
      </c>
      <c r="Q369" t="s">
        <v>8310</v>
      </c>
      <c r="R369" t="s">
        <v>8315</v>
      </c>
      <c r="S369" s="12">
        <f t="shared" si="22"/>
        <v>41394.957638888889</v>
      </c>
      <c r="T369" s="12">
        <f t="shared" si="23"/>
        <v>41355.327291666668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7">
        <f t="shared" si="21"/>
        <v>81.84905660377359</v>
      </c>
      <c r="Q370" t="s">
        <v>8310</v>
      </c>
      <c r="R370" t="s">
        <v>8315</v>
      </c>
      <c r="S370" s="12">
        <f t="shared" si="22"/>
        <v>42078.313912037032</v>
      </c>
      <c r="T370" s="12">
        <f t="shared" si="23"/>
        <v>42043.355578703704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7">
        <f t="shared" si="21"/>
        <v>42.874970059880241</v>
      </c>
      <c r="Q371" t="s">
        <v>8310</v>
      </c>
      <c r="R371" t="s">
        <v>8315</v>
      </c>
      <c r="S371" s="12">
        <f t="shared" si="22"/>
        <v>40923.301724537036</v>
      </c>
      <c r="T371" s="12">
        <f t="shared" si="23"/>
        <v>40893.301724537036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7">
        <f t="shared" si="21"/>
        <v>709.41860465116281</v>
      </c>
      <c r="Q372" t="s">
        <v>8310</v>
      </c>
      <c r="R372" t="s">
        <v>8315</v>
      </c>
      <c r="S372" s="12">
        <f t="shared" si="22"/>
        <v>42741.545138888891</v>
      </c>
      <c r="T372" s="12">
        <f t="shared" si="23"/>
        <v>42711.545138888891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7">
        <f t="shared" si="21"/>
        <v>161.25517890772127</v>
      </c>
      <c r="Q373" t="s">
        <v>8310</v>
      </c>
      <c r="R373" t="s">
        <v>8315</v>
      </c>
      <c r="S373" s="12">
        <f t="shared" si="22"/>
        <v>41306.517812500002</v>
      </c>
      <c r="T373" s="12">
        <f t="shared" si="23"/>
        <v>41261.517812500002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7">
        <f t="shared" si="21"/>
        <v>41.777777777777779</v>
      </c>
      <c r="Q374" t="s">
        <v>8310</v>
      </c>
      <c r="R374" t="s">
        <v>8315</v>
      </c>
      <c r="S374" s="12">
        <f t="shared" si="22"/>
        <v>42465.416666666672</v>
      </c>
      <c r="T374" s="12">
        <f t="shared" si="23"/>
        <v>42425.326898148152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7">
        <f t="shared" si="21"/>
        <v>89.887640449438209</v>
      </c>
      <c r="Q375" t="s">
        <v>8310</v>
      </c>
      <c r="R375" t="s">
        <v>8315</v>
      </c>
      <c r="S375" s="12">
        <f t="shared" si="22"/>
        <v>41108.66201388889</v>
      </c>
      <c r="T375" s="12">
        <f t="shared" si="23"/>
        <v>41078.66201388889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7">
        <f t="shared" si="21"/>
        <v>45.051724137931032</v>
      </c>
      <c r="Q376" t="s">
        <v>8310</v>
      </c>
      <c r="R376" t="s">
        <v>8315</v>
      </c>
      <c r="S376" s="12">
        <f t="shared" si="22"/>
        <v>40802.639247685183</v>
      </c>
      <c r="T376" s="12">
        <f t="shared" si="23"/>
        <v>40757.639247685183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7">
        <f t="shared" si="21"/>
        <v>42.857142857142854</v>
      </c>
      <c r="Q377" t="s">
        <v>8310</v>
      </c>
      <c r="R377" t="s">
        <v>8315</v>
      </c>
      <c r="S377" s="12">
        <f t="shared" si="22"/>
        <v>41699.470833333333</v>
      </c>
      <c r="T377" s="12">
        <f t="shared" si="23"/>
        <v>41657.735081018516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7">
        <f t="shared" si="21"/>
        <v>54.083333333333336</v>
      </c>
      <c r="Q378" t="s">
        <v>8310</v>
      </c>
      <c r="R378" t="s">
        <v>8315</v>
      </c>
      <c r="S378" s="12">
        <f t="shared" si="22"/>
        <v>42607.202731481477</v>
      </c>
      <c r="T378" s="12">
        <f t="shared" si="23"/>
        <v>42576.202731481477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7">
        <f t="shared" si="21"/>
        <v>103.21804511278195</v>
      </c>
      <c r="Q379" t="s">
        <v>8310</v>
      </c>
      <c r="R379" t="s">
        <v>8315</v>
      </c>
      <c r="S379" s="12">
        <f t="shared" si="22"/>
        <v>42322.042361111111</v>
      </c>
      <c r="T379" s="12">
        <f t="shared" si="23"/>
        <v>42292.000787037032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7">
        <f t="shared" si="21"/>
        <v>40.397590361445786</v>
      </c>
      <c r="Q380" t="s">
        <v>8310</v>
      </c>
      <c r="R380" t="s">
        <v>8315</v>
      </c>
      <c r="S380" s="12">
        <f t="shared" si="22"/>
        <v>42394.744444444441</v>
      </c>
      <c r="T380" s="12">
        <f t="shared" si="23"/>
        <v>42370.321851851855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7">
        <f t="shared" si="21"/>
        <v>116.85906040268456</v>
      </c>
      <c r="Q381" t="s">
        <v>8310</v>
      </c>
      <c r="R381" t="s">
        <v>8315</v>
      </c>
      <c r="S381" s="12">
        <f t="shared" si="22"/>
        <v>41032.438333333332</v>
      </c>
      <c r="T381" s="12">
        <f t="shared" si="23"/>
        <v>40987.438333333332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7">
        <f t="shared" si="21"/>
        <v>115.51020408163265</v>
      </c>
      <c r="Q382" t="s">
        <v>8310</v>
      </c>
      <c r="R382" t="s">
        <v>8315</v>
      </c>
      <c r="S382" s="12">
        <f t="shared" si="22"/>
        <v>42392.469814814816</v>
      </c>
      <c r="T382" s="12">
        <f t="shared" si="23"/>
        <v>42367.469814814816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7">
        <f t="shared" si="21"/>
        <v>104.31274900398407</v>
      </c>
      <c r="Q383" t="s">
        <v>8310</v>
      </c>
      <c r="R383" t="s">
        <v>8315</v>
      </c>
      <c r="S383" s="12">
        <f t="shared" si="22"/>
        <v>41119.958333333336</v>
      </c>
      <c r="T383" s="12">
        <f t="shared" si="23"/>
        <v>41085.448113425926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7">
        <f t="shared" si="21"/>
        <v>69.772727272727266</v>
      </c>
      <c r="Q384" t="s">
        <v>8310</v>
      </c>
      <c r="R384" t="s">
        <v>8315</v>
      </c>
      <c r="S384" s="12">
        <f t="shared" si="22"/>
        <v>41158.459490740745</v>
      </c>
      <c r="T384" s="12">
        <f t="shared" si="23"/>
        <v>41144.459490740745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7">
        <f t="shared" si="21"/>
        <v>43.020833333333336</v>
      </c>
      <c r="Q385" t="s">
        <v>8310</v>
      </c>
      <c r="R385" t="s">
        <v>8315</v>
      </c>
      <c r="S385" s="12">
        <f t="shared" si="22"/>
        <v>41777.867581018516</v>
      </c>
      <c r="T385" s="12">
        <f t="shared" si="23"/>
        <v>41754.867581018516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24">E386/D386</f>
        <v>1.1210500000000001</v>
      </c>
      <c r="P386" s="7">
        <f t="shared" ref="P386:P449" si="25">E386/L386</f>
        <v>58.540469973890339</v>
      </c>
      <c r="Q386" t="s">
        <v>8310</v>
      </c>
      <c r="R386" t="s">
        <v>8315</v>
      </c>
      <c r="S386" s="12">
        <f t="shared" si="22"/>
        <v>42010.531793981485</v>
      </c>
      <c r="T386" s="12">
        <f t="shared" si="23"/>
        <v>41980.531793981485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4"/>
        <v>1.05982</v>
      </c>
      <c r="P387" s="7">
        <f t="shared" si="25"/>
        <v>111.79535864978902</v>
      </c>
      <c r="Q387" t="s">
        <v>8310</v>
      </c>
      <c r="R387" t="s">
        <v>8315</v>
      </c>
      <c r="S387" s="12">
        <f t="shared" ref="S387:S450" si="26">(I387/86400)+25569+(-6/24)</f>
        <v>41964.376168981486</v>
      </c>
      <c r="T387" s="12">
        <f t="shared" ref="T387:T450" si="27">(J387/86400)+25569+(-6/24)</f>
        <v>41934.334502314814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7">
        <f t="shared" si="25"/>
        <v>46.230769230769234</v>
      </c>
      <c r="Q388" t="s">
        <v>8310</v>
      </c>
      <c r="R388" t="s">
        <v>8315</v>
      </c>
      <c r="S388" s="12">
        <f t="shared" si="26"/>
        <v>42226.701284722221</v>
      </c>
      <c r="T388" s="12">
        <f t="shared" si="27"/>
        <v>42211.701284722221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7">
        <f t="shared" si="25"/>
        <v>144.69039145907473</v>
      </c>
      <c r="Q389" t="s">
        <v>8310</v>
      </c>
      <c r="R389" t="s">
        <v>8315</v>
      </c>
      <c r="S389" s="12">
        <f t="shared" si="26"/>
        <v>42231</v>
      </c>
      <c r="T389" s="12">
        <f t="shared" si="27"/>
        <v>42200.42659722222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7">
        <f t="shared" si="25"/>
        <v>88.845070422535215</v>
      </c>
      <c r="Q390" t="s">
        <v>8310</v>
      </c>
      <c r="R390" t="s">
        <v>8315</v>
      </c>
      <c r="S390" s="12">
        <f t="shared" si="26"/>
        <v>42578.826157407406</v>
      </c>
      <c r="T390" s="12">
        <f t="shared" si="27"/>
        <v>42548.826157407406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7">
        <f t="shared" si="25"/>
        <v>81.75107284768211</v>
      </c>
      <c r="Q391" t="s">
        <v>8310</v>
      </c>
      <c r="R391" t="s">
        <v>8315</v>
      </c>
      <c r="S391" s="12">
        <f t="shared" si="26"/>
        <v>41705.707638888889</v>
      </c>
      <c r="T391" s="12">
        <f t="shared" si="27"/>
        <v>41673.813078703708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7">
        <f t="shared" si="25"/>
        <v>71.428571428571431</v>
      </c>
      <c r="Q392" t="s">
        <v>8310</v>
      </c>
      <c r="R392" t="s">
        <v>8315</v>
      </c>
      <c r="S392" s="12">
        <f t="shared" si="26"/>
        <v>42131.786712962959</v>
      </c>
      <c r="T392" s="12">
        <f t="shared" si="27"/>
        <v>42111.786712962959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7">
        <f t="shared" si="25"/>
        <v>104.25906735751295</v>
      </c>
      <c r="Q393" t="s">
        <v>8310</v>
      </c>
      <c r="R393" t="s">
        <v>8315</v>
      </c>
      <c r="S393" s="12">
        <f t="shared" si="26"/>
        <v>40894.790972222225</v>
      </c>
      <c r="T393" s="12">
        <f t="shared" si="27"/>
        <v>40864.792256944442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7">
        <f t="shared" si="25"/>
        <v>90.616504854368927</v>
      </c>
      <c r="Q394" t="s">
        <v>8310</v>
      </c>
      <c r="R394" t="s">
        <v>8315</v>
      </c>
      <c r="S394" s="12">
        <f t="shared" si="26"/>
        <v>40793.875</v>
      </c>
      <c r="T394" s="12">
        <f t="shared" si="27"/>
        <v>40763.467256944445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7">
        <f t="shared" si="25"/>
        <v>157.33048433048432</v>
      </c>
      <c r="Q395" t="s">
        <v>8310</v>
      </c>
      <c r="R395" t="s">
        <v>8315</v>
      </c>
      <c r="S395" s="12">
        <f t="shared" si="26"/>
        <v>41557.458935185183</v>
      </c>
      <c r="T395" s="12">
        <f t="shared" si="27"/>
        <v>41526.458935185183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7">
        <f t="shared" si="25"/>
        <v>105.18</v>
      </c>
      <c r="Q396" t="s">
        <v>8310</v>
      </c>
      <c r="R396" t="s">
        <v>8315</v>
      </c>
      <c r="S396" s="12">
        <f t="shared" si="26"/>
        <v>42477.526412037041</v>
      </c>
      <c r="T396" s="12">
        <f t="shared" si="27"/>
        <v>42417.568078703705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7">
        <f t="shared" si="25"/>
        <v>58.719836956521746</v>
      </c>
      <c r="Q397" t="s">
        <v>8310</v>
      </c>
      <c r="R397" t="s">
        <v>8315</v>
      </c>
      <c r="S397" s="12">
        <f t="shared" si="26"/>
        <v>41026.647222222222</v>
      </c>
      <c r="T397" s="12">
        <f t="shared" si="27"/>
        <v>40990.659259259257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7">
        <f t="shared" si="25"/>
        <v>81.632653061224488</v>
      </c>
      <c r="Q398" t="s">
        <v>8310</v>
      </c>
      <c r="R398" t="s">
        <v>8315</v>
      </c>
      <c r="S398" s="12">
        <f t="shared" si="26"/>
        <v>41097.314884259264</v>
      </c>
      <c r="T398" s="12">
        <f t="shared" si="27"/>
        <v>41082.314884259264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7">
        <f t="shared" si="25"/>
        <v>56.460043668122275</v>
      </c>
      <c r="Q399" t="s">
        <v>8310</v>
      </c>
      <c r="R399" t="s">
        <v>8315</v>
      </c>
      <c r="S399" s="12">
        <f t="shared" si="26"/>
        <v>40421.905555555553</v>
      </c>
      <c r="T399" s="12">
        <f t="shared" si="27"/>
        <v>40379.526435185187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7">
        <f t="shared" si="25"/>
        <v>140.1044776119403</v>
      </c>
      <c r="Q400" t="s">
        <v>8310</v>
      </c>
      <c r="R400" t="s">
        <v>8315</v>
      </c>
      <c r="S400" s="12">
        <f t="shared" si="26"/>
        <v>42123.543124999997</v>
      </c>
      <c r="T400" s="12">
        <f t="shared" si="27"/>
        <v>42078.543124999997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7">
        <f t="shared" si="25"/>
        <v>224.85263157894738</v>
      </c>
      <c r="Q401" t="s">
        <v>8310</v>
      </c>
      <c r="R401" t="s">
        <v>8315</v>
      </c>
      <c r="S401" s="12">
        <f t="shared" si="26"/>
        <v>42718.25</v>
      </c>
      <c r="T401" s="12">
        <f t="shared" si="27"/>
        <v>42687.625775462962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7">
        <f t="shared" si="25"/>
        <v>181.13306451612902</v>
      </c>
      <c r="Q402" t="s">
        <v>8310</v>
      </c>
      <c r="R402" t="s">
        <v>8315</v>
      </c>
      <c r="S402" s="12">
        <f t="shared" si="26"/>
        <v>41775.895833333336</v>
      </c>
      <c r="T402" s="12">
        <f t="shared" si="27"/>
        <v>41745.385960648149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7">
        <f t="shared" si="25"/>
        <v>711.04109589041093</v>
      </c>
      <c r="Q403" t="s">
        <v>8310</v>
      </c>
      <c r="R403" t="s">
        <v>8315</v>
      </c>
      <c r="S403" s="12">
        <f t="shared" si="26"/>
        <v>40762.592245370368</v>
      </c>
      <c r="T403" s="12">
        <f t="shared" si="27"/>
        <v>40732.592245370368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7">
        <f t="shared" si="25"/>
        <v>65.883720930232556</v>
      </c>
      <c r="Q404" t="s">
        <v>8310</v>
      </c>
      <c r="R404" t="s">
        <v>8315</v>
      </c>
      <c r="S404" s="12">
        <f t="shared" si="26"/>
        <v>42313.33121527778</v>
      </c>
      <c r="T404" s="12">
        <f t="shared" si="27"/>
        <v>42292.289548611108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7">
        <f t="shared" si="25"/>
        <v>75.185714285714283</v>
      </c>
      <c r="Q405" t="s">
        <v>8310</v>
      </c>
      <c r="R405" t="s">
        <v>8315</v>
      </c>
      <c r="S405" s="12">
        <f t="shared" si="26"/>
        <v>40765.047222222223</v>
      </c>
      <c r="T405" s="12">
        <f t="shared" si="27"/>
        <v>40718.060659722221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7">
        <f t="shared" si="25"/>
        <v>133.14391143911439</v>
      </c>
      <c r="Q406" t="s">
        <v>8310</v>
      </c>
      <c r="R406" t="s">
        <v>8315</v>
      </c>
      <c r="S406" s="12">
        <f t="shared" si="26"/>
        <v>41675.711111111115</v>
      </c>
      <c r="T406" s="12">
        <f t="shared" si="27"/>
        <v>41646.378032407403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7">
        <f t="shared" si="25"/>
        <v>55.2</v>
      </c>
      <c r="Q407" t="s">
        <v>8310</v>
      </c>
      <c r="R407" t="s">
        <v>8315</v>
      </c>
      <c r="S407" s="12">
        <f t="shared" si="26"/>
        <v>41703.83494212963</v>
      </c>
      <c r="T407" s="12">
        <f t="shared" si="27"/>
        <v>41673.83494212963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7">
        <f t="shared" si="25"/>
        <v>86.163714285714292</v>
      </c>
      <c r="Q408" t="s">
        <v>8310</v>
      </c>
      <c r="R408" t="s">
        <v>8315</v>
      </c>
      <c r="S408" s="12">
        <f t="shared" si="26"/>
        <v>40671.999305555553</v>
      </c>
      <c r="T408" s="12">
        <f t="shared" si="27"/>
        <v>40637.912465277775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7">
        <f t="shared" si="25"/>
        <v>92.318181818181813</v>
      </c>
      <c r="Q409" t="s">
        <v>8310</v>
      </c>
      <c r="R409" t="s">
        <v>8315</v>
      </c>
      <c r="S409" s="12">
        <f t="shared" si="26"/>
        <v>40866.662615740745</v>
      </c>
      <c r="T409" s="12">
        <f t="shared" si="27"/>
        <v>40806.620949074073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7">
        <f t="shared" si="25"/>
        <v>160.16473684210527</v>
      </c>
      <c r="Q410" t="s">
        <v>8310</v>
      </c>
      <c r="R410" t="s">
        <v>8315</v>
      </c>
      <c r="S410" s="12">
        <f t="shared" si="26"/>
        <v>41583.527662037035</v>
      </c>
      <c r="T410" s="12">
        <f t="shared" si="27"/>
        <v>41543.485995370371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7">
        <f t="shared" si="25"/>
        <v>45.6</v>
      </c>
      <c r="Q411" t="s">
        <v>8310</v>
      </c>
      <c r="R411" t="s">
        <v>8315</v>
      </c>
      <c r="S411" s="12">
        <f t="shared" si="26"/>
        <v>42573.612777777773</v>
      </c>
      <c r="T411" s="12">
        <f t="shared" si="27"/>
        <v>42543.612777777773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7">
        <f t="shared" si="25"/>
        <v>183.28571428571428</v>
      </c>
      <c r="Q412" t="s">
        <v>8310</v>
      </c>
      <c r="R412" t="s">
        <v>8315</v>
      </c>
      <c r="S412" s="12">
        <f t="shared" si="26"/>
        <v>42173.731446759259</v>
      </c>
      <c r="T412" s="12">
        <f t="shared" si="27"/>
        <v>42113.731446759259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7">
        <f t="shared" si="25"/>
        <v>125.78838174273859</v>
      </c>
      <c r="Q413" t="s">
        <v>8310</v>
      </c>
      <c r="R413" t="s">
        <v>8315</v>
      </c>
      <c r="S413" s="12">
        <f t="shared" si="26"/>
        <v>41629.958333333336</v>
      </c>
      <c r="T413" s="12">
        <f t="shared" si="27"/>
        <v>41597.92597222222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7">
        <f t="shared" si="25"/>
        <v>57.654545454545456</v>
      </c>
      <c r="Q414" t="s">
        <v>8310</v>
      </c>
      <c r="R414" t="s">
        <v>8315</v>
      </c>
      <c r="S414" s="12">
        <f t="shared" si="26"/>
        <v>41115.492800925924</v>
      </c>
      <c r="T414" s="12">
        <f t="shared" si="27"/>
        <v>41099.492800925924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7">
        <f t="shared" si="25"/>
        <v>78.660818713450297</v>
      </c>
      <c r="Q415" t="s">
        <v>8310</v>
      </c>
      <c r="R415" t="s">
        <v>8315</v>
      </c>
      <c r="S415" s="12">
        <f t="shared" si="26"/>
        <v>41109.627442129626</v>
      </c>
      <c r="T415" s="12">
        <f t="shared" si="27"/>
        <v>41079.627442129626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7">
        <f t="shared" si="25"/>
        <v>91.480769230769226</v>
      </c>
      <c r="Q416" t="s">
        <v>8310</v>
      </c>
      <c r="R416" t="s">
        <v>8315</v>
      </c>
      <c r="S416" s="12">
        <f t="shared" si="26"/>
        <v>41558.813252314816</v>
      </c>
      <c r="T416" s="12">
        <f t="shared" si="27"/>
        <v>41528.813252314816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7">
        <f t="shared" si="25"/>
        <v>68.09809523809524</v>
      </c>
      <c r="Q417" t="s">
        <v>8310</v>
      </c>
      <c r="R417" t="s">
        <v>8315</v>
      </c>
      <c r="S417" s="12">
        <f t="shared" si="26"/>
        <v>41929.25</v>
      </c>
      <c r="T417" s="12">
        <f t="shared" si="27"/>
        <v>41904.601875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7">
        <f t="shared" si="25"/>
        <v>48.086800000000004</v>
      </c>
      <c r="Q418" t="s">
        <v>8310</v>
      </c>
      <c r="R418" t="s">
        <v>8315</v>
      </c>
      <c r="S418" s="12">
        <f t="shared" si="26"/>
        <v>41678.146192129629</v>
      </c>
      <c r="T418" s="12">
        <f t="shared" si="27"/>
        <v>41648.146192129629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7">
        <f t="shared" si="25"/>
        <v>202.42307692307693</v>
      </c>
      <c r="Q419" t="s">
        <v>8310</v>
      </c>
      <c r="R419" t="s">
        <v>8315</v>
      </c>
      <c r="S419" s="12">
        <f t="shared" si="26"/>
        <v>41371.939583333333</v>
      </c>
      <c r="T419" s="12">
        <f t="shared" si="27"/>
        <v>41360.720601851848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7">
        <f t="shared" si="25"/>
        <v>216.75</v>
      </c>
      <c r="Q420" t="s">
        <v>8310</v>
      </c>
      <c r="R420" t="s">
        <v>8315</v>
      </c>
      <c r="S420" s="12">
        <f t="shared" si="26"/>
        <v>42208.032372685186</v>
      </c>
      <c r="T420" s="12">
        <f t="shared" si="27"/>
        <v>42178.032372685186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7">
        <f t="shared" si="25"/>
        <v>110.06849315068493</v>
      </c>
      <c r="Q421" t="s">
        <v>8310</v>
      </c>
      <c r="R421" t="s">
        <v>8315</v>
      </c>
      <c r="S421" s="12">
        <f t="shared" si="26"/>
        <v>41454.592442129629</v>
      </c>
      <c r="T421" s="12">
        <f t="shared" si="27"/>
        <v>41394.592442129629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7">
        <f t="shared" si="25"/>
        <v>4.833333333333333</v>
      </c>
      <c r="Q422" t="s">
        <v>8310</v>
      </c>
      <c r="R422" t="s">
        <v>8316</v>
      </c>
      <c r="S422" s="12">
        <f t="shared" si="26"/>
        <v>41711.944803240738</v>
      </c>
      <c r="T422" s="12">
        <f t="shared" si="27"/>
        <v>41681.98646990741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7">
        <f t="shared" si="25"/>
        <v>50.166666666666664</v>
      </c>
      <c r="Q423" t="s">
        <v>8310</v>
      </c>
      <c r="R423" t="s">
        <v>8316</v>
      </c>
      <c r="S423" s="12">
        <f t="shared" si="26"/>
        <v>42237.241388888884</v>
      </c>
      <c r="T423" s="12">
        <f t="shared" si="27"/>
        <v>42177.241388888884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7">
        <f t="shared" si="25"/>
        <v>35.833333333333336</v>
      </c>
      <c r="Q424" t="s">
        <v>8310</v>
      </c>
      <c r="R424" t="s">
        <v>8316</v>
      </c>
      <c r="S424" s="12">
        <f t="shared" si="26"/>
        <v>41893.010381944448</v>
      </c>
      <c r="T424" s="12">
        <f t="shared" si="27"/>
        <v>41863.010381944448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7">
        <f t="shared" si="25"/>
        <v>11.76923076923077</v>
      </c>
      <c r="Q425" t="s">
        <v>8310</v>
      </c>
      <c r="R425" t="s">
        <v>8316</v>
      </c>
      <c r="S425" s="12">
        <f t="shared" si="26"/>
        <v>41430.67627314815</v>
      </c>
      <c r="T425" s="12">
        <f t="shared" si="27"/>
        <v>41400.67627314815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7">
        <f t="shared" si="25"/>
        <v>40.78</v>
      </c>
      <c r="Q426" t="s">
        <v>8310</v>
      </c>
      <c r="R426" t="s">
        <v>8316</v>
      </c>
      <c r="S426" s="12">
        <f t="shared" si="26"/>
        <v>40994.084479166668</v>
      </c>
      <c r="T426" s="12">
        <f t="shared" si="27"/>
        <v>40934.126145833332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7">
        <f t="shared" si="25"/>
        <v>3</v>
      </c>
      <c r="Q427" t="s">
        <v>8310</v>
      </c>
      <c r="R427" t="s">
        <v>8316</v>
      </c>
      <c r="S427" s="12">
        <f t="shared" si="26"/>
        <v>42335.652824074074</v>
      </c>
      <c r="T427" s="12">
        <f t="shared" si="27"/>
        <v>42275.611157407402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7">
        <f t="shared" si="25"/>
        <v>16.625</v>
      </c>
      <c r="Q428" t="s">
        <v>8310</v>
      </c>
      <c r="R428" t="s">
        <v>8316</v>
      </c>
      <c r="S428" s="12">
        <f t="shared" si="26"/>
        <v>42430.461967592593</v>
      </c>
      <c r="T428" s="12">
        <f t="shared" si="27"/>
        <v>42400.461967592593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2">
        <f t="shared" si="26"/>
        <v>42299.540972222225</v>
      </c>
      <c r="T429" s="12">
        <f t="shared" si="27"/>
        <v>42285.65902777778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7">
        <f t="shared" si="25"/>
        <v>52</v>
      </c>
      <c r="Q430" t="s">
        <v>8310</v>
      </c>
      <c r="R430" t="s">
        <v>8316</v>
      </c>
      <c r="S430" s="12">
        <f t="shared" si="26"/>
        <v>41806.666666666664</v>
      </c>
      <c r="T430" s="12">
        <f t="shared" si="27"/>
        <v>41778.516724537039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2">
        <f t="shared" si="26"/>
        <v>40143.957638888889</v>
      </c>
      <c r="T431" s="12">
        <f t="shared" si="27"/>
        <v>40070.651412037041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7">
        <f t="shared" si="25"/>
        <v>4.8</v>
      </c>
      <c r="Q432" t="s">
        <v>8310</v>
      </c>
      <c r="R432" t="s">
        <v>8316</v>
      </c>
      <c r="S432" s="12">
        <f t="shared" si="26"/>
        <v>41527.857256944444</v>
      </c>
      <c r="T432" s="12">
        <f t="shared" si="27"/>
        <v>41512.857256944444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7">
        <f t="shared" si="25"/>
        <v>51.875</v>
      </c>
      <c r="Q433" t="s">
        <v>8310</v>
      </c>
      <c r="R433" t="s">
        <v>8316</v>
      </c>
      <c r="S433" s="12">
        <f t="shared" si="26"/>
        <v>42556.621331018519</v>
      </c>
      <c r="T433" s="12">
        <f t="shared" si="27"/>
        <v>42526.621331018519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7">
        <f t="shared" si="25"/>
        <v>71.25</v>
      </c>
      <c r="Q434" t="s">
        <v>8310</v>
      </c>
      <c r="R434" t="s">
        <v>8316</v>
      </c>
      <c r="S434" s="12">
        <f t="shared" si="26"/>
        <v>42298.476631944446</v>
      </c>
      <c r="T434" s="12">
        <f t="shared" si="27"/>
        <v>42238.476631944446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2">
        <f t="shared" si="26"/>
        <v>42288.379884259259</v>
      </c>
      <c r="T435" s="12">
        <f t="shared" si="27"/>
        <v>42228.379884259259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7">
        <f t="shared" si="25"/>
        <v>62.5</v>
      </c>
      <c r="Q436" t="s">
        <v>8310</v>
      </c>
      <c r="R436" t="s">
        <v>8316</v>
      </c>
      <c r="S436" s="12">
        <f t="shared" si="26"/>
        <v>41609.626180555555</v>
      </c>
      <c r="T436" s="12">
        <f t="shared" si="27"/>
        <v>41576.584513888891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7">
        <f t="shared" si="25"/>
        <v>1</v>
      </c>
      <c r="Q437" t="s">
        <v>8310</v>
      </c>
      <c r="R437" t="s">
        <v>8316</v>
      </c>
      <c r="S437" s="12">
        <f t="shared" si="26"/>
        <v>41530.497453703705</v>
      </c>
      <c r="T437" s="12">
        <f t="shared" si="27"/>
        <v>41500.497453703705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2">
        <f t="shared" si="26"/>
        <v>41486.11241898148</v>
      </c>
      <c r="T438" s="12">
        <f t="shared" si="27"/>
        <v>41456.11241898148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2">
        <f t="shared" si="26"/>
        <v>42651.06858796296</v>
      </c>
      <c r="T439" s="12">
        <f t="shared" si="27"/>
        <v>42591.06858796296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7">
        <f t="shared" si="25"/>
        <v>170.54545454545453</v>
      </c>
      <c r="Q440" t="s">
        <v>8310</v>
      </c>
      <c r="R440" t="s">
        <v>8316</v>
      </c>
      <c r="S440" s="12">
        <f t="shared" si="26"/>
        <v>42326.052754629629</v>
      </c>
      <c r="T440" s="12">
        <f t="shared" si="27"/>
        <v>42296.011087962965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2">
        <f t="shared" si="26"/>
        <v>41929.511782407411</v>
      </c>
      <c r="T441" s="12">
        <f t="shared" si="27"/>
        <v>41919.511782407411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7">
        <f t="shared" si="25"/>
        <v>5</v>
      </c>
      <c r="Q442" t="s">
        <v>8310</v>
      </c>
      <c r="R442" t="s">
        <v>8316</v>
      </c>
      <c r="S442" s="12">
        <f t="shared" si="26"/>
        <v>42453.693900462968</v>
      </c>
      <c r="T442" s="12">
        <f t="shared" si="27"/>
        <v>42423.735567129625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2">
        <f t="shared" si="26"/>
        <v>41580.543935185182</v>
      </c>
      <c r="T443" s="12">
        <f t="shared" si="27"/>
        <v>41550.543935185182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7">
        <f t="shared" si="25"/>
        <v>393.58823529411762</v>
      </c>
      <c r="Q444" t="s">
        <v>8310</v>
      </c>
      <c r="R444" t="s">
        <v>8316</v>
      </c>
      <c r="S444" s="12">
        <f t="shared" si="26"/>
        <v>42054.638692129629</v>
      </c>
      <c r="T444" s="12">
        <f t="shared" si="27"/>
        <v>42024.638692129629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7">
        <f t="shared" si="25"/>
        <v>5</v>
      </c>
      <c r="Q445" t="s">
        <v>8310</v>
      </c>
      <c r="R445" t="s">
        <v>8316</v>
      </c>
      <c r="S445" s="12">
        <f t="shared" si="26"/>
        <v>41679.765057870369</v>
      </c>
      <c r="T445" s="12">
        <f t="shared" si="27"/>
        <v>41649.765057870369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7">
        <f t="shared" si="25"/>
        <v>50</v>
      </c>
      <c r="Q446" t="s">
        <v>8310</v>
      </c>
      <c r="R446" t="s">
        <v>8316</v>
      </c>
      <c r="S446" s="12">
        <f t="shared" si="26"/>
        <v>40954.656956018516</v>
      </c>
      <c r="T446" s="12">
        <f t="shared" si="27"/>
        <v>40894.656956018516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7">
        <f t="shared" si="25"/>
        <v>1</v>
      </c>
      <c r="Q447" t="s">
        <v>8310</v>
      </c>
      <c r="R447" t="s">
        <v>8316</v>
      </c>
      <c r="S447" s="12">
        <f t="shared" si="26"/>
        <v>42145.085358796292</v>
      </c>
      <c r="T447" s="12">
        <f t="shared" si="27"/>
        <v>42130.085358796292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7">
        <f t="shared" si="25"/>
        <v>47.875</v>
      </c>
      <c r="Q448" t="s">
        <v>8310</v>
      </c>
      <c r="R448" t="s">
        <v>8316</v>
      </c>
      <c r="S448" s="12">
        <f t="shared" si="26"/>
        <v>42066.833564814813</v>
      </c>
      <c r="T448" s="12">
        <f t="shared" si="27"/>
        <v>42036.833564814813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7">
        <f t="shared" si="25"/>
        <v>5</v>
      </c>
      <c r="Q449" t="s">
        <v>8310</v>
      </c>
      <c r="R449" t="s">
        <v>8316</v>
      </c>
      <c r="S449" s="12">
        <f t="shared" si="26"/>
        <v>41356.263460648144</v>
      </c>
      <c r="T449" s="12">
        <f t="shared" si="27"/>
        <v>41331.305127314816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28">E450/D450</f>
        <v>3.2804E-2</v>
      </c>
      <c r="P450" s="7">
        <f t="shared" ref="P450:P513" si="29">E450/L450</f>
        <v>20.502500000000001</v>
      </c>
      <c r="Q450" t="s">
        <v>8310</v>
      </c>
      <c r="R450" t="s">
        <v>8316</v>
      </c>
      <c r="S450" s="12">
        <f t="shared" si="26"/>
        <v>41773.508043981477</v>
      </c>
      <c r="T450" s="12">
        <f t="shared" si="27"/>
        <v>41753.508043981477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8"/>
        <v>2.2499999999999999E-2</v>
      </c>
      <c r="P451" s="7">
        <f t="shared" si="29"/>
        <v>9</v>
      </c>
      <c r="Q451" t="s">
        <v>8310</v>
      </c>
      <c r="R451" t="s">
        <v>8316</v>
      </c>
      <c r="S451" s="12">
        <f t="shared" ref="S451:S514" si="30">(I451/86400)+25569+(-6/24)</f>
        <v>41564.318113425928</v>
      </c>
      <c r="T451" s="12">
        <f t="shared" ref="T451:T514" si="31">(J451/86400)+25569+(-6/24)</f>
        <v>41534.318113425928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7">
        <f t="shared" si="29"/>
        <v>56.571428571428569</v>
      </c>
      <c r="Q452" t="s">
        <v>8310</v>
      </c>
      <c r="R452" t="s">
        <v>8316</v>
      </c>
      <c r="S452" s="12">
        <f t="shared" si="30"/>
        <v>41684.696759259255</v>
      </c>
      <c r="T452" s="12">
        <f t="shared" si="31"/>
        <v>41654.696759259255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2">
        <f t="shared" si="30"/>
        <v>41664.465173611112</v>
      </c>
      <c r="T453" s="12">
        <f t="shared" si="31"/>
        <v>41634.465173611112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7">
        <f t="shared" si="29"/>
        <v>40</v>
      </c>
      <c r="Q454" t="s">
        <v>8310</v>
      </c>
      <c r="R454" t="s">
        <v>8316</v>
      </c>
      <c r="S454" s="12">
        <f t="shared" si="30"/>
        <v>42137.453877314816</v>
      </c>
      <c r="T454" s="12">
        <f t="shared" si="31"/>
        <v>42107.453877314816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7">
        <f t="shared" si="29"/>
        <v>13</v>
      </c>
      <c r="Q455" t="s">
        <v>8310</v>
      </c>
      <c r="R455" t="s">
        <v>8316</v>
      </c>
      <c r="S455" s="12">
        <f t="shared" si="30"/>
        <v>42054.574988425928</v>
      </c>
      <c r="T455" s="12">
        <f t="shared" si="31"/>
        <v>42038.574988425928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7">
        <f t="shared" si="29"/>
        <v>16.399999999999999</v>
      </c>
      <c r="Q456" t="s">
        <v>8310</v>
      </c>
      <c r="R456" t="s">
        <v>8316</v>
      </c>
      <c r="S456" s="12">
        <f t="shared" si="30"/>
        <v>41969.301388888889</v>
      </c>
      <c r="T456" s="12">
        <f t="shared" si="31"/>
        <v>41938.467256944445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7">
        <f t="shared" si="29"/>
        <v>22.5</v>
      </c>
      <c r="Q457" t="s">
        <v>8310</v>
      </c>
      <c r="R457" t="s">
        <v>8316</v>
      </c>
      <c r="S457" s="12">
        <f t="shared" si="30"/>
        <v>41015.771527777775</v>
      </c>
      <c r="T457" s="12">
        <f t="shared" si="31"/>
        <v>40970.752569444448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7">
        <f t="shared" si="29"/>
        <v>20.333333333333332</v>
      </c>
      <c r="Q458" t="s">
        <v>8310</v>
      </c>
      <c r="R458" t="s">
        <v>8316</v>
      </c>
      <c r="S458" s="12">
        <f t="shared" si="30"/>
        <v>41568.915972222225</v>
      </c>
      <c r="T458" s="12">
        <f t="shared" si="31"/>
        <v>41547.444456018522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2">
        <f t="shared" si="30"/>
        <v>41867.517500000002</v>
      </c>
      <c r="T459" s="12">
        <f t="shared" si="31"/>
        <v>41837.517500000002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7">
        <f t="shared" si="29"/>
        <v>16.755102040816325</v>
      </c>
      <c r="Q460" t="s">
        <v>8310</v>
      </c>
      <c r="R460" t="s">
        <v>8316</v>
      </c>
      <c r="S460" s="12">
        <f t="shared" si="30"/>
        <v>41408.44976851852</v>
      </c>
      <c r="T460" s="12">
        <f t="shared" si="31"/>
        <v>41378.44976851852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7">
        <f t="shared" si="29"/>
        <v>25</v>
      </c>
      <c r="Q461" t="s">
        <v>8310</v>
      </c>
      <c r="R461" t="s">
        <v>8316</v>
      </c>
      <c r="S461" s="12">
        <f t="shared" si="30"/>
        <v>40860.432025462964</v>
      </c>
      <c r="T461" s="12">
        <f t="shared" si="31"/>
        <v>40800.3903587963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7">
        <f t="shared" si="29"/>
        <v>12.5</v>
      </c>
      <c r="Q462" t="s">
        <v>8310</v>
      </c>
      <c r="R462" t="s">
        <v>8316</v>
      </c>
      <c r="S462" s="12">
        <f t="shared" si="30"/>
        <v>41790.916666666664</v>
      </c>
      <c r="T462" s="12">
        <f t="shared" si="31"/>
        <v>41759.292534722219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2">
        <f t="shared" si="30"/>
        <v>41427.59684027778</v>
      </c>
      <c r="T463" s="12">
        <f t="shared" si="31"/>
        <v>41407.59684027778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2">
        <f t="shared" si="30"/>
        <v>40764.87663194444</v>
      </c>
      <c r="T464" s="12">
        <f t="shared" si="31"/>
        <v>40704.87663194444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7">
        <f t="shared" si="29"/>
        <v>113.63636363636364</v>
      </c>
      <c r="Q465" t="s">
        <v>8310</v>
      </c>
      <c r="R465" t="s">
        <v>8316</v>
      </c>
      <c r="S465" s="12">
        <f t="shared" si="30"/>
        <v>40810.460104166668</v>
      </c>
      <c r="T465" s="12">
        <f t="shared" si="31"/>
        <v>40750.460104166668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7">
        <f t="shared" si="29"/>
        <v>1</v>
      </c>
      <c r="Q466" t="s">
        <v>8310</v>
      </c>
      <c r="R466" t="s">
        <v>8316</v>
      </c>
      <c r="S466" s="12">
        <f t="shared" si="30"/>
        <v>42508.59878472222</v>
      </c>
      <c r="T466" s="12">
        <f t="shared" si="31"/>
        <v>42488.59878472222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7">
        <f t="shared" si="29"/>
        <v>17.25</v>
      </c>
      <c r="Q467" t="s">
        <v>8310</v>
      </c>
      <c r="R467" t="s">
        <v>8316</v>
      </c>
      <c r="S467" s="12">
        <f t="shared" si="30"/>
        <v>41816.870069444441</v>
      </c>
      <c r="T467" s="12">
        <f t="shared" si="31"/>
        <v>41800.870069444441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7">
        <f t="shared" si="29"/>
        <v>15.2</v>
      </c>
      <c r="Q468" t="s">
        <v>8310</v>
      </c>
      <c r="R468" t="s">
        <v>8316</v>
      </c>
      <c r="S468" s="12">
        <f t="shared" si="30"/>
        <v>41159.692870370374</v>
      </c>
      <c r="T468" s="12">
        <f t="shared" si="31"/>
        <v>41129.692870370374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7">
        <f t="shared" si="29"/>
        <v>110.64102564102564</v>
      </c>
      <c r="Q469" t="s">
        <v>8310</v>
      </c>
      <c r="R469" t="s">
        <v>8316</v>
      </c>
      <c r="S469" s="12">
        <f t="shared" si="30"/>
        <v>41180.429791666669</v>
      </c>
      <c r="T469" s="12">
        <f t="shared" si="31"/>
        <v>41135.429791666669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2">
        <f t="shared" si="30"/>
        <v>41100.910474537035</v>
      </c>
      <c r="T470" s="12">
        <f t="shared" si="31"/>
        <v>41040.917627314819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2">
        <f t="shared" si="30"/>
        <v>41887.739861111113</v>
      </c>
      <c r="T471" s="12">
        <f t="shared" si="31"/>
        <v>41827.739861111113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7">
        <f t="shared" si="29"/>
        <v>25.5</v>
      </c>
      <c r="Q472" t="s">
        <v>8310</v>
      </c>
      <c r="R472" t="s">
        <v>8316</v>
      </c>
      <c r="S472" s="12">
        <f t="shared" si="30"/>
        <v>41654.916666666664</v>
      </c>
      <c r="T472" s="12">
        <f t="shared" si="31"/>
        <v>41604.917696759258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7">
        <f t="shared" si="29"/>
        <v>38.476470588235294</v>
      </c>
      <c r="Q473" t="s">
        <v>8310</v>
      </c>
      <c r="R473" t="s">
        <v>8316</v>
      </c>
      <c r="S473" s="12">
        <f t="shared" si="30"/>
        <v>41748.430312500001</v>
      </c>
      <c r="T473" s="12">
        <f t="shared" si="31"/>
        <v>41703.471979166665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7">
        <f t="shared" si="29"/>
        <v>28.2</v>
      </c>
      <c r="Q474" t="s">
        <v>8310</v>
      </c>
      <c r="R474" t="s">
        <v>8316</v>
      </c>
      <c r="S474" s="12">
        <f t="shared" si="30"/>
        <v>41874.672662037039</v>
      </c>
      <c r="T474" s="12">
        <f t="shared" si="31"/>
        <v>41844.672662037039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7">
        <f t="shared" si="29"/>
        <v>61.5</v>
      </c>
      <c r="Q475" t="s">
        <v>8310</v>
      </c>
      <c r="R475" t="s">
        <v>8316</v>
      </c>
      <c r="S475" s="12">
        <f t="shared" si="30"/>
        <v>41899.448136574072</v>
      </c>
      <c r="T475" s="12">
        <f t="shared" si="31"/>
        <v>41869.448136574072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7">
        <f t="shared" si="29"/>
        <v>1</v>
      </c>
      <c r="Q476" t="s">
        <v>8310</v>
      </c>
      <c r="R476" t="s">
        <v>8316</v>
      </c>
      <c r="S476" s="12">
        <f t="shared" si="30"/>
        <v>42783.079039351855</v>
      </c>
      <c r="T476" s="12">
        <f t="shared" si="31"/>
        <v>42753.079039351855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2">
        <f t="shared" si="30"/>
        <v>42129.836145833338</v>
      </c>
      <c r="T477" s="12">
        <f t="shared" si="31"/>
        <v>42099.836145833338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7">
        <f t="shared" si="29"/>
        <v>39.569274193548388</v>
      </c>
      <c r="Q478" t="s">
        <v>8310</v>
      </c>
      <c r="R478" t="s">
        <v>8316</v>
      </c>
      <c r="S478" s="12">
        <f t="shared" si="30"/>
        <v>41792.915972222225</v>
      </c>
      <c r="T478" s="12">
        <f t="shared" si="31"/>
        <v>41757.725011574075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2">
        <f t="shared" si="30"/>
        <v>41047.58488425926</v>
      </c>
      <c r="T479" s="12">
        <f t="shared" si="31"/>
        <v>40987.58488425926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2">
        <f t="shared" si="30"/>
        <v>42095.619317129633</v>
      </c>
      <c r="T480" s="12">
        <f t="shared" si="31"/>
        <v>42065.660983796297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7">
        <f t="shared" si="29"/>
        <v>88.8</v>
      </c>
      <c r="Q481" t="s">
        <v>8310</v>
      </c>
      <c r="R481" t="s">
        <v>8316</v>
      </c>
      <c r="S481" s="12">
        <f t="shared" si="30"/>
        <v>41964.199479166666</v>
      </c>
      <c r="T481" s="12">
        <f t="shared" si="31"/>
        <v>41904.157812500001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7">
        <f t="shared" si="29"/>
        <v>55.457142857142856</v>
      </c>
      <c r="Q482" t="s">
        <v>8310</v>
      </c>
      <c r="R482" t="s">
        <v>8316</v>
      </c>
      <c r="S482" s="12">
        <f t="shared" si="30"/>
        <v>41495.250173611115</v>
      </c>
      <c r="T482" s="12">
        <f t="shared" si="31"/>
        <v>41465.250173611115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7">
        <f t="shared" si="29"/>
        <v>87.142857142857139</v>
      </c>
      <c r="Q483" t="s">
        <v>8310</v>
      </c>
      <c r="R483" t="s">
        <v>8316</v>
      </c>
      <c r="S483" s="12">
        <f t="shared" si="30"/>
        <v>41192.422326388885</v>
      </c>
      <c r="T483" s="12">
        <f t="shared" si="31"/>
        <v>41162.422326388885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7">
        <f t="shared" si="29"/>
        <v>10</v>
      </c>
      <c r="Q484" t="s">
        <v>8310</v>
      </c>
      <c r="R484" t="s">
        <v>8316</v>
      </c>
      <c r="S484" s="12">
        <f t="shared" si="30"/>
        <v>42474.356944444444</v>
      </c>
      <c r="T484" s="12">
        <f t="shared" si="31"/>
        <v>42447.646874999999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7">
        <f t="shared" si="29"/>
        <v>51.224489795918366</v>
      </c>
      <c r="Q485" t="s">
        <v>8310</v>
      </c>
      <c r="R485" t="s">
        <v>8316</v>
      </c>
      <c r="S485" s="12">
        <f t="shared" si="30"/>
        <v>41302.947592592594</v>
      </c>
      <c r="T485" s="12">
        <f t="shared" si="31"/>
        <v>41242.947592592594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7">
        <f t="shared" si="29"/>
        <v>13.545454545454545</v>
      </c>
      <c r="Q486" t="s">
        <v>8310</v>
      </c>
      <c r="R486" t="s">
        <v>8316</v>
      </c>
      <c r="S486" s="12">
        <f t="shared" si="30"/>
        <v>42313.731157407412</v>
      </c>
      <c r="T486" s="12">
        <f t="shared" si="31"/>
        <v>42272.68949074074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7">
        <f t="shared" si="29"/>
        <v>66.520080000000007</v>
      </c>
      <c r="Q487" t="s">
        <v>8310</v>
      </c>
      <c r="R487" t="s">
        <v>8316</v>
      </c>
      <c r="S487" s="12">
        <f t="shared" si="30"/>
        <v>41411.255775462967</v>
      </c>
      <c r="T487" s="12">
        <f t="shared" si="31"/>
        <v>41381.255775462967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7">
        <f t="shared" si="29"/>
        <v>50</v>
      </c>
      <c r="Q488" t="s">
        <v>8310</v>
      </c>
      <c r="R488" t="s">
        <v>8316</v>
      </c>
      <c r="S488" s="12">
        <f t="shared" si="30"/>
        <v>41791.69258101852</v>
      </c>
      <c r="T488" s="12">
        <f t="shared" si="31"/>
        <v>41761.69258101852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2">
        <f t="shared" si="30"/>
        <v>42729.386504629627</v>
      </c>
      <c r="T489" s="12">
        <f t="shared" si="31"/>
        <v>42669.344837962963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2">
        <f t="shared" si="30"/>
        <v>42743.804398148146</v>
      </c>
      <c r="T490" s="12">
        <f t="shared" si="31"/>
        <v>42713.804398148146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7">
        <f t="shared" si="29"/>
        <v>71.666666666666671</v>
      </c>
      <c r="Q491" t="s">
        <v>8310</v>
      </c>
      <c r="R491" t="s">
        <v>8316</v>
      </c>
      <c r="S491" s="12">
        <f t="shared" si="30"/>
        <v>40913.231249999997</v>
      </c>
      <c r="T491" s="12">
        <f t="shared" si="31"/>
        <v>40882.231666666667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2">
        <f t="shared" si="30"/>
        <v>41143.718576388885</v>
      </c>
      <c r="T492" s="12">
        <f t="shared" si="31"/>
        <v>41113.718576388885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2">
        <f t="shared" si="30"/>
        <v>42396.732627314814</v>
      </c>
      <c r="T493" s="12">
        <f t="shared" si="31"/>
        <v>42366.732627314814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2">
        <f t="shared" si="30"/>
        <v>42655.78506944445</v>
      </c>
      <c r="T494" s="12">
        <f t="shared" si="31"/>
        <v>42595.78506944445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2">
        <f t="shared" si="30"/>
        <v>42144.476134259261</v>
      </c>
      <c r="T495" s="12">
        <f t="shared" si="31"/>
        <v>42114.476134259261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7">
        <f t="shared" si="29"/>
        <v>10.333333333333334</v>
      </c>
      <c r="Q496" t="s">
        <v>8310</v>
      </c>
      <c r="R496" t="s">
        <v>8316</v>
      </c>
      <c r="S496" s="12">
        <f t="shared" si="30"/>
        <v>41822.875</v>
      </c>
      <c r="T496" s="12">
        <f t="shared" si="31"/>
        <v>41799.580613425926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2">
        <f t="shared" si="30"/>
        <v>42201.577604166669</v>
      </c>
      <c r="T497" s="12">
        <f t="shared" si="31"/>
        <v>42171.577604166669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7">
        <f t="shared" si="29"/>
        <v>1</v>
      </c>
      <c r="Q498" t="s">
        <v>8310</v>
      </c>
      <c r="R498" t="s">
        <v>8316</v>
      </c>
      <c r="S498" s="12">
        <f t="shared" si="30"/>
        <v>41680.68141203704</v>
      </c>
      <c r="T498" s="12">
        <f t="shared" si="31"/>
        <v>41620.68141203704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7">
        <f t="shared" si="29"/>
        <v>10</v>
      </c>
      <c r="Q499" t="s">
        <v>8310</v>
      </c>
      <c r="R499" t="s">
        <v>8316</v>
      </c>
      <c r="S499" s="12">
        <f t="shared" si="30"/>
        <v>41997.958333333328</v>
      </c>
      <c r="T499" s="12">
        <f t="shared" si="31"/>
        <v>41944.787789351853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7">
        <f t="shared" si="29"/>
        <v>136.09090909090909</v>
      </c>
      <c r="Q500" t="s">
        <v>8310</v>
      </c>
      <c r="R500" t="s">
        <v>8316</v>
      </c>
      <c r="S500" s="12">
        <f t="shared" si="30"/>
        <v>40900.512141203704</v>
      </c>
      <c r="T500" s="12">
        <f t="shared" si="31"/>
        <v>40858.512141203704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7">
        <f t="shared" si="29"/>
        <v>73.461538461538467</v>
      </c>
      <c r="Q501" t="s">
        <v>8310</v>
      </c>
      <c r="R501" t="s">
        <v>8316</v>
      </c>
      <c r="S501" s="12">
        <f t="shared" si="30"/>
        <v>40098.624305555553</v>
      </c>
      <c r="T501" s="12">
        <f t="shared" si="31"/>
        <v>40043.645462962959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7">
        <f t="shared" si="29"/>
        <v>53.75</v>
      </c>
      <c r="Q502" t="s">
        <v>8310</v>
      </c>
      <c r="R502" t="s">
        <v>8316</v>
      </c>
      <c r="S502" s="12">
        <f t="shared" si="30"/>
        <v>40306.677777777775</v>
      </c>
      <c r="T502" s="12">
        <f t="shared" si="31"/>
        <v>40247.636006944442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2">
        <f t="shared" si="30"/>
        <v>40732.984386574077</v>
      </c>
      <c r="T503" s="12">
        <f t="shared" si="31"/>
        <v>40702.984386574077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7">
        <f t="shared" si="29"/>
        <v>57.5</v>
      </c>
      <c r="Q504" t="s">
        <v>8310</v>
      </c>
      <c r="R504" t="s">
        <v>8316</v>
      </c>
      <c r="S504" s="12">
        <f t="shared" si="30"/>
        <v>40986.261863425927</v>
      </c>
      <c r="T504" s="12">
        <f t="shared" si="31"/>
        <v>40956.303530092591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7">
        <f t="shared" si="29"/>
        <v>12.666666666666666</v>
      </c>
      <c r="Q505" t="s">
        <v>8310</v>
      </c>
      <c r="R505" t="s">
        <v>8316</v>
      </c>
      <c r="S505" s="12">
        <f t="shared" si="30"/>
        <v>42021.276655092588</v>
      </c>
      <c r="T505" s="12">
        <f t="shared" si="31"/>
        <v>41991.276655092588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7">
        <f t="shared" si="29"/>
        <v>67</v>
      </c>
      <c r="Q506" t="s">
        <v>8310</v>
      </c>
      <c r="R506" t="s">
        <v>8316</v>
      </c>
      <c r="S506" s="12">
        <f t="shared" si="30"/>
        <v>41009.691979166666</v>
      </c>
      <c r="T506" s="12">
        <f t="shared" si="31"/>
        <v>40949.73364583333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7">
        <f t="shared" si="29"/>
        <v>3.7142857142857144</v>
      </c>
      <c r="Q507" t="s">
        <v>8310</v>
      </c>
      <c r="R507" t="s">
        <v>8316</v>
      </c>
      <c r="S507" s="12">
        <f t="shared" si="30"/>
        <v>42362.848217592589</v>
      </c>
      <c r="T507" s="12">
        <f t="shared" si="31"/>
        <v>42317.848217592589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7">
        <f t="shared" si="29"/>
        <v>250</v>
      </c>
      <c r="Q508" t="s">
        <v>8310</v>
      </c>
      <c r="R508" t="s">
        <v>8316</v>
      </c>
      <c r="S508" s="12">
        <f t="shared" si="30"/>
        <v>41496.302314814813</v>
      </c>
      <c r="T508" s="12">
        <f t="shared" si="31"/>
        <v>41466.302314814813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7">
        <f t="shared" si="29"/>
        <v>64</v>
      </c>
      <c r="Q509" t="s">
        <v>8310</v>
      </c>
      <c r="R509" t="s">
        <v>8316</v>
      </c>
      <c r="S509" s="12">
        <f t="shared" si="30"/>
        <v>41201.708993055552</v>
      </c>
      <c r="T509" s="12">
        <f t="shared" si="31"/>
        <v>41156.708993055552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7">
        <f t="shared" si="29"/>
        <v>133.33333333333334</v>
      </c>
      <c r="Q510" t="s">
        <v>8310</v>
      </c>
      <c r="R510" t="s">
        <v>8316</v>
      </c>
      <c r="S510" s="12">
        <f t="shared" si="30"/>
        <v>41054.343055555553</v>
      </c>
      <c r="T510" s="12">
        <f t="shared" si="31"/>
        <v>40994.774317129632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7">
        <f t="shared" si="29"/>
        <v>10</v>
      </c>
      <c r="Q511" t="s">
        <v>8310</v>
      </c>
      <c r="R511" t="s">
        <v>8316</v>
      </c>
      <c r="S511" s="12">
        <f t="shared" si="30"/>
        <v>42183.381597222222</v>
      </c>
      <c r="T511" s="12">
        <f t="shared" si="31"/>
        <v>42153.381597222222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2">
        <f t="shared" si="30"/>
        <v>42429.926377314812</v>
      </c>
      <c r="T512" s="12">
        <f t="shared" si="31"/>
        <v>42399.926377314812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7">
        <f t="shared" si="29"/>
        <v>30</v>
      </c>
      <c r="Q513" t="s">
        <v>8310</v>
      </c>
      <c r="R513" t="s">
        <v>8316</v>
      </c>
      <c r="S513" s="12">
        <f t="shared" si="30"/>
        <v>41370.011365740742</v>
      </c>
      <c r="T513" s="12">
        <f t="shared" si="31"/>
        <v>41340.053032407406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32">E514/D514</f>
        <v>1.3749999999999999E-3</v>
      </c>
      <c r="P514" s="7">
        <f t="shared" ref="P514:P577" si="33">E514/L514</f>
        <v>5.5</v>
      </c>
      <c r="Q514" t="s">
        <v>8310</v>
      </c>
      <c r="R514" t="s">
        <v>8316</v>
      </c>
      <c r="S514" s="12">
        <f t="shared" si="30"/>
        <v>42694.533877314811</v>
      </c>
      <c r="T514" s="12">
        <f t="shared" si="31"/>
        <v>42649.492210648154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2"/>
        <v>0.13924</v>
      </c>
      <c r="P515" s="7">
        <f t="shared" si="33"/>
        <v>102.38235294117646</v>
      </c>
      <c r="Q515" t="s">
        <v>8310</v>
      </c>
      <c r="R515" t="s">
        <v>8316</v>
      </c>
      <c r="S515" s="12">
        <f t="shared" ref="S515:S578" si="34">(I515/86400)+25569+(-6/24)</f>
        <v>42597.041666666672</v>
      </c>
      <c r="T515" s="12">
        <f t="shared" ref="T515:T578" si="35">(J515/86400)+25569+(-6/24)</f>
        <v>42552.403993055559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7">
        <f t="shared" si="33"/>
        <v>16.666666666666668</v>
      </c>
      <c r="Q516" t="s">
        <v>8310</v>
      </c>
      <c r="R516" t="s">
        <v>8316</v>
      </c>
      <c r="S516" s="12">
        <f t="shared" si="34"/>
        <v>41860.363969907405</v>
      </c>
      <c r="T516" s="12">
        <f t="shared" si="35"/>
        <v>41830.363969907405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7">
        <f t="shared" si="33"/>
        <v>725.02941176470586</v>
      </c>
      <c r="Q517" t="s">
        <v>8310</v>
      </c>
      <c r="R517" t="s">
        <v>8316</v>
      </c>
      <c r="S517" s="12">
        <f t="shared" si="34"/>
        <v>42367.240752314814</v>
      </c>
      <c r="T517" s="12">
        <f t="shared" si="35"/>
        <v>42327.240752314814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2">
        <f t="shared" si="34"/>
        <v>42151.528703703705</v>
      </c>
      <c r="T518" s="12">
        <f t="shared" si="35"/>
        <v>42091.528703703705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7">
        <f t="shared" si="33"/>
        <v>68.333333333333329</v>
      </c>
      <c r="Q519" t="s">
        <v>8310</v>
      </c>
      <c r="R519" t="s">
        <v>8316</v>
      </c>
      <c r="S519" s="12">
        <f t="shared" si="34"/>
        <v>42768.365289351852</v>
      </c>
      <c r="T519" s="12">
        <f t="shared" si="35"/>
        <v>42738.365289351852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2">
        <f t="shared" si="34"/>
        <v>42253.365277777775</v>
      </c>
      <c r="T520" s="12">
        <f t="shared" si="35"/>
        <v>42223.366018518514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7">
        <f t="shared" si="33"/>
        <v>39.228571428571428</v>
      </c>
      <c r="Q521" t="s">
        <v>8310</v>
      </c>
      <c r="R521" t="s">
        <v>8316</v>
      </c>
      <c r="S521" s="12">
        <f t="shared" si="34"/>
        <v>41248.141446759255</v>
      </c>
      <c r="T521" s="12">
        <f t="shared" si="35"/>
        <v>41218.141446759255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7">
        <f t="shared" si="33"/>
        <v>150.14705882352942</v>
      </c>
      <c r="Q522" t="s">
        <v>8317</v>
      </c>
      <c r="R522" t="s">
        <v>8318</v>
      </c>
      <c r="S522" s="12">
        <f t="shared" si="34"/>
        <v>42348.452094907407</v>
      </c>
      <c r="T522" s="12">
        <f t="shared" si="35"/>
        <v>42318.452094907407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7">
        <f t="shared" si="33"/>
        <v>93.428571428571431</v>
      </c>
      <c r="Q523" t="s">
        <v>8317</v>
      </c>
      <c r="R523" t="s">
        <v>8318</v>
      </c>
      <c r="S523" s="12">
        <f t="shared" si="34"/>
        <v>42674.957638888889</v>
      </c>
      <c r="T523" s="12">
        <f t="shared" si="35"/>
        <v>42645.842812499999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7">
        <f t="shared" si="33"/>
        <v>110.96774193548387</v>
      </c>
      <c r="Q524" t="s">
        <v>8317</v>
      </c>
      <c r="R524" t="s">
        <v>8318</v>
      </c>
      <c r="S524" s="12">
        <f t="shared" si="34"/>
        <v>42449.749131944445</v>
      </c>
      <c r="T524" s="12">
        <f t="shared" si="35"/>
        <v>42429.790798611109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7">
        <f t="shared" si="33"/>
        <v>71.785714285714292</v>
      </c>
      <c r="Q525" t="s">
        <v>8317</v>
      </c>
      <c r="R525" t="s">
        <v>8318</v>
      </c>
      <c r="S525" s="12">
        <f t="shared" si="34"/>
        <v>42267.88282407407</v>
      </c>
      <c r="T525" s="12">
        <f t="shared" si="35"/>
        <v>42237.88282407407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7">
        <f t="shared" si="33"/>
        <v>29.258076923076924</v>
      </c>
      <c r="Q526" t="s">
        <v>8317</v>
      </c>
      <c r="R526" t="s">
        <v>8318</v>
      </c>
      <c r="S526" s="12">
        <f t="shared" si="34"/>
        <v>42522.467233796298</v>
      </c>
      <c r="T526" s="12">
        <f t="shared" si="35"/>
        <v>42492.467233796298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7">
        <f t="shared" si="33"/>
        <v>1000</v>
      </c>
      <c r="Q527" t="s">
        <v>8317</v>
      </c>
      <c r="R527" t="s">
        <v>8318</v>
      </c>
      <c r="S527" s="12">
        <f t="shared" si="34"/>
        <v>41895.150937500002</v>
      </c>
      <c r="T527" s="12">
        <f t="shared" si="35"/>
        <v>41850.150937500002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7">
        <f t="shared" si="33"/>
        <v>74.347826086956516</v>
      </c>
      <c r="Q528" t="s">
        <v>8317</v>
      </c>
      <c r="R528" t="s">
        <v>8318</v>
      </c>
      <c r="S528" s="12">
        <f t="shared" si="34"/>
        <v>42223.458333333328</v>
      </c>
      <c r="T528" s="12">
        <f t="shared" si="35"/>
        <v>42192.341944444444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7">
        <f t="shared" si="33"/>
        <v>63.829113924050631</v>
      </c>
      <c r="Q529" t="s">
        <v>8317</v>
      </c>
      <c r="R529" t="s">
        <v>8318</v>
      </c>
      <c r="S529" s="12">
        <f t="shared" si="34"/>
        <v>42783.420138888891</v>
      </c>
      <c r="T529" s="12">
        <f t="shared" si="35"/>
        <v>42752.955625000002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7">
        <f t="shared" si="33"/>
        <v>44.333333333333336</v>
      </c>
      <c r="Q530" t="s">
        <v>8317</v>
      </c>
      <c r="R530" t="s">
        <v>8318</v>
      </c>
      <c r="S530" s="12">
        <f t="shared" si="34"/>
        <v>42176.638888888891</v>
      </c>
      <c r="T530" s="12">
        <f t="shared" si="35"/>
        <v>42155.670219907406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7">
        <f t="shared" si="33"/>
        <v>86.944444444444443</v>
      </c>
      <c r="Q531" t="s">
        <v>8317</v>
      </c>
      <c r="R531" t="s">
        <v>8318</v>
      </c>
      <c r="S531" s="12">
        <f t="shared" si="34"/>
        <v>42745.958333333328</v>
      </c>
      <c r="T531" s="12">
        <f t="shared" si="35"/>
        <v>42724.781180555554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7">
        <f t="shared" si="33"/>
        <v>126.55172413793103</v>
      </c>
      <c r="Q532" t="s">
        <v>8317</v>
      </c>
      <c r="R532" t="s">
        <v>8318</v>
      </c>
      <c r="S532" s="12">
        <f t="shared" si="34"/>
        <v>42178.833333333328</v>
      </c>
      <c r="T532" s="12">
        <f t="shared" si="35"/>
        <v>42157.341064814813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7">
        <f t="shared" si="33"/>
        <v>129.03225806451613</v>
      </c>
      <c r="Q533" t="s">
        <v>8317</v>
      </c>
      <c r="R533" t="s">
        <v>8318</v>
      </c>
      <c r="S533" s="12">
        <f t="shared" si="34"/>
        <v>42721.040972222225</v>
      </c>
      <c r="T533" s="12">
        <f t="shared" si="35"/>
        <v>42675.815150462964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7">
        <f t="shared" si="33"/>
        <v>71.242774566473983</v>
      </c>
      <c r="Q534" t="s">
        <v>8317</v>
      </c>
      <c r="R534" t="s">
        <v>8318</v>
      </c>
      <c r="S534" s="12">
        <f t="shared" si="34"/>
        <v>42502.757037037038</v>
      </c>
      <c r="T534" s="12">
        <f t="shared" si="35"/>
        <v>42472.757037037038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7">
        <f t="shared" si="33"/>
        <v>117.88235294117646</v>
      </c>
      <c r="Q535" t="s">
        <v>8317</v>
      </c>
      <c r="R535" t="s">
        <v>8318</v>
      </c>
      <c r="S535" s="12">
        <f t="shared" si="34"/>
        <v>42506.18478009259</v>
      </c>
      <c r="T535" s="12">
        <f t="shared" si="35"/>
        <v>42482.18478009259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7">
        <f t="shared" si="33"/>
        <v>327.08333333333331</v>
      </c>
      <c r="Q536" t="s">
        <v>8317</v>
      </c>
      <c r="R536" t="s">
        <v>8318</v>
      </c>
      <c r="S536" s="12">
        <f t="shared" si="34"/>
        <v>42309.708333333328</v>
      </c>
      <c r="T536" s="12">
        <f t="shared" si="35"/>
        <v>42270.560995370368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7">
        <f t="shared" si="33"/>
        <v>34.745762711864408</v>
      </c>
      <c r="Q537" t="s">
        <v>8317</v>
      </c>
      <c r="R537" t="s">
        <v>8318</v>
      </c>
      <c r="S537" s="12">
        <f t="shared" si="34"/>
        <v>42741.29519675926</v>
      </c>
      <c r="T537" s="12">
        <f t="shared" si="35"/>
        <v>42711.29519675926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7">
        <f t="shared" si="33"/>
        <v>100.06410256410257</v>
      </c>
      <c r="Q538" t="s">
        <v>8317</v>
      </c>
      <c r="R538" t="s">
        <v>8318</v>
      </c>
      <c r="S538" s="12">
        <f t="shared" si="34"/>
        <v>42219.5</v>
      </c>
      <c r="T538" s="12">
        <f t="shared" si="35"/>
        <v>42179.094988425924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7">
        <f t="shared" si="33"/>
        <v>40.847457627118644</v>
      </c>
      <c r="Q539" t="s">
        <v>8317</v>
      </c>
      <c r="R539" t="s">
        <v>8318</v>
      </c>
      <c r="S539" s="12">
        <f t="shared" si="34"/>
        <v>42312.560081018513</v>
      </c>
      <c r="T539" s="12">
        <f t="shared" si="35"/>
        <v>42282.518414351856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7">
        <f t="shared" si="33"/>
        <v>252.01666666666668</v>
      </c>
      <c r="Q540" t="s">
        <v>8317</v>
      </c>
      <c r="R540" t="s">
        <v>8318</v>
      </c>
      <c r="S540" s="12">
        <f t="shared" si="34"/>
        <v>42503.544710648144</v>
      </c>
      <c r="T540" s="12">
        <f t="shared" si="35"/>
        <v>42473.544710648144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7">
        <f t="shared" si="33"/>
        <v>25.161000000000001</v>
      </c>
      <c r="Q541" t="s">
        <v>8317</v>
      </c>
      <c r="R541" t="s">
        <v>8318</v>
      </c>
      <c r="S541" s="12">
        <f t="shared" si="34"/>
        <v>42555.799849537041</v>
      </c>
      <c r="T541" s="12">
        <f t="shared" si="35"/>
        <v>42534.799849537041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7">
        <f t="shared" si="33"/>
        <v>1</v>
      </c>
      <c r="Q542" t="s">
        <v>8319</v>
      </c>
      <c r="R542" t="s">
        <v>8320</v>
      </c>
      <c r="S542" s="12">
        <f t="shared" si="34"/>
        <v>42039.567199074074</v>
      </c>
      <c r="T542" s="12">
        <f t="shared" si="35"/>
        <v>42009.567199074074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7">
        <f t="shared" si="33"/>
        <v>25</v>
      </c>
      <c r="Q543" t="s">
        <v>8319</v>
      </c>
      <c r="R543" t="s">
        <v>8320</v>
      </c>
      <c r="S543" s="12">
        <f t="shared" si="34"/>
        <v>42305.796689814815</v>
      </c>
      <c r="T543" s="12">
        <f t="shared" si="35"/>
        <v>42275.796689814815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7">
        <f t="shared" si="33"/>
        <v>1</v>
      </c>
      <c r="Q544" t="s">
        <v>8319</v>
      </c>
      <c r="R544" t="s">
        <v>8320</v>
      </c>
      <c r="S544" s="12">
        <f t="shared" si="34"/>
        <v>42493.445787037039</v>
      </c>
      <c r="T544" s="12">
        <f t="shared" si="35"/>
        <v>42433.487453703703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7">
        <f t="shared" si="33"/>
        <v>35</v>
      </c>
      <c r="Q545" t="s">
        <v>8319</v>
      </c>
      <c r="R545" t="s">
        <v>8320</v>
      </c>
      <c r="S545" s="12">
        <f t="shared" si="34"/>
        <v>41943.842152777775</v>
      </c>
      <c r="T545" s="12">
        <f t="shared" si="35"/>
        <v>41913.842152777775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7">
        <f t="shared" si="33"/>
        <v>3</v>
      </c>
      <c r="Q546" t="s">
        <v>8319</v>
      </c>
      <c r="R546" t="s">
        <v>8320</v>
      </c>
      <c r="S546" s="12">
        <f t="shared" si="34"/>
        <v>42555.406944444447</v>
      </c>
      <c r="T546" s="12">
        <f t="shared" si="35"/>
        <v>42525.406944444447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7">
        <f t="shared" si="33"/>
        <v>402.70588235294116</v>
      </c>
      <c r="Q547" t="s">
        <v>8319</v>
      </c>
      <c r="R547" t="s">
        <v>8320</v>
      </c>
      <c r="S547" s="12">
        <f t="shared" si="34"/>
        <v>42323.384131944447</v>
      </c>
      <c r="T547" s="12">
        <f t="shared" si="35"/>
        <v>42283.342465277776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7">
        <f t="shared" si="33"/>
        <v>26</v>
      </c>
      <c r="Q548" t="s">
        <v>8319</v>
      </c>
      <c r="R548" t="s">
        <v>8320</v>
      </c>
      <c r="S548" s="12">
        <f t="shared" si="34"/>
        <v>42294.417997685188</v>
      </c>
      <c r="T548" s="12">
        <f t="shared" si="35"/>
        <v>42249.417997685188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2">
        <f t="shared" si="34"/>
        <v>42410.446342592593</v>
      </c>
      <c r="T549" s="12">
        <f t="shared" si="35"/>
        <v>42380.446342592593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7">
        <f t="shared" si="33"/>
        <v>9</v>
      </c>
      <c r="Q550" t="s">
        <v>8319</v>
      </c>
      <c r="R550" t="s">
        <v>8320</v>
      </c>
      <c r="S550" s="12">
        <f t="shared" si="34"/>
        <v>42306.653333333335</v>
      </c>
      <c r="T550" s="12">
        <f t="shared" si="35"/>
        <v>42276.653333333335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7">
        <f t="shared" si="33"/>
        <v>8.5</v>
      </c>
      <c r="Q551" t="s">
        <v>8319</v>
      </c>
      <c r="R551" t="s">
        <v>8320</v>
      </c>
      <c r="S551" s="12">
        <f t="shared" si="34"/>
        <v>42193.386828703704</v>
      </c>
      <c r="T551" s="12">
        <f t="shared" si="35"/>
        <v>42163.386828703704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7">
        <f t="shared" si="33"/>
        <v>8.75</v>
      </c>
      <c r="Q552" t="s">
        <v>8319</v>
      </c>
      <c r="R552" t="s">
        <v>8320</v>
      </c>
      <c r="S552" s="12">
        <f t="shared" si="34"/>
        <v>42765.958333333328</v>
      </c>
      <c r="T552" s="12">
        <f t="shared" si="35"/>
        <v>42753.428761574076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7">
        <f t="shared" si="33"/>
        <v>135.03571428571428</v>
      </c>
      <c r="Q553" t="s">
        <v>8319</v>
      </c>
      <c r="R553" t="s">
        <v>8320</v>
      </c>
      <c r="S553" s="12">
        <f t="shared" si="34"/>
        <v>42217.495138888888</v>
      </c>
      <c r="T553" s="12">
        <f t="shared" si="35"/>
        <v>42173.025740740741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2">
        <f t="shared" si="34"/>
        <v>42378.366851851853</v>
      </c>
      <c r="T554" s="12">
        <f t="shared" si="35"/>
        <v>42318.366851851853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7">
        <f t="shared" si="33"/>
        <v>20.5</v>
      </c>
      <c r="Q555" t="s">
        <v>8319</v>
      </c>
      <c r="R555" t="s">
        <v>8320</v>
      </c>
      <c r="S555" s="12">
        <f t="shared" si="34"/>
        <v>41957.511469907404</v>
      </c>
      <c r="T555" s="12">
        <f t="shared" si="35"/>
        <v>41927.46980324074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7">
        <f t="shared" si="33"/>
        <v>64.36363636363636</v>
      </c>
      <c r="Q556" t="s">
        <v>8319</v>
      </c>
      <c r="R556" t="s">
        <v>8320</v>
      </c>
      <c r="S556" s="12">
        <f t="shared" si="34"/>
        <v>41931.434861111113</v>
      </c>
      <c r="T556" s="12">
        <f t="shared" si="35"/>
        <v>41901.434861111113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2">
        <f t="shared" si="34"/>
        <v>42533.103506944448</v>
      </c>
      <c r="T557" s="12">
        <f t="shared" si="35"/>
        <v>42503.103506944448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7">
        <f t="shared" si="33"/>
        <v>200</v>
      </c>
      <c r="Q558" t="s">
        <v>8319</v>
      </c>
      <c r="R558" t="s">
        <v>8320</v>
      </c>
      <c r="S558" s="12">
        <f t="shared" si="34"/>
        <v>42375.610150462962</v>
      </c>
      <c r="T558" s="12">
        <f t="shared" si="35"/>
        <v>42345.610150462962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7">
        <f t="shared" si="33"/>
        <v>68.3</v>
      </c>
      <c r="Q559" t="s">
        <v>8319</v>
      </c>
      <c r="R559" t="s">
        <v>8320</v>
      </c>
      <c r="S559" s="12">
        <f t="shared" si="34"/>
        <v>42706.733831018515</v>
      </c>
      <c r="T559" s="12">
        <f t="shared" si="35"/>
        <v>42676.692164351851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2">
        <f t="shared" si="34"/>
        <v>42087.591493055559</v>
      </c>
      <c r="T560" s="12">
        <f t="shared" si="35"/>
        <v>42057.633159722223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7">
        <f t="shared" si="33"/>
        <v>50</v>
      </c>
      <c r="Q561" t="s">
        <v>8319</v>
      </c>
      <c r="R561" t="s">
        <v>8320</v>
      </c>
      <c r="S561" s="12">
        <f t="shared" si="34"/>
        <v>42351.033101851848</v>
      </c>
      <c r="T561" s="12">
        <f t="shared" si="35"/>
        <v>42321.033101851848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7">
        <f t="shared" si="33"/>
        <v>4</v>
      </c>
      <c r="Q562" t="s">
        <v>8319</v>
      </c>
      <c r="R562" t="s">
        <v>8320</v>
      </c>
      <c r="S562" s="12">
        <f t="shared" si="34"/>
        <v>41990.521354166667</v>
      </c>
      <c r="T562" s="12">
        <f t="shared" si="35"/>
        <v>41960.521354166667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7">
        <f t="shared" si="33"/>
        <v>27.5</v>
      </c>
      <c r="Q563" t="s">
        <v>8319</v>
      </c>
      <c r="R563" t="s">
        <v>8320</v>
      </c>
      <c r="S563" s="12">
        <f t="shared" si="34"/>
        <v>42303.408715277779</v>
      </c>
      <c r="T563" s="12">
        <f t="shared" si="35"/>
        <v>42268.408715277779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2">
        <f t="shared" si="34"/>
        <v>42722.139062499999</v>
      </c>
      <c r="T564" s="12">
        <f t="shared" si="35"/>
        <v>42692.139062499999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7">
        <f t="shared" si="33"/>
        <v>34</v>
      </c>
      <c r="Q565" t="s">
        <v>8319</v>
      </c>
      <c r="R565" t="s">
        <v>8320</v>
      </c>
      <c r="S565" s="12">
        <f t="shared" si="34"/>
        <v>42051.819988425923</v>
      </c>
      <c r="T565" s="12">
        <f t="shared" si="35"/>
        <v>42021.819988425923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7">
        <f t="shared" si="33"/>
        <v>1</v>
      </c>
      <c r="Q566" t="s">
        <v>8319</v>
      </c>
      <c r="R566" t="s">
        <v>8320</v>
      </c>
      <c r="S566" s="12">
        <f t="shared" si="34"/>
        <v>42441.692997685182</v>
      </c>
      <c r="T566" s="12">
        <f t="shared" si="35"/>
        <v>42411.692997685182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2">
        <f t="shared" si="34"/>
        <v>42195.53528935185</v>
      </c>
      <c r="T567" s="12">
        <f t="shared" si="35"/>
        <v>42165.53528935185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7">
        <f t="shared" si="33"/>
        <v>1</v>
      </c>
      <c r="Q568" t="s">
        <v>8319</v>
      </c>
      <c r="R568" t="s">
        <v>8320</v>
      </c>
      <c r="S568" s="12">
        <f t="shared" si="34"/>
        <v>42565.43440972222</v>
      </c>
      <c r="T568" s="12">
        <f t="shared" si="35"/>
        <v>42535.43440972222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2">
        <f t="shared" si="34"/>
        <v>42005.592523148152</v>
      </c>
      <c r="T569" s="12">
        <f t="shared" si="35"/>
        <v>41975.592523148152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7">
        <f t="shared" si="33"/>
        <v>49</v>
      </c>
      <c r="Q570" t="s">
        <v>8319</v>
      </c>
      <c r="R570" t="s">
        <v>8320</v>
      </c>
      <c r="S570" s="12">
        <f t="shared" si="34"/>
        <v>42385.208333333328</v>
      </c>
      <c r="T570" s="12">
        <f t="shared" si="35"/>
        <v>42348.6715625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7">
        <f t="shared" si="33"/>
        <v>20</v>
      </c>
      <c r="Q571" t="s">
        <v>8319</v>
      </c>
      <c r="R571" t="s">
        <v>8320</v>
      </c>
      <c r="S571" s="12">
        <f t="shared" si="34"/>
        <v>42370.597361111111</v>
      </c>
      <c r="T571" s="12">
        <f t="shared" si="35"/>
        <v>42340.597361111111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7">
        <f t="shared" si="33"/>
        <v>142</v>
      </c>
      <c r="Q572" t="s">
        <v>8319</v>
      </c>
      <c r="R572" t="s">
        <v>8320</v>
      </c>
      <c r="S572" s="12">
        <f t="shared" si="34"/>
        <v>42418.548252314809</v>
      </c>
      <c r="T572" s="12">
        <f t="shared" si="35"/>
        <v>42388.548252314809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7">
        <f t="shared" si="33"/>
        <v>53</v>
      </c>
      <c r="Q573" t="s">
        <v>8319</v>
      </c>
      <c r="R573" t="s">
        <v>8320</v>
      </c>
      <c r="S573" s="12">
        <f t="shared" si="34"/>
        <v>42211.915972222225</v>
      </c>
      <c r="T573" s="12">
        <f t="shared" si="35"/>
        <v>42192.566238425927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2">
        <f t="shared" si="34"/>
        <v>42312.507962962962</v>
      </c>
      <c r="T574" s="12">
        <f t="shared" si="35"/>
        <v>42282.466296296298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7">
        <f t="shared" si="33"/>
        <v>38.444444444444443</v>
      </c>
      <c r="Q575" t="s">
        <v>8319</v>
      </c>
      <c r="R575" t="s">
        <v>8320</v>
      </c>
      <c r="S575" s="12">
        <f t="shared" si="34"/>
        <v>42021.8</v>
      </c>
      <c r="T575" s="12">
        <f t="shared" si="35"/>
        <v>41962.800127314811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7">
        <f t="shared" si="33"/>
        <v>20</v>
      </c>
      <c r="Q576" t="s">
        <v>8319</v>
      </c>
      <c r="R576" t="s">
        <v>8320</v>
      </c>
      <c r="S576" s="12">
        <f t="shared" si="34"/>
        <v>42662.193368055552</v>
      </c>
      <c r="T576" s="12">
        <f t="shared" si="35"/>
        <v>42632.193368055552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7">
        <f t="shared" si="33"/>
        <v>64.75</v>
      </c>
      <c r="Q577" t="s">
        <v>8319</v>
      </c>
      <c r="R577" t="s">
        <v>8320</v>
      </c>
      <c r="S577" s="12">
        <f t="shared" si="34"/>
        <v>42168.442627314813</v>
      </c>
      <c r="T577" s="12">
        <f t="shared" si="35"/>
        <v>42138.442627314813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36">E578/D578</f>
        <v>1.2500000000000001E-5</v>
      </c>
      <c r="P578" s="7">
        <f t="shared" ref="P578:P641" si="37">E578/L578</f>
        <v>1</v>
      </c>
      <c r="Q578" t="s">
        <v>8319</v>
      </c>
      <c r="R578" t="s">
        <v>8320</v>
      </c>
      <c r="S578" s="12">
        <f t="shared" si="34"/>
        <v>42091.18</v>
      </c>
      <c r="T578" s="12">
        <f t="shared" si="35"/>
        <v>42031.221666666665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6"/>
        <v>2E-3</v>
      </c>
      <c r="P579" s="7">
        <f t="shared" si="37"/>
        <v>10</v>
      </c>
      <c r="Q579" t="s">
        <v>8319</v>
      </c>
      <c r="R579" t="s">
        <v>8320</v>
      </c>
      <c r="S579" s="12">
        <f t="shared" ref="S579:S642" si="38">(I579/86400)+25569+(-6/24)</f>
        <v>42510.339143518519</v>
      </c>
      <c r="T579" s="12">
        <f t="shared" ref="T579:T642" si="39">(J579/86400)+25569+(-6/24)</f>
        <v>42450.339143518519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7">
        <f t="shared" si="37"/>
        <v>2</v>
      </c>
      <c r="Q580" t="s">
        <v>8319</v>
      </c>
      <c r="R580" t="s">
        <v>8320</v>
      </c>
      <c r="S580" s="12">
        <f t="shared" si="38"/>
        <v>42254.328622685185</v>
      </c>
      <c r="T580" s="12">
        <f t="shared" si="39"/>
        <v>42230.328622685185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7">
        <f t="shared" si="37"/>
        <v>35</v>
      </c>
      <c r="Q581" t="s">
        <v>8319</v>
      </c>
      <c r="R581" t="s">
        <v>8320</v>
      </c>
      <c r="S581" s="12">
        <f t="shared" si="38"/>
        <v>41998.602118055554</v>
      </c>
      <c r="T581" s="12">
        <f t="shared" si="39"/>
        <v>41968.602118055554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7">
        <f t="shared" si="37"/>
        <v>1</v>
      </c>
      <c r="Q582" t="s">
        <v>8319</v>
      </c>
      <c r="R582" t="s">
        <v>8320</v>
      </c>
      <c r="S582" s="12">
        <f t="shared" si="38"/>
        <v>42635.658182870371</v>
      </c>
      <c r="T582" s="12">
        <f t="shared" si="39"/>
        <v>42605.658182870371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2">
        <f t="shared" si="38"/>
        <v>42217.762777777782</v>
      </c>
      <c r="T583" s="12">
        <f t="shared" si="39"/>
        <v>42187.762777777782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2">
        <f t="shared" si="38"/>
        <v>42078.5</v>
      </c>
      <c r="T584" s="12">
        <f t="shared" si="39"/>
        <v>42055.489803240736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7">
        <f t="shared" si="37"/>
        <v>1</v>
      </c>
      <c r="Q585" t="s">
        <v>8319</v>
      </c>
      <c r="R585" t="s">
        <v>8320</v>
      </c>
      <c r="S585" s="12">
        <f t="shared" si="38"/>
        <v>42082.646840277783</v>
      </c>
      <c r="T585" s="12">
        <f t="shared" si="39"/>
        <v>42052.68850694444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7">
        <f t="shared" si="37"/>
        <v>5</v>
      </c>
      <c r="Q586" t="s">
        <v>8319</v>
      </c>
      <c r="R586" t="s">
        <v>8320</v>
      </c>
      <c r="S586" s="12">
        <f t="shared" si="38"/>
        <v>42079.424953703703</v>
      </c>
      <c r="T586" s="12">
        <f t="shared" si="39"/>
        <v>42049.466620370367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2">
        <f t="shared" si="38"/>
        <v>42338.75</v>
      </c>
      <c r="T587" s="12">
        <f t="shared" si="39"/>
        <v>42283.1409375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7">
        <f t="shared" si="37"/>
        <v>14</v>
      </c>
      <c r="Q588" t="s">
        <v>8319</v>
      </c>
      <c r="R588" t="s">
        <v>8320</v>
      </c>
      <c r="S588" s="12">
        <f t="shared" si="38"/>
        <v>42050.604247685187</v>
      </c>
      <c r="T588" s="12">
        <f t="shared" si="39"/>
        <v>42020.604247685187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7">
        <f t="shared" si="37"/>
        <v>389.28571428571428</v>
      </c>
      <c r="Q589" t="s">
        <v>8319</v>
      </c>
      <c r="R589" t="s">
        <v>8320</v>
      </c>
      <c r="S589" s="12">
        <f t="shared" si="38"/>
        <v>42110.507326388892</v>
      </c>
      <c r="T589" s="12">
        <f t="shared" si="39"/>
        <v>42080.507326388892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7">
        <f t="shared" si="37"/>
        <v>150.5</v>
      </c>
      <c r="Q590" t="s">
        <v>8319</v>
      </c>
      <c r="R590" t="s">
        <v>8320</v>
      </c>
      <c r="S590" s="12">
        <f t="shared" si="38"/>
        <v>42691.561180555553</v>
      </c>
      <c r="T590" s="12">
        <f t="shared" si="39"/>
        <v>42631.519513888888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7">
        <f t="shared" si="37"/>
        <v>1</v>
      </c>
      <c r="Q591" t="s">
        <v>8319</v>
      </c>
      <c r="R591" t="s">
        <v>8320</v>
      </c>
      <c r="S591" s="12">
        <f t="shared" si="38"/>
        <v>42193.364571759259</v>
      </c>
      <c r="T591" s="12">
        <f t="shared" si="39"/>
        <v>42178.364571759259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7">
        <f t="shared" si="37"/>
        <v>24.777777777777779</v>
      </c>
      <c r="Q592" t="s">
        <v>8319</v>
      </c>
      <c r="R592" t="s">
        <v>8320</v>
      </c>
      <c r="S592" s="12">
        <f t="shared" si="38"/>
        <v>42408.292361111111</v>
      </c>
      <c r="T592" s="12">
        <f t="shared" si="39"/>
        <v>42377.304756944446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7">
        <f t="shared" si="37"/>
        <v>30.5</v>
      </c>
      <c r="Q593" t="s">
        <v>8319</v>
      </c>
      <c r="R593" t="s">
        <v>8320</v>
      </c>
      <c r="S593" s="12">
        <f t="shared" si="38"/>
        <v>42207.293171296296</v>
      </c>
      <c r="T593" s="12">
        <f t="shared" si="39"/>
        <v>42177.293171296296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7">
        <f t="shared" si="37"/>
        <v>250</v>
      </c>
      <c r="Q594" t="s">
        <v>8319</v>
      </c>
      <c r="R594" t="s">
        <v>8320</v>
      </c>
      <c r="S594" s="12">
        <f t="shared" si="38"/>
        <v>41975.982175925921</v>
      </c>
      <c r="T594" s="12">
        <f t="shared" si="39"/>
        <v>41945.982175925928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7">
        <f t="shared" si="37"/>
        <v>16.428571428571427</v>
      </c>
      <c r="Q595" t="s">
        <v>8319</v>
      </c>
      <c r="R595" t="s">
        <v>8320</v>
      </c>
      <c r="S595" s="12">
        <f t="shared" si="38"/>
        <v>42100.385937500003</v>
      </c>
      <c r="T595" s="12">
        <f t="shared" si="39"/>
        <v>42070.427604166667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7">
        <f t="shared" si="37"/>
        <v>13</v>
      </c>
      <c r="Q596" t="s">
        <v>8319</v>
      </c>
      <c r="R596" t="s">
        <v>8320</v>
      </c>
      <c r="S596" s="12">
        <f t="shared" si="38"/>
        <v>42476.530162037037</v>
      </c>
      <c r="T596" s="12">
        <f t="shared" si="39"/>
        <v>42446.530162037037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7">
        <f t="shared" si="37"/>
        <v>53.25</v>
      </c>
      <c r="Q597" t="s">
        <v>8319</v>
      </c>
      <c r="R597" t="s">
        <v>8320</v>
      </c>
      <c r="S597" s="12">
        <f t="shared" si="38"/>
        <v>42127.819884259261</v>
      </c>
      <c r="T597" s="12">
        <f t="shared" si="39"/>
        <v>42082.819884259261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7">
        <f t="shared" si="37"/>
        <v>3</v>
      </c>
      <c r="Q598" t="s">
        <v>8319</v>
      </c>
      <c r="R598" t="s">
        <v>8320</v>
      </c>
      <c r="S598" s="12">
        <f t="shared" si="38"/>
        <v>42676.646898148145</v>
      </c>
      <c r="T598" s="12">
        <f t="shared" si="39"/>
        <v>42646.646898148145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7">
        <f t="shared" si="37"/>
        <v>10</v>
      </c>
      <c r="Q599" t="s">
        <v>8319</v>
      </c>
      <c r="R599" t="s">
        <v>8320</v>
      </c>
      <c r="S599" s="12">
        <f t="shared" si="38"/>
        <v>42582.416666666672</v>
      </c>
      <c r="T599" s="12">
        <f t="shared" si="39"/>
        <v>42545.455266203702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7">
        <f t="shared" si="37"/>
        <v>121.42857142857143</v>
      </c>
      <c r="Q600" t="s">
        <v>8319</v>
      </c>
      <c r="R600" t="s">
        <v>8320</v>
      </c>
      <c r="S600" s="12">
        <f t="shared" si="38"/>
        <v>41977.75209490741</v>
      </c>
      <c r="T600" s="12">
        <f t="shared" si="39"/>
        <v>41947.75209490741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7">
        <f t="shared" si="37"/>
        <v>15.5</v>
      </c>
      <c r="Q601" t="s">
        <v>8319</v>
      </c>
      <c r="R601" t="s">
        <v>8320</v>
      </c>
      <c r="S601" s="12">
        <f t="shared" si="38"/>
        <v>42071.386111111111</v>
      </c>
      <c r="T601" s="12">
        <f t="shared" si="39"/>
        <v>42047.562523148154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7">
        <f t="shared" si="37"/>
        <v>100</v>
      </c>
      <c r="Q602" t="s">
        <v>8319</v>
      </c>
      <c r="R602" t="s">
        <v>8320</v>
      </c>
      <c r="S602" s="12">
        <f t="shared" si="38"/>
        <v>42133.548171296294</v>
      </c>
      <c r="T602" s="12">
        <f t="shared" si="39"/>
        <v>42073.548171296294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7">
        <f t="shared" si="37"/>
        <v>23.333333333333332</v>
      </c>
      <c r="Q603" t="s">
        <v>8319</v>
      </c>
      <c r="R603" t="s">
        <v>8320</v>
      </c>
      <c r="S603" s="12">
        <f t="shared" si="38"/>
        <v>41999.608090277776</v>
      </c>
      <c r="T603" s="12">
        <f t="shared" si="39"/>
        <v>41969.608090277776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2">
        <f t="shared" si="38"/>
        <v>42173.54415509259</v>
      </c>
      <c r="T604" s="12">
        <f t="shared" si="39"/>
        <v>42143.54415509259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7">
        <f t="shared" si="37"/>
        <v>45.386153846153846</v>
      </c>
      <c r="Q605" t="s">
        <v>8319</v>
      </c>
      <c r="R605" t="s">
        <v>8320</v>
      </c>
      <c r="S605" s="12">
        <f t="shared" si="38"/>
        <v>41865.389155092591</v>
      </c>
      <c r="T605" s="12">
        <f t="shared" si="39"/>
        <v>41835.389155092591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2">
        <f t="shared" si="38"/>
        <v>41878.785370370373</v>
      </c>
      <c r="T606" s="12">
        <f t="shared" si="39"/>
        <v>41848.785370370373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7">
        <f t="shared" si="37"/>
        <v>16.375</v>
      </c>
      <c r="Q607" t="s">
        <v>8319</v>
      </c>
      <c r="R607" t="s">
        <v>8320</v>
      </c>
      <c r="S607" s="12">
        <f t="shared" si="38"/>
        <v>42239.107731481483</v>
      </c>
      <c r="T607" s="12">
        <f t="shared" si="39"/>
        <v>42194.107731481483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7">
        <f t="shared" si="37"/>
        <v>10</v>
      </c>
      <c r="Q608" t="s">
        <v>8319</v>
      </c>
      <c r="R608" t="s">
        <v>8320</v>
      </c>
      <c r="S608" s="12">
        <f t="shared" si="38"/>
        <v>42148.375</v>
      </c>
      <c r="T608" s="12">
        <f t="shared" si="39"/>
        <v>42102.400567129633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2">
        <f t="shared" si="38"/>
        <v>42330.617314814815</v>
      </c>
      <c r="T609" s="12">
        <f t="shared" si="39"/>
        <v>42300.575648148151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7">
        <f t="shared" si="37"/>
        <v>292.2</v>
      </c>
      <c r="Q610" t="s">
        <v>8319</v>
      </c>
      <c r="R610" t="s">
        <v>8320</v>
      </c>
      <c r="S610" s="12">
        <f t="shared" si="38"/>
        <v>42170.671064814815</v>
      </c>
      <c r="T610" s="12">
        <f t="shared" si="39"/>
        <v>42140.671064814815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7">
        <f t="shared" si="37"/>
        <v>5</v>
      </c>
      <c r="Q611" t="s">
        <v>8319</v>
      </c>
      <c r="R611" t="s">
        <v>8320</v>
      </c>
      <c r="S611" s="12">
        <f t="shared" si="38"/>
        <v>42336.825740740736</v>
      </c>
      <c r="T611" s="12">
        <f t="shared" si="39"/>
        <v>42306.784074074079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2">
        <f t="shared" si="38"/>
        <v>42116.58085648148</v>
      </c>
      <c r="T612" s="12">
        <f t="shared" si="39"/>
        <v>42086.58085648148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2">
        <f t="shared" si="38"/>
        <v>42388.310613425929</v>
      </c>
      <c r="T613" s="12">
        <f t="shared" si="39"/>
        <v>42328.310613425929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2">
        <f t="shared" si="38"/>
        <v>42614.781782407408</v>
      </c>
      <c r="T614" s="12">
        <f t="shared" si="39"/>
        <v>42584.781782407408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7">
        <f t="shared" si="37"/>
        <v>105.93388429752066</v>
      </c>
      <c r="Q615" t="s">
        <v>8319</v>
      </c>
      <c r="R615" t="s">
        <v>8320</v>
      </c>
      <c r="S615" s="12">
        <f t="shared" si="38"/>
        <v>42277.957638888889</v>
      </c>
      <c r="T615" s="12">
        <f t="shared" si="39"/>
        <v>42247.246759259258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2">
        <f t="shared" si="38"/>
        <v>42544.811805555553</v>
      </c>
      <c r="T616" s="12">
        <f t="shared" si="39"/>
        <v>42514.811805555553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2">
        <f t="shared" si="38"/>
        <v>42271.872210648144</v>
      </c>
      <c r="T617" s="12">
        <f t="shared" si="39"/>
        <v>42241.872210648144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2">
        <f t="shared" si="38"/>
        <v>42791.126238425924</v>
      </c>
      <c r="T618" s="12">
        <f t="shared" si="39"/>
        <v>42761.126238425924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7">
        <f t="shared" si="37"/>
        <v>20</v>
      </c>
      <c r="Q619" t="s">
        <v>8319</v>
      </c>
      <c r="R619" t="s">
        <v>8320</v>
      </c>
      <c r="S619" s="12">
        <f t="shared" si="38"/>
        <v>42132.093090277776</v>
      </c>
      <c r="T619" s="12">
        <f t="shared" si="39"/>
        <v>42087.093090277776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2">
        <f t="shared" si="38"/>
        <v>42347.560219907406</v>
      </c>
      <c r="T620" s="12">
        <f t="shared" si="39"/>
        <v>42317.560219907406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7">
        <f t="shared" si="37"/>
        <v>1</v>
      </c>
      <c r="Q621" t="s">
        <v>8319</v>
      </c>
      <c r="R621" t="s">
        <v>8320</v>
      </c>
      <c r="S621" s="12">
        <f t="shared" si="38"/>
        <v>41968.442013888889</v>
      </c>
      <c r="T621" s="12">
        <f t="shared" si="39"/>
        <v>41908.400347222225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7">
        <f t="shared" si="37"/>
        <v>300</v>
      </c>
      <c r="Q622" t="s">
        <v>8319</v>
      </c>
      <c r="R622" t="s">
        <v>8320</v>
      </c>
      <c r="S622" s="12">
        <f t="shared" si="38"/>
        <v>41876.466874999998</v>
      </c>
      <c r="T622" s="12">
        <f t="shared" si="39"/>
        <v>41831.466874999998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7">
        <f t="shared" si="37"/>
        <v>87</v>
      </c>
      <c r="Q623" t="s">
        <v>8319</v>
      </c>
      <c r="R623" t="s">
        <v>8320</v>
      </c>
      <c r="S623" s="12">
        <f t="shared" si="38"/>
        <v>42558.737696759257</v>
      </c>
      <c r="T623" s="12">
        <f t="shared" si="39"/>
        <v>42528.737696759257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7">
        <f t="shared" si="37"/>
        <v>37.888888888888886</v>
      </c>
      <c r="Q624" t="s">
        <v>8319</v>
      </c>
      <c r="R624" t="s">
        <v>8320</v>
      </c>
      <c r="S624" s="12">
        <f t="shared" si="38"/>
        <v>42552.524745370371</v>
      </c>
      <c r="T624" s="12">
        <f t="shared" si="39"/>
        <v>42532.524745370371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2">
        <f t="shared" si="38"/>
        <v>42151.759224537032</v>
      </c>
      <c r="T625" s="12">
        <f t="shared" si="39"/>
        <v>42121.759224537032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2">
        <f t="shared" si="38"/>
        <v>42138.738900462966</v>
      </c>
      <c r="T626" s="12">
        <f t="shared" si="39"/>
        <v>42108.738900462966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2">
        <f t="shared" si="38"/>
        <v>42820.603900462964</v>
      </c>
      <c r="T627" s="12">
        <f t="shared" si="39"/>
        <v>42790.645567129628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7">
        <f t="shared" si="37"/>
        <v>111.41025641025641</v>
      </c>
      <c r="Q628" t="s">
        <v>8319</v>
      </c>
      <c r="R628" t="s">
        <v>8320</v>
      </c>
      <c r="S628" s="12">
        <f t="shared" si="38"/>
        <v>42231.306944444441</v>
      </c>
      <c r="T628" s="12">
        <f t="shared" si="39"/>
        <v>42198.309479166666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7">
        <f t="shared" si="37"/>
        <v>90</v>
      </c>
      <c r="Q629" t="s">
        <v>8319</v>
      </c>
      <c r="R629" t="s">
        <v>8320</v>
      </c>
      <c r="S629" s="12">
        <f t="shared" si="38"/>
        <v>42443.708333333328</v>
      </c>
      <c r="T629" s="12">
        <f t="shared" si="39"/>
        <v>42384.056840277779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2">
        <f t="shared" si="38"/>
        <v>41833.442789351851</v>
      </c>
      <c r="T630" s="12">
        <f t="shared" si="39"/>
        <v>41803.442789351851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7">
        <f t="shared" si="37"/>
        <v>116.66666666666667</v>
      </c>
      <c r="Q631" t="s">
        <v>8319</v>
      </c>
      <c r="R631" t="s">
        <v>8320</v>
      </c>
      <c r="S631" s="12">
        <f t="shared" si="38"/>
        <v>42504.387824074074</v>
      </c>
      <c r="T631" s="12">
        <f t="shared" si="39"/>
        <v>42474.387824074074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7">
        <f t="shared" si="37"/>
        <v>10</v>
      </c>
      <c r="Q632" t="s">
        <v>8319</v>
      </c>
      <c r="R632" t="s">
        <v>8320</v>
      </c>
      <c r="S632" s="12">
        <f t="shared" si="38"/>
        <v>42252.965277777781</v>
      </c>
      <c r="T632" s="12">
        <f t="shared" si="39"/>
        <v>42223.369456018518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7">
        <f t="shared" si="37"/>
        <v>76.666666666666671</v>
      </c>
      <c r="Q633" t="s">
        <v>8319</v>
      </c>
      <c r="R633" t="s">
        <v>8320</v>
      </c>
      <c r="S633" s="12">
        <f t="shared" si="38"/>
        <v>42518.522326388891</v>
      </c>
      <c r="T633" s="12">
        <f t="shared" si="39"/>
        <v>42489.522326388891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2">
        <f t="shared" si="38"/>
        <v>42333.450983796298</v>
      </c>
      <c r="T634" s="12">
        <f t="shared" si="39"/>
        <v>42303.409317129626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7">
        <f t="shared" si="37"/>
        <v>49.8</v>
      </c>
      <c r="Q635" t="s">
        <v>8319</v>
      </c>
      <c r="R635" t="s">
        <v>8320</v>
      </c>
      <c r="S635" s="12">
        <f t="shared" si="38"/>
        <v>42538.708333333328</v>
      </c>
      <c r="T635" s="12">
        <f t="shared" si="39"/>
        <v>42507.049328703702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7">
        <f t="shared" si="37"/>
        <v>1</v>
      </c>
      <c r="Q636" t="s">
        <v>8319</v>
      </c>
      <c r="R636" t="s">
        <v>8320</v>
      </c>
      <c r="S636" s="12">
        <f t="shared" si="38"/>
        <v>42061.678576388891</v>
      </c>
      <c r="T636" s="12">
        <f t="shared" si="39"/>
        <v>42031.678576388891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7">
        <f t="shared" si="37"/>
        <v>2</v>
      </c>
      <c r="Q637" t="s">
        <v>8319</v>
      </c>
      <c r="R637" t="s">
        <v>8320</v>
      </c>
      <c r="S637" s="12">
        <f t="shared" si="38"/>
        <v>42105.842152777783</v>
      </c>
      <c r="T637" s="12">
        <f t="shared" si="39"/>
        <v>42075.842152777783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7">
        <f t="shared" si="37"/>
        <v>4</v>
      </c>
      <c r="Q638" t="s">
        <v>8319</v>
      </c>
      <c r="R638" t="s">
        <v>8320</v>
      </c>
      <c r="S638" s="12">
        <f t="shared" si="38"/>
        <v>42161.19930555555</v>
      </c>
      <c r="T638" s="12">
        <f t="shared" si="39"/>
        <v>42131.205439814818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2">
        <f t="shared" si="38"/>
        <v>42791.711111111115</v>
      </c>
      <c r="T639" s="12">
        <f t="shared" si="39"/>
        <v>42762.712013888886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7">
        <f t="shared" si="37"/>
        <v>3</v>
      </c>
      <c r="Q640" t="s">
        <v>8319</v>
      </c>
      <c r="R640" t="s">
        <v>8320</v>
      </c>
      <c r="S640" s="12">
        <f t="shared" si="38"/>
        <v>42819.30164351852</v>
      </c>
      <c r="T640" s="12">
        <f t="shared" si="39"/>
        <v>42759.343310185184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7">
        <f t="shared" si="37"/>
        <v>1</v>
      </c>
      <c r="Q641" t="s">
        <v>8319</v>
      </c>
      <c r="R641" t="s">
        <v>8320</v>
      </c>
      <c r="S641" s="12">
        <f t="shared" si="38"/>
        <v>41925.333275462966</v>
      </c>
      <c r="T641" s="12">
        <f t="shared" si="39"/>
        <v>41865.333275462966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40">E642/D642</f>
        <v>1.4428571428571428</v>
      </c>
      <c r="P642" s="7">
        <f t="shared" ref="P642:P705" si="41">E642/L642</f>
        <v>50.5</v>
      </c>
      <c r="Q642" t="s">
        <v>8319</v>
      </c>
      <c r="R642" t="s">
        <v>8321</v>
      </c>
      <c r="S642" s="12">
        <f t="shared" si="38"/>
        <v>42698.708333333328</v>
      </c>
      <c r="T642" s="12">
        <f t="shared" si="39"/>
        <v>42683.170312499999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40"/>
        <v>1.1916249999999999</v>
      </c>
      <c r="P643" s="7">
        <f t="shared" si="41"/>
        <v>151.31746031746033</v>
      </c>
      <c r="Q643" t="s">
        <v>8319</v>
      </c>
      <c r="R643" t="s">
        <v>8321</v>
      </c>
      <c r="S643" s="12">
        <f t="shared" ref="S643:S706" si="42">(I643/86400)+25569+(-6/24)</f>
        <v>42229.32</v>
      </c>
      <c r="T643" s="12">
        <f t="shared" ref="T643:T706" si="43">(J643/86400)+25569+(-6/24)</f>
        <v>42199.32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7">
        <f t="shared" si="41"/>
        <v>134.3592456301748</v>
      </c>
      <c r="Q644" t="s">
        <v>8319</v>
      </c>
      <c r="R644" t="s">
        <v>8321</v>
      </c>
      <c r="S644" s="12">
        <f t="shared" si="42"/>
        <v>42235.401319444441</v>
      </c>
      <c r="T644" s="12">
        <f t="shared" si="43"/>
        <v>42199.401319444441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7">
        <f t="shared" si="41"/>
        <v>174.02631578947367</v>
      </c>
      <c r="Q645" t="s">
        <v>8319</v>
      </c>
      <c r="R645" t="s">
        <v>8321</v>
      </c>
      <c r="S645" s="12">
        <f t="shared" si="42"/>
        <v>42155.392071759255</v>
      </c>
      <c r="T645" s="12">
        <f t="shared" si="43"/>
        <v>42100.392071759255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7">
        <f t="shared" si="41"/>
        <v>73.486268364348675</v>
      </c>
      <c r="Q646" t="s">
        <v>8319</v>
      </c>
      <c r="R646" t="s">
        <v>8321</v>
      </c>
      <c r="S646" s="12">
        <f t="shared" si="42"/>
        <v>41940.791666666664</v>
      </c>
      <c r="T646" s="12">
        <f t="shared" si="43"/>
        <v>41898.415960648148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7">
        <f t="shared" si="41"/>
        <v>23.518987341772153</v>
      </c>
      <c r="Q647" t="s">
        <v>8319</v>
      </c>
      <c r="R647" t="s">
        <v>8321</v>
      </c>
      <c r="S647" s="12">
        <f t="shared" si="42"/>
        <v>42593.776319444441</v>
      </c>
      <c r="T647" s="12">
        <f t="shared" si="43"/>
        <v>42563.776319444441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7">
        <f t="shared" si="41"/>
        <v>39.074444444444445</v>
      </c>
      <c r="Q648" t="s">
        <v>8319</v>
      </c>
      <c r="R648" t="s">
        <v>8321</v>
      </c>
      <c r="S648" s="12">
        <f t="shared" si="42"/>
        <v>41862.602627314816</v>
      </c>
      <c r="T648" s="12">
        <f t="shared" si="43"/>
        <v>41832.602627314816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7">
        <f t="shared" si="41"/>
        <v>125.94117647058823</v>
      </c>
      <c r="Q649" t="s">
        <v>8319</v>
      </c>
      <c r="R649" t="s">
        <v>8321</v>
      </c>
      <c r="S649" s="12">
        <f t="shared" si="42"/>
        <v>42446.476261574076</v>
      </c>
      <c r="T649" s="12">
        <f t="shared" si="43"/>
        <v>42416.517928240741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7">
        <f t="shared" si="41"/>
        <v>1644</v>
      </c>
      <c r="Q650" t="s">
        <v>8319</v>
      </c>
      <c r="R650" t="s">
        <v>8321</v>
      </c>
      <c r="S650" s="12">
        <f t="shared" si="42"/>
        <v>41926.443379629629</v>
      </c>
      <c r="T650" s="12">
        <f t="shared" si="43"/>
        <v>41891.443379629629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7">
        <f t="shared" si="41"/>
        <v>42.670731707317074</v>
      </c>
      <c r="Q651" t="s">
        <v>8319</v>
      </c>
      <c r="R651" t="s">
        <v>8321</v>
      </c>
      <c r="S651" s="12">
        <f t="shared" si="42"/>
        <v>41898.662187499998</v>
      </c>
      <c r="T651" s="12">
        <f t="shared" si="43"/>
        <v>41877.662187499998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7">
        <f t="shared" si="41"/>
        <v>35.125</v>
      </c>
      <c r="Q652" t="s">
        <v>8319</v>
      </c>
      <c r="R652" t="s">
        <v>8321</v>
      </c>
      <c r="S652" s="12">
        <f t="shared" si="42"/>
        <v>41991.828518518523</v>
      </c>
      <c r="T652" s="12">
        <f t="shared" si="43"/>
        <v>41931.786851851852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7">
        <f t="shared" si="41"/>
        <v>239.35238095238094</v>
      </c>
      <c r="Q653" t="s">
        <v>8319</v>
      </c>
      <c r="R653" t="s">
        <v>8321</v>
      </c>
      <c r="S653" s="12">
        <f t="shared" si="42"/>
        <v>41985.767488425925</v>
      </c>
      <c r="T653" s="12">
        <f t="shared" si="43"/>
        <v>41955.767488425925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7">
        <f t="shared" si="41"/>
        <v>107.64285714285714</v>
      </c>
      <c r="Q654" t="s">
        <v>8319</v>
      </c>
      <c r="R654" t="s">
        <v>8321</v>
      </c>
      <c r="S654" s="12">
        <f t="shared" si="42"/>
        <v>42705.482060185182</v>
      </c>
      <c r="T654" s="12">
        <f t="shared" si="43"/>
        <v>42675.440393518518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7">
        <f t="shared" si="41"/>
        <v>95.830623306233065</v>
      </c>
      <c r="Q655" t="s">
        <v>8319</v>
      </c>
      <c r="R655" t="s">
        <v>8321</v>
      </c>
      <c r="S655" s="12">
        <f t="shared" si="42"/>
        <v>42236.368518518517</v>
      </c>
      <c r="T655" s="12">
        <f t="shared" si="43"/>
        <v>42199.368518518517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7">
        <f t="shared" si="41"/>
        <v>31.663376110562684</v>
      </c>
      <c r="Q656" t="s">
        <v>8319</v>
      </c>
      <c r="R656" t="s">
        <v>8321</v>
      </c>
      <c r="S656" s="12">
        <f t="shared" si="42"/>
        <v>42193.707326388889</v>
      </c>
      <c r="T656" s="12">
        <f t="shared" si="43"/>
        <v>42163.707326388889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7">
        <f t="shared" si="41"/>
        <v>42.886861313868614</v>
      </c>
      <c r="Q657" t="s">
        <v>8319</v>
      </c>
      <c r="R657" t="s">
        <v>8321</v>
      </c>
      <c r="S657" s="12">
        <f t="shared" si="42"/>
        <v>42075.665648148148</v>
      </c>
      <c r="T657" s="12">
        <f t="shared" si="43"/>
        <v>42045.707314814819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7">
        <f t="shared" si="41"/>
        <v>122.73563218390805</v>
      </c>
      <c r="Q658" t="s">
        <v>8319</v>
      </c>
      <c r="R658" t="s">
        <v>8321</v>
      </c>
      <c r="S658" s="12">
        <f t="shared" si="42"/>
        <v>42477.51295138889</v>
      </c>
      <c r="T658" s="12">
        <f t="shared" si="43"/>
        <v>42417.554618055554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7">
        <f t="shared" si="41"/>
        <v>190.45454545454547</v>
      </c>
      <c r="Q659" t="s">
        <v>8319</v>
      </c>
      <c r="R659" t="s">
        <v>8321</v>
      </c>
      <c r="S659" s="12">
        <f t="shared" si="42"/>
        <v>42361.59574074074</v>
      </c>
      <c r="T659" s="12">
        <f t="shared" si="43"/>
        <v>42331.59574074074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7">
        <f t="shared" si="41"/>
        <v>109.33695652173913</v>
      </c>
      <c r="Q660" t="s">
        <v>8319</v>
      </c>
      <c r="R660" t="s">
        <v>8321</v>
      </c>
      <c r="S660" s="12">
        <f t="shared" si="42"/>
        <v>42211.5</v>
      </c>
      <c r="T660" s="12">
        <f t="shared" si="43"/>
        <v>42178.910752314812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7">
        <f t="shared" si="41"/>
        <v>143.66666666666666</v>
      </c>
      <c r="Q661" t="s">
        <v>8319</v>
      </c>
      <c r="R661" t="s">
        <v>8321</v>
      </c>
      <c r="S661" s="12">
        <f t="shared" si="42"/>
        <v>42239.343692129631</v>
      </c>
      <c r="T661" s="12">
        <f t="shared" si="43"/>
        <v>42209.343692129631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7">
        <f t="shared" si="41"/>
        <v>84.944444444444443</v>
      </c>
      <c r="Q662" t="s">
        <v>8319</v>
      </c>
      <c r="R662" t="s">
        <v>8321</v>
      </c>
      <c r="S662" s="12">
        <f t="shared" si="42"/>
        <v>41952.533321759256</v>
      </c>
      <c r="T662" s="12">
        <f t="shared" si="43"/>
        <v>41922.491655092592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7">
        <f t="shared" si="41"/>
        <v>10.555555555555555</v>
      </c>
      <c r="Q663" t="s">
        <v>8319</v>
      </c>
      <c r="R663" t="s">
        <v>8321</v>
      </c>
      <c r="S663" s="12">
        <f t="shared" si="42"/>
        <v>42666.395358796297</v>
      </c>
      <c r="T663" s="12">
        <f t="shared" si="43"/>
        <v>42636.395358796297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7">
        <f t="shared" si="41"/>
        <v>39</v>
      </c>
      <c r="Q664" t="s">
        <v>8319</v>
      </c>
      <c r="R664" t="s">
        <v>8321</v>
      </c>
      <c r="S664" s="12">
        <f t="shared" si="42"/>
        <v>42020.188043981485</v>
      </c>
      <c r="T664" s="12">
        <f t="shared" si="43"/>
        <v>41990.188043981485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7">
        <f t="shared" si="41"/>
        <v>100</v>
      </c>
      <c r="Q665" t="s">
        <v>8319</v>
      </c>
      <c r="R665" t="s">
        <v>8321</v>
      </c>
      <c r="S665" s="12">
        <f t="shared" si="42"/>
        <v>42203.593240740738</v>
      </c>
      <c r="T665" s="12">
        <f t="shared" si="43"/>
        <v>42173.593240740738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7">
        <f t="shared" si="41"/>
        <v>31.172413793103448</v>
      </c>
      <c r="Q666" t="s">
        <v>8319</v>
      </c>
      <c r="R666" t="s">
        <v>8321</v>
      </c>
      <c r="S666" s="12">
        <f t="shared" si="42"/>
        <v>42107.416377314818</v>
      </c>
      <c r="T666" s="12">
        <f t="shared" si="43"/>
        <v>42077.416377314818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7">
        <f t="shared" si="41"/>
        <v>155.33333333333334</v>
      </c>
      <c r="Q667" t="s">
        <v>8319</v>
      </c>
      <c r="R667" t="s">
        <v>8321</v>
      </c>
      <c r="S667" s="12">
        <f t="shared" si="42"/>
        <v>42748.461354166662</v>
      </c>
      <c r="T667" s="12">
        <f t="shared" si="43"/>
        <v>42688.461354166662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7">
        <f t="shared" si="41"/>
        <v>2</v>
      </c>
      <c r="Q668" t="s">
        <v>8319</v>
      </c>
      <c r="R668" t="s">
        <v>8321</v>
      </c>
      <c r="S668" s="12">
        <f t="shared" si="42"/>
        <v>41868.582152777773</v>
      </c>
      <c r="T668" s="12">
        <f t="shared" si="43"/>
        <v>41838.582152777773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7">
        <f t="shared" si="41"/>
        <v>178.92857142857142</v>
      </c>
      <c r="Q669" t="s">
        <v>8319</v>
      </c>
      <c r="R669" t="s">
        <v>8321</v>
      </c>
      <c r="S669" s="12">
        <f t="shared" si="42"/>
        <v>42672.123414351852</v>
      </c>
      <c r="T669" s="12">
        <f t="shared" si="43"/>
        <v>42632.123414351852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7">
        <f t="shared" si="41"/>
        <v>27.36</v>
      </c>
      <c r="Q670" t="s">
        <v>8319</v>
      </c>
      <c r="R670" t="s">
        <v>8321</v>
      </c>
      <c r="S670" s="12">
        <f t="shared" si="42"/>
        <v>42135.581273148149</v>
      </c>
      <c r="T670" s="12">
        <f t="shared" si="43"/>
        <v>42090.581273148149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7">
        <f t="shared" si="41"/>
        <v>1536.25</v>
      </c>
      <c r="Q671" t="s">
        <v>8319</v>
      </c>
      <c r="R671" t="s">
        <v>8321</v>
      </c>
      <c r="S671" s="12">
        <f t="shared" si="42"/>
        <v>42557.375671296293</v>
      </c>
      <c r="T671" s="12">
        <f t="shared" si="43"/>
        <v>42527.375671296293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7">
        <f t="shared" si="41"/>
        <v>84.99677419354839</v>
      </c>
      <c r="Q672" t="s">
        <v>8319</v>
      </c>
      <c r="R672" t="s">
        <v>8321</v>
      </c>
      <c r="S672" s="12">
        <f t="shared" si="42"/>
        <v>42540.090277777781</v>
      </c>
      <c r="T672" s="12">
        <f t="shared" si="43"/>
        <v>42506.459722222222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7">
        <f t="shared" si="41"/>
        <v>788.5333333333333</v>
      </c>
      <c r="Q673" t="s">
        <v>8319</v>
      </c>
      <c r="R673" t="s">
        <v>8321</v>
      </c>
      <c r="S673" s="12">
        <f t="shared" si="42"/>
        <v>42017.916666666672</v>
      </c>
      <c r="T673" s="12">
        <f t="shared" si="43"/>
        <v>41984.442731481482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7">
        <f t="shared" si="41"/>
        <v>50.29767441860465</v>
      </c>
      <c r="Q674" t="s">
        <v>8319</v>
      </c>
      <c r="R674" t="s">
        <v>8321</v>
      </c>
      <c r="S674" s="12">
        <f t="shared" si="42"/>
        <v>42004.957638888889</v>
      </c>
      <c r="T674" s="12">
        <f t="shared" si="43"/>
        <v>41973.969490740739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7">
        <f t="shared" si="41"/>
        <v>68.333333333333329</v>
      </c>
      <c r="Q675" t="s">
        <v>8319</v>
      </c>
      <c r="R675" t="s">
        <v>8321</v>
      </c>
      <c r="S675" s="12">
        <f t="shared" si="42"/>
        <v>41883.590474537035</v>
      </c>
      <c r="T675" s="12">
        <f t="shared" si="43"/>
        <v>41838.590474537035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7">
        <f t="shared" si="41"/>
        <v>7.5</v>
      </c>
      <c r="Q676" t="s">
        <v>8319</v>
      </c>
      <c r="R676" t="s">
        <v>8321</v>
      </c>
      <c r="S676" s="12">
        <f t="shared" si="42"/>
        <v>41862.866053240738</v>
      </c>
      <c r="T676" s="12">
        <f t="shared" si="43"/>
        <v>41802.866053240738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7">
        <f t="shared" si="41"/>
        <v>34.269230769230766</v>
      </c>
      <c r="Q677" t="s">
        <v>8319</v>
      </c>
      <c r="R677" t="s">
        <v>8321</v>
      </c>
      <c r="S677" s="12">
        <f t="shared" si="42"/>
        <v>42005.040972222225</v>
      </c>
      <c r="T677" s="12">
        <f t="shared" si="43"/>
        <v>41975.680601851855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7">
        <f t="shared" si="41"/>
        <v>61.291666666666664</v>
      </c>
      <c r="Q678" t="s">
        <v>8319</v>
      </c>
      <c r="R678" t="s">
        <v>8321</v>
      </c>
      <c r="S678" s="12">
        <f t="shared" si="42"/>
        <v>42042.51829861111</v>
      </c>
      <c r="T678" s="12">
        <f t="shared" si="43"/>
        <v>42012.51829861111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7">
        <f t="shared" si="41"/>
        <v>133.25</v>
      </c>
      <c r="Q679" t="s">
        <v>8319</v>
      </c>
      <c r="R679" t="s">
        <v>8321</v>
      </c>
      <c r="S679" s="12">
        <f t="shared" si="42"/>
        <v>42549.153877314813</v>
      </c>
      <c r="T679" s="12">
        <f t="shared" si="43"/>
        <v>42504.153877314813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7">
        <f t="shared" si="41"/>
        <v>65.17647058823529</v>
      </c>
      <c r="Q680" t="s">
        <v>8319</v>
      </c>
      <c r="R680" t="s">
        <v>8321</v>
      </c>
      <c r="S680" s="12">
        <f t="shared" si="42"/>
        <v>42511.126597222217</v>
      </c>
      <c r="T680" s="12">
        <f t="shared" si="43"/>
        <v>42481.126597222217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7">
        <f t="shared" si="41"/>
        <v>93.90425531914893</v>
      </c>
      <c r="Q681" t="s">
        <v>8319</v>
      </c>
      <c r="R681" t="s">
        <v>8321</v>
      </c>
      <c r="S681" s="12">
        <f t="shared" si="42"/>
        <v>42616.445706018523</v>
      </c>
      <c r="T681" s="12">
        <f t="shared" si="43"/>
        <v>42556.445706018523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7">
        <f t="shared" si="41"/>
        <v>150.65116279069767</v>
      </c>
      <c r="Q682" t="s">
        <v>8319</v>
      </c>
      <c r="R682" t="s">
        <v>8321</v>
      </c>
      <c r="S682" s="12">
        <f t="shared" si="42"/>
        <v>41899.251516203702</v>
      </c>
      <c r="T682" s="12">
        <f t="shared" si="43"/>
        <v>41864.251516203702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7">
        <f t="shared" si="41"/>
        <v>1</v>
      </c>
      <c r="Q683" t="s">
        <v>8319</v>
      </c>
      <c r="R683" t="s">
        <v>8321</v>
      </c>
      <c r="S683" s="12">
        <f t="shared" si="42"/>
        <v>42669.555601851855</v>
      </c>
      <c r="T683" s="12">
        <f t="shared" si="43"/>
        <v>42639.555601851855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7">
        <f t="shared" si="41"/>
        <v>13.25</v>
      </c>
      <c r="Q684" t="s">
        <v>8319</v>
      </c>
      <c r="R684" t="s">
        <v>8321</v>
      </c>
      <c r="S684" s="12">
        <f t="shared" si="42"/>
        <v>42808.473634259259</v>
      </c>
      <c r="T684" s="12">
        <f t="shared" si="43"/>
        <v>42778.515300925923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7">
        <f t="shared" si="41"/>
        <v>99.333333333333329</v>
      </c>
      <c r="Q685" t="s">
        <v>8319</v>
      </c>
      <c r="R685" t="s">
        <v>8321</v>
      </c>
      <c r="S685" s="12">
        <f t="shared" si="42"/>
        <v>42674.650046296301</v>
      </c>
      <c r="T685" s="12">
        <f t="shared" si="43"/>
        <v>42634.650046296301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7">
        <f t="shared" si="41"/>
        <v>177.39259259259259</v>
      </c>
      <c r="Q686" t="s">
        <v>8319</v>
      </c>
      <c r="R686" t="s">
        <v>8321</v>
      </c>
      <c r="S686" s="12">
        <f t="shared" si="42"/>
        <v>41844.875</v>
      </c>
      <c r="T686" s="12">
        <f t="shared" si="43"/>
        <v>41809.223275462966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7">
        <f t="shared" si="41"/>
        <v>55.3</v>
      </c>
      <c r="Q687" t="s">
        <v>8319</v>
      </c>
      <c r="R687" t="s">
        <v>8321</v>
      </c>
      <c r="S687" s="12">
        <f t="shared" si="42"/>
        <v>42016.616574074069</v>
      </c>
      <c r="T687" s="12">
        <f t="shared" si="43"/>
        <v>41971.616574074069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2">
        <f t="shared" si="42"/>
        <v>42219.423263888893</v>
      </c>
      <c r="T688" s="12">
        <f t="shared" si="43"/>
        <v>42189.423263888893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7">
        <f t="shared" si="41"/>
        <v>591.66666666666663</v>
      </c>
      <c r="Q689" t="s">
        <v>8319</v>
      </c>
      <c r="R689" t="s">
        <v>8321</v>
      </c>
      <c r="S689" s="12">
        <f t="shared" si="42"/>
        <v>42771.500613425931</v>
      </c>
      <c r="T689" s="12">
        <f t="shared" si="43"/>
        <v>42711.500613425931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7">
        <f t="shared" si="41"/>
        <v>405.5</v>
      </c>
      <c r="Q690" t="s">
        <v>8319</v>
      </c>
      <c r="R690" t="s">
        <v>8321</v>
      </c>
      <c r="S690" s="12">
        <f t="shared" si="42"/>
        <v>42291.854780092588</v>
      </c>
      <c r="T690" s="12">
        <f t="shared" si="43"/>
        <v>42261.854780092588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7">
        <f t="shared" si="41"/>
        <v>343.14732142857144</v>
      </c>
      <c r="Q691" t="s">
        <v>8319</v>
      </c>
      <c r="R691" t="s">
        <v>8321</v>
      </c>
      <c r="S691" s="12">
        <f t="shared" si="42"/>
        <v>42711.957638888889</v>
      </c>
      <c r="T691" s="12">
        <f t="shared" si="43"/>
        <v>42675.41778935185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7">
        <f t="shared" si="41"/>
        <v>72.588235294117652</v>
      </c>
      <c r="Q692" t="s">
        <v>8319</v>
      </c>
      <c r="R692" t="s">
        <v>8321</v>
      </c>
      <c r="S692" s="12">
        <f t="shared" si="42"/>
        <v>42622</v>
      </c>
      <c r="T692" s="12">
        <f t="shared" si="43"/>
        <v>42579.384733796294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7">
        <f t="shared" si="41"/>
        <v>26</v>
      </c>
      <c r="Q693" t="s">
        <v>8319</v>
      </c>
      <c r="R693" t="s">
        <v>8321</v>
      </c>
      <c r="S693" s="12">
        <f t="shared" si="42"/>
        <v>42185.778310185182</v>
      </c>
      <c r="T693" s="12">
        <f t="shared" si="43"/>
        <v>42157.778310185182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7">
        <f t="shared" si="41"/>
        <v>6.4975124378109452</v>
      </c>
      <c r="Q694" t="s">
        <v>8319</v>
      </c>
      <c r="R694" t="s">
        <v>8321</v>
      </c>
      <c r="S694" s="12">
        <f t="shared" si="42"/>
        <v>42726.12572916667</v>
      </c>
      <c r="T694" s="12">
        <f t="shared" si="43"/>
        <v>42696.12572916667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7">
        <f t="shared" si="41"/>
        <v>119.38513513513513</v>
      </c>
      <c r="Q695" t="s">
        <v>8319</v>
      </c>
      <c r="R695" t="s">
        <v>8321</v>
      </c>
      <c r="S695" s="12">
        <f t="shared" si="42"/>
        <v>42124.558182870373</v>
      </c>
      <c r="T695" s="12">
        <f t="shared" si="43"/>
        <v>42094.558182870373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7">
        <f t="shared" si="41"/>
        <v>84.285714285714292</v>
      </c>
      <c r="Q696" t="s">
        <v>8319</v>
      </c>
      <c r="R696" t="s">
        <v>8321</v>
      </c>
      <c r="S696" s="12">
        <f t="shared" si="42"/>
        <v>42767.413877314815</v>
      </c>
      <c r="T696" s="12">
        <f t="shared" si="43"/>
        <v>42737.413877314815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7">
        <f t="shared" si="41"/>
        <v>90.857142857142861</v>
      </c>
      <c r="Q697" t="s">
        <v>8319</v>
      </c>
      <c r="R697" t="s">
        <v>8321</v>
      </c>
      <c r="S697" s="12">
        <f t="shared" si="42"/>
        <v>41943.271064814813</v>
      </c>
      <c r="T697" s="12">
        <f t="shared" si="43"/>
        <v>41913.271064814813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7">
        <f t="shared" si="41"/>
        <v>1</v>
      </c>
      <c r="Q698" t="s">
        <v>8319</v>
      </c>
      <c r="R698" t="s">
        <v>8321</v>
      </c>
      <c r="S698" s="12">
        <f t="shared" si="42"/>
        <v>41845.677106481482</v>
      </c>
      <c r="T698" s="12">
        <f t="shared" si="43"/>
        <v>41815.677106481482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7">
        <f t="shared" si="41"/>
        <v>20.342105263157894</v>
      </c>
      <c r="Q699" t="s">
        <v>8319</v>
      </c>
      <c r="R699" t="s">
        <v>8321</v>
      </c>
      <c r="S699" s="12">
        <f t="shared" si="42"/>
        <v>42403.273020833338</v>
      </c>
      <c r="T699" s="12">
        <f t="shared" si="43"/>
        <v>42388.273020833338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7">
        <f t="shared" si="41"/>
        <v>530.68965517241384</v>
      </c>
      <c r="Q700" t="s">
        <v>8319</v>
      </c>
      <c r="R700" t="s">
        <v>8321</v>
      </c>
      <c r="S700" s="12">
        <f t="shared" si="42"/>
        <v>41899.833333333336</v>
      </c>
      <c r="T700" s="12">
        <f t="shared" si="43"/>
        <v>41866.681076388893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7">
        <f t="shared" si="41"/>
        <v>120.39184269662923</v>
      </c>
      <c r="Q701" t="s">
        <v>8319</v>
      </c>
      <c r="R701" t="s">
        <v>8321</v>
      </c>
      <c r="S701" s="12">
        <f t="shared" si="42"/>
        <v>41600.416666666664</v>
      </c>
      <c r="T701" s="12">
        <f t="shared" si="43"/>
        <v>41563.235509259262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7">
        <f t="shared" si="41"/>
        <v>13</v>
      </c>
      <c r="Q702" t="s">
        <v>8319</v>
      </c>
      <c r="R702" t="s">
        <v>8321</v>
      </c>
      <c r="S702" s="12">
        <f t="shared" si="42"/>
        <v>42745.438437500001</v>
      </c>
      <c r="T702" s="12">
        <f t="shared" si="43"/>
        <v>42715.438437500001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7">
        <f t="shared" si="41"/>
        <v>291.33333333333331</v>
      </c>
      <c r="Q703" t="s">
        <v>8319</v>
      </c>
      <c r="R703" t="s">
        <v>8321</v>
      </c>
      <c r="S703" s="12">
        <f t="shared" si="42"/>
        <v>41843.412962962961</v>
      </c>
      <c r="T703" s="12">
        <f t="shared" si="43"/>
        <v>41813.412962962961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7">
        <f t="shared" si="41"/>
        <v>124.9191891891892</v>
      </c>
      <c r="Q704" t="s">
        <v>8319</v>
      </c>
      <c r="R704" t="s">
        <v>8321</v>
      </c>
      <c r="S704" s="12">
        <f t="shared" si="42"/>
        <v>42698.518368055556</v>
      </c>
      <c r="T704" s="12">
        <f t="shared" si="43"/>
        <v>42668.476701388892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7">
        <f t="shared" si="41"/>
        <v>119.57142857142857</v>
      </c>
      <c r="Q705" t="s">
        <v>8319</v>
      </c>
      <c r="R705" t="s">
        <v>8321</v>
      </c>
      <c r="S705" s="12">
        <f t="shared" si="42"/>
        <v>42766.73055555555</v>
      </c>
      <c r="T705" s="12">
        <f t="shared" si="43"/>
        <v>42711.700798611113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44">E706/D706</f>
        <v>8.7454545454545458E-3</v>
      </c>
      <c r="P706" s="7">
        <f t="shared" ref="P706:P769" si="45">E706/L706</f>
        <v>120.25</v>
      </c>
      <c r="Q706" t="s">
        <v>8319</v>
      </c>
      <c r="R706" t="s">
        <v>8321</v>
      </c>
      <c r="S706" s="12">
        <f t="shared" si="42"/>
        <v>42785.942916666667</v>
      </c>
      <c r="T706" s="12">
        <f t="shared" si="43"/>
        <v>42725.942916666667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4"/>
        <v>9.7699999999999992E-3</v>
      </c>
      <c r="P707" s="7">
        <f t="shared" si="45"/>
        <v>195.4</v>
      </c>
      <c r="Q707" t="s">
        <v>8319</v>
      </c>
      <c r="R707" t="s">
        <v>8321</v>
      </c>
      <c r="S707" s="12">
        <f t="shared" ref="S707:S770" si="46">(I707/86400)+25569+(-6/24)</f>
        <v>42756.241643518515</v>
      </c>
      <c r="T707" s="12">
        <f t="shared" ref="T707:T770" si="47">(J707/86400)+25569+(-6/24)</f>
        <v>42726.241643518515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2">
        <f t="shared" si="46"/>
        <v>42718.527083333334</v>
      </c>
      <c r="T708" s="12">
        <f t="shared" si="47"/>
        <v>42676.745173611111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7">
        <f t="shared" si="45"/>
        <v>117.69868421052631</v>
      </c>
      <c r="Q709" t="s">
        <v>8319</v>
      </c>
      <c r="R709" t="s">
        <v>8321</v>
      </c>
      <c r="S709" s="12">
        <f t="shared" si="46"/>
        <v>42736.413506944446</v>
      </c>
      <c r="T709" s="12">
        <f t="shared" si="47"/>
        <v>42696.413506944446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7">
        <f t="shared" si="45"/>
        <v>23.948509485094849</v>
      </c>
      <c r="Q710" t="s">
        <v>8319</v>
      </c>
      <c r="R710" t="s">
        <v>8321</v>
      </c>
      <c r="S710" s="12">
        <f t="shared" si="46"/>
        <v>41895.331018518518</v>
      </c>
      <c r="T710" s="12">
        <f t="shared" si="47"/>
        <v>41835.331018518518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7">
        <f t="shared" si="45"/>
        <v>30.5</v>
      </c>
      <c r="Q711" t="s">
        <v>8319</v>
      </c>
      <c r="R711" t="s">
        <v>8321</v>
      </c>
      <c r="S711" s="12">
        <f t="shared" si="46"/>
        <v>41977.791192129633</v>
      </c>
      <c r="T711" s="12">
        <f t="shared" si="47"/>
        <v>41947.791192129633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2">
        <f t="shared" si="46"/>
        <v>41870.780555555553</v>
      </c>
      <c r="T712" s="12">
        <f t="shared" si="47"/>
        <v>41837.734976851854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7">
        <f t="shared" si="45"/>
        <v>99.973372781065095</v>
      </c>
      <c r="Q713" t="s">
        <v>8319</v>
      </c>
      <c r="R713" t="s">
        <v>8321</v>
      </c>
      <c r="S713" s="12">
        <f t="shared" si="46"/>
        <v>42718.250787037032</v>
      </c>
      <c r="T713" s="12">
        <f t="shared" si="47"/>
        <v>42678.209120370375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7">
        <f t="shared" si="45"/>
        <v>26.25</v>
      </c>
      <c r="Q714" t="s">
        <v>8319</v>
      </c>
      <c r="R714" t="s">
        <v>8321</v>
      </c>
      <c r="S714" s="12">
        <f t="shared" si="46"/>
        <v>42414.430925925924</v>
      </c>
      <c r="T714" s="12">
        <f t="shared" si="47"/>
        <v>42384.430925925924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7">
        <f t="shared" si="45"/>
        <v>199</v>
      </c>
      <c r="Q715" t="s">
        <v>8319</v>
      </c>
      <c r="R715" t="s">
        <v>8321</v>
      </c>
      <c r="S715" s="12">
        <f t="shared" si="46"/>
        <v>42526.279305555552</v>
      </c>
      <c r="T715" s="12">
        <f t="shared" si="47"/>
        <v>42496.279305555552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7">
        <f t="shared" si="45"/>
        <v>80.321428571428569</v>
      </c>
      <c r="Q716" t="s">
        <v>8319</v>
      </c>
      <c r="R716" t="s">
        <v>8321</v>
      </c>
      <c r="S716" s="12">
        <f t="shared" si="46"/>
        <v>42794.537986111114</v>
      </c>
      <c r="T716" s="12">
        <f t="shared" si="47"/>
        <v>42734.537986111114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7">
        <f t="shared" si="45"/>
        <v>115.75</v>
      </c>
      <c r="Q717" t="s">
        <v>8319</v>
      </c>
      <c r="R717" t="s">
        <v>8321</v>
      </c>
      <c r="S717" s="12">
        <f t="shared" si="46"/>
        <v>42312.882407407407</v>
      </c>
      <c r="T717" s="12">
        <f t="shared" si="47"/>
        <v>42272.840740740736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7">
        <f t="shared" si="45"/>
        <v>44.6875</v>
      </c>
      <c r="Q718" t="s">
        <v>8319</v>
      </c>
      <c r="R718" t="s">
        <v>8321</v>
      </c>
      <c r="S718" s="12">
        <f t="shared" si="46"/>
        <v>41973.75</v>
      </c>
      <c r="T718" s="12">
        <f t="shared" si="47"/>
        <v>41940.408645833333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7">
        <f t="shared" si="45"/>
        <v>76.25</v>
      </c>
      <c r="Q719" t="s">
        <v>8319</v>
      </c>
      <c r="R719" t="s">
        <v>8321</v>
      </c>
      <c r="S719" s="12">
        <f t="shared" si="46"/>
        <v>41887.604189814811</v>
      </c>
      <c r="T719" s="12">
        <f t="shared" si="47"/>
        <v>41857.604189814811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7">
        <f t="shared" si="45"/>
        <v>22.5</v>
      </c>
      <c r="Q720" t="s">
        <v>8319</v>
      </c>
      <c r="R720" t="s">
        <v>8321</v>
      </c>
      <c r="S720" s="12">
        <f t="shared" si="46"/>
        <v>42783.999305555553</v>
      </c>
      <c r="T720" s="12">
        <f t="shared" si="47"/>
        <v>42752.595451388886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7">
        <f t="shared" si="45"/>
        <v>19.399999999999999</v>
      </c>
      <c r="Q721" t="s">
        <v>8319</v>
      </c>
      <c r="R721" t="s">
        <v>8321</v>
      </c>
      <c r="S721" s="12">
        <f t="shared" si="46"/>
        <v>42422.790231481486</v>
      </c>
      <c r="T721" s="12">
        <f t="shared" si="47"/>
        <v>42408.790231481486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7">
        <f t="shared" si="45"/>
        <v>66.707317073170728</v>
      </c>
      <c r="Q722" t="s">
        <v>8322</v>
      </c>
      <c r="R722" t="s">
        <v>8323</v>
      </c>
      <c r="S722" s="12">
        <f t="shared" si="46"/>
        <v>40937.399201388893</v>
      </c>
      <c r="T722" s="12">
        <f t="shared" si="47"/>
        <v>40909.399201388893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7">
        <f t="shared" si="45"/>
        <v>84.142857142857139</v>
      </c>
      <c r="Q723" t="s">
        <v>8322</v>
      </c>
      <c r="R723" t="s">
        <v>8323</v>
      </c>
      <c r="S723" s="12">
        <f t="shared" si="46"/>
        <v>41852.321840277778</v>
      </c>
      <c r="T723" s="12">
        <f t="shared" si="47"/>
        <v>41807.321840277778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7">
        <f t="shared" si="45"/>
        <v>215.72549019607843</v>
      </c>
      <c r="Q724" t="s">
        <v>8322</v>
      </c>
      <c r="R724" t="s">
        <v>8323</v>
      </c>
      <c r="S724" s="12">
        <f t="shared" si="46"/>
        <v>41007.51363425926</v>
      </c>
      <c r="T724" s="12">
        <f t="shared" si="47"/>
        <v>40977.555300925924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7">
        <f t="shared" si="45"/>
        <v>54.69</v>
      </c>
      <c r="Q725" t="s">
        <v>8322</v>
      </c>
      <c r="R725" t="s">
        <v>8323</v>
      </c>
      <c r="S725" s="12">
        <f t="shared" si="46"/>
        <v>42214.915972222225</v>
      </c>
      <c r="T725" s="12">
        <f t="shared" si="47"/>
        <v>42184.56653935185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7">
        <f t="shared" si="45"/>
        <v>51.62944055944056</v>
      </c>
      <c r="Q726" t="s">
        <v>8322</v>
      </c>
      <c r="R726" t="s">
        <v>8323</v>
      </c>
      <c r="S726" s="12">
        <f t="shared" si="46"/>
        <v>40724.388460648144</v>
      </c>
      <c r="T726" s="12">
        <f t="shared" si="47"/>
        <v>40694.388460648144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7">
        <f t="shared" si="45"/>
        <v>143.35714285714286</v>
      </c>
      <c r="Q727" t="s">
        <v>8322</v>
      </c>
      <c r="R727" t="s">
        <v>8323</v>
      </c>
      <c r="S727" s="12">
        <f t="shared" si="46"/>
        <v>42351.376296296294</v>
      </c>
      <c r="T727" s="12">
        <f t="shared" si="47"/>
        <v>42321.376296296294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7">
        <f t="shared" si="45"/>
        <v>72.428571428571431</v>
      </c>
      <c r="Q728" t="s">
        <v>8322</v>
      </c>
      <c r="R728" t="s">
        <v>8323</v>
      </c>
      <c r="S728" s="12">
        <f t="shared" si="46"/>
        <v>41375.792673611111</v>
      </c>
      <c r="T728" s="12">
        <f t="shared" si="47"/>
        <v>41345.792673611111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7">
        <f t="shared" si="45"/>
        <v>36.530201342281877</v>
      </c>
      <c r="Q729" t="s">
        <v>8322</v>
      </c>
      <c r="R729" t="s">
        <v>8323</v>
      </c>
      <c r="S729" s="12">
        <f t="shared" si="46"/>
        <v>41288.638888888891</v>
      </c>
      <c r="T729" s="12">
        <f t="shared" si="47"/>
        <v>41246.770243055558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7">
        <f t="shared" si="45"/>
        <v>60.903461538461535</v>
      </c>
      <c r="Q730" t="s">
        <v>8322</v>
      </c>
      <c r="R730" t="s">
        <v>8323</v>
      </c>
      <c r="S730" s="12">
        <f t="shared" si="46"/>
        <v>40776.587465277778</v>
      </c>
      <c r="T730" s="12">
        <f t="shared" si="47"/>
        <v>40731.587465277778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7">
        <f t="shared" si="45"/>
        <v>43.55</v>
      </c>
      <c r="Q731" t="s">
        <v>8322</v>
      </c>
      <c r="R731" t="s">
        <v>8323</v>
      </c>
      <c r="S731" s="12">
        <f t="shared" si="46"/>
        <v>41170.935891203706</v>
      </c>
      <c r="T731" s="12">
        <f t="shared" si="47"/>
        <v>41110.935891203706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7">
        <f t="shared" si="45"/>
        <v>99.766037735849054</v>
      </c>
      <c r="Q732" t="s">
        <v>8322</v>
      </c>
      <c r="R732" t="s">
        <v>8323</v>
      </c>
      <c r="S732" s="12">
        <f t="shared" si="46"/>
        <v>40884.495266203703</v>
      </c>
      <c r="T732" s="12">
        <f t="shared" si="47"/>
        <v>40854.495266203703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7">
        <f t="shared" si="45"/>
        <v>88.732394366197184</v>
      </c>
      <c r="Q733" t="s">
        <v>8322</v>
      </c>
      <c r="R733" t="s">
        <v>8323</v>
      </c>
      <c r="S733" s="12">
        <f t="shared" si="46"/>
        <v>40930</v>
      </c>
      <c r="T733" s="12">
        <f t="shared" si="47"/>
        <v>40879.545682870368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7">
        <f t="shared" si="45"/>
        <v>4.9230769230769234</v>
      </c>
      <c r="Q734" t="s">
        <v>8322</v>
      </c>
      <c r="R734" t="s">
        <v>8323</v>
      </c>
      <c r="S734" s="12">
        <f t="shared" si="46"/>
        <v>41546.174317129626</v>
      </c>
      <c r="T734" s="12">
        <f t="shared" si="47"/>
        <v>41486.174317129626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7">
        <f t="shared" si="45"/>
        <v>17.822485207100591</v>
      </c>
      <c r="Q735" t="s">
        <v>8322</v>
      </c>
      <c r="R735" t="s">
        <v>8323</v>
      </c>
      <c r="S735" s="12">
        <f t="shared" si="46"/>
        <v>41628.170046296298</v>
      </c>
      <c r="T735" s="12">
        <f t="shared" si="47"/>
        <v>41598.170046296298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7">
        <f t="shared" si="45"/>
        <v>187.19298245614036</v>
      </c>
      <c r="Q736" t="s">
        <v>8322</v>
      </c>
      <c r="R736" t="s">
        <v>8323</v>
      </c>
      <c r="S736" s="12">
        <f t="shared" si="46"/>
        <v>42132.958333333328</v>
      </c>
      <c r="T736" s="12">
        <f t="shared" si="47"/>
        <v>42101.914583333331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7">
        <f t="shared" si="45"/>
        <v>234.80786026200875</v>
      </c>
      <c r="Q737" t="s">
        <v>8322</v>
      </c>
      <c r="R737" t="s">
        <v>8323</v>
      </c>
      <c r="S737" s="12">
        <f t="shared" si="46"/>
        <v>41976.777083333334</v>
      </c>
      <c r="T737" s="12">
        <f t="shared" si="47"/>
        <v>41945.779467592591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7">
        <f t="shared" si="45"/>
        <v>105.04629629629629</v>
      </c>
      <c r="Q738" t="s">
        <v>8322</v>
      </c>
      <c r="R738" t="s">
        <v>8323</v>
      </c>
      <c r="S738" s="12">
        <f t="shared" si="46"/>
        <v>41598.957638888889</v>
      </c>
      <c r="T738" s="12">
        <f t="shared" si="47"/>
        <v>41579.484259259261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7">
        <f t="shared" si="45"/>
        <v>56.666666666666664</v>
      </c>
      <c r="Q739" t="s">
        <v>8322</v>
      </c>
      <c r="R739" t="s">
        <v>8323</v>
      </c>
      <c r="S739" s="12">
        <f t="shared" si="46"/>
        <v>41684.583333333336</v>
      </c>
      <c r="T739" s="12">
        <f t="shared" si="47"/>
        <v>41667.025312500002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7">
        <f t="shared" si="45"/>
        <v>39.048780487804876</v>
      </c>
      <c r="Q740" t="s">
        <v>8322</v>
      </c>
      <c r="R740" t="s">
        <v>8323</v>
      </c>
      <c r="S740" s="12">
        <f t="shared" si="46"/>
        <v>41973.957638888889</v>
      </c>
      <c r="T740" s="12">
        <f t="shared" si="47"/>
        <v>41943.354097222225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7">
        <f t="shared" si="45"/>
        <v>68.345323741007192</v>
      </c>
      <c r="Q741" t="s">
        <v>8322</v>
      </c>
      <c r="R741" t="s">
        <v>8323</v>
      </c>
      <c r="S741" s="12">
        <f t="shared" si="46"/>
        <v>41862.252650462964</v>
      </c>
      <c r="T741" s="12">
        <f t="shared" si="47"/>
        <v>41829.252650462964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7">
        <f t="shared" si="45"/>
        <v>169.57894736842104</v>
      </c>
      <c r="Q742" t="s">
        <v>8322</v>
      </c>
      <c r="R742" t="s">
        <v>8323</v>
      </c>
      <c r="S742" s="12">
        <f t="shared" si="46"/>
        <v>42175.896782407406</v>
      </c>
      <c r="T742" s="12">
        <f t="shared" si="47"/>
        <v>42161.896782407406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7">
        <f t="shared" si="45"/>
        <v>141.42340425531913</v>
      </c>
      <c r="Q743" t="s">
        <v>8322</v>
      </c>
      <c r="R743" t="s">
        <v>8323</v>
      </c>
      <c r="S743" s="12">
        <f t="shared" si="46"/>
        <v>41436.398217592592</v>
      </c>
      <c r="T743" s="12">
        <f t="shared" si="47"/>
        <v>41401.398217592592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7">
        <f t="shared" si="45"/>
        <v>67.391304347826093</v>
      </c>
      <c r="Q744" t="s">
        <v>8322</v>
      </c>
      <c r="R744" t="s">
        <v>8323</v>
      </c>
      <c r="S744" s="12">
        <f t="shared" si="46"/>
        <v>41719.626296296294</v>
      </c>
      <c r="T744" s="12">
        <f t="shared" si="47"/>
        <v>41689.667962962965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7">
        <f t="shared" si="45"/>
        <v>54.266666666666666</v>
      </c>
      <c r="Q745" t="s">
        <v>8322</v>
      </c>
      <c r="R745" t="s">
        <v>8323</v>
      </c>
      <c r="S745" s="12">
        <f t="shared" si="46"/>
        <v>41015.625</v>
      </c>
      <c r="T745" s="12">
        <f t="shared" si="47"/>
        <v>40990.459317129629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7">
        <f t="shared" si="45"/>
        <v>82.516129032258064</v>
      </c>
      <c r="Q746" t="s">
        <v>8322</v>
      </c>
      <c r="R746" t="s">
        <v>8323</v>
      </c>
      <c r="S746" s="12">
        <f t="shared" si="46"/>
        <v>41256.70721064815</v>
      </c>
      <c r="T746" s="12">
        <f t="shared" si="47"/>
        <v>41226.70721064815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7">
        <f t="shared" si="45"/>
        <v>53.729729729729726</v>
      </c>
      <c r="Q747" t="s">
        <v>8322</v>
      </c>
      <c r="R747" t="s">
        <v>8323</v>
      </c>
      <c r="S747" s="12">
        <f t="shared" si="46"/>
        <v>41397.322280092594</v>
      </c>
      <c r="T747" s="12">
        <f t="shared" si="47"/>
        <v>41367.322280092594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7">
        <f t="shared" si="45"/>
        <v>34.206185567010309</v>
      </c>
      <c r="Q748" t="s">
        <v>8322</v>
      </c>
      <c r="R748" t="s">
        <v>8323</v>
      </c>
      <c r="S748" s="12">
        <f t="shared" si="46"/>
        <v>41174.915972222225</v>
      </c>
      <c r="T748" s="12">
        <f t="shared" si="47"/>
        <v>41156.792928240742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7">
        <f t="shared" si="45"/>
        <v>127.32727272727273</v>
      </c>
      <c r="Q749" t="s">
        <v>8322</v>
      </c>
      <c r="R749" t="s">
        <v>8323</v>
      </c>
      <c r="S749" s="12">
        <f t="shared" si="46"/>
        <v>42019.204166666663</v>
      </c>
      <c r="T749" s="12">
        <f t="shared" si="47"/>
        <v>41988.298831018517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7">
        <f t="shared" si="45"/>
        <v>45.56818181818182</v>
      </c>
      <c r="Q750" t="s">
        <v>8322</v>
      </c>
      <c r="R750" t="s">
        <v>8323</v>
      </c>
      <c r="S750" s="12">
        <f t="shared" si="46"/>
        <v>41861.596828703703</v>
      </c>
      <c r="T750" s="12">
        <f t="shared" si="47"/>
        <v>41831.596828703703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7">
        <f t="shared" si="45"/>
        <v>95.963636363636368</v>
      </c>
      <c r="Q751" t="s">
        <v>8322</v>
      </c>
      <c r="R751" t="s">
        <v>8323</v>
      </c>
      <c r="S751" s="12">
        <f t="shared" si="46"/>
        <v>42763.69131944445</v>
      </c>
      <c r="T751" s="12">
        <f t="shared" si="47"/>
        <v>42733.69131944445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7">
        <f t="shared" si="45"/>
        <v>77.271186440677965</v>
      </c>
      <c r="Q752" t="s">
        <v>8322</v>
      </c>
      <c r="R752" t="s">
        <v>8323</v>
      </c>
      <c r="S752" s="12">
        <f t="shared" si="46"/>
        <v>41329.628148148149</v>
      </c>
      <c r="T752" s="12">
        <f t="shared" si="47"/>
        <v>41299.628148148149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7">
        <f t="shared" si="45"/>
        <v>57.338709677419352</v>
      </c>
      <c r="Q753" t="s">
        <v>8322</v>
      </c>
      <c r="R753" t="s">
        <v>8323</v>
      </c>
      <c r="S753" s="12">
        <f t="shared" si="46"/>
        <v>40759.380497685182</v>
      </c>
      <c r="T753" s="12">
        <f t="shared" si="47"/>
        <v>40713.380497685182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7">
        <f t="shared" si="45"/>
        <v>53.19047619047619</v>
      </c>
      <c r="Q754" t="s">
        <v>8322</v>
      </c>
      <c r="R754" t="s">
        <v>8323</v>
      </c>
      <c r="S754" s="12">
        <f t="shared" si="46"/>
        <v>42659.208333333328</v>
      </c>
      <c r="T754" s="12">
        <f t="shared" si="47"/>
        <v>42639.171493055561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7">
        <f t="shared" si="45"/>
        <v>492.30769230769232</v>
      </c>
      <c r="Q755" t="s">
        <v>8322</v>
      </c>
      <c r="R755" t="s">
        <v>8323</v>
      </c>
      <c r="S755" s="12">
        <f t="shared" si="46"/>
        <v>42049.340173611112</v>
      </c>
      <c r="T755" s="12">
        <f t="shared" si="47"/>
        <v>42019.340173611112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7">
        <f t="shared" si="45"/>
        <v>42.346938775510203</v>
      </c>
      <c r="Q756" t="s">
        <v>8322</v>
      </c>
      <c r="R756" t="s">
        <v>8323</v>
      </c>
      <c r="S756" s="12">
        <f t="shared" si="46"/>
        <v>41279.499085648145</v>
      </c>
      <c r="T756" s="12">
        <f t="shared" si="47"/>
        <v>41249.499085648145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7">
        <f t="shared" si="45"/>
        <v>37.466029411764708</v>
      </c>
      <c r="Q757" t="s">
        <v>8322</v>
      </c>
      <c r="R757" t="s">
        <v>8323</v>
      </c>
      <c r="S757" s="12">
        <f t="shared" si="46"/>
        <v>41413.77847222222</v>
      </c>
      <c r="T757" s="12">
        <f t="shared" si="47"/>
        <v>41383.355057870373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7">
        <f t="shared" si="45"/>
        <v>37.454545454545453</v>
      </c>
      <c r="Q758" t="s">
        <v>8322</v>
      </c>
      <c r="R758" t="s">
        <v>8323</v>
      </c>
      <c r="S758" s="12">
        <f t="shared" si="46"/>
        <v>40651.475219907406</v>
      </c>
      <c r="T758" s="12">
        <f t="shared" si="47"/>
        <v>40590.516886574071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7">
        <f t="shared" si="45"/>
        <v>33.055555555555557</v>
      </c>
      <c r="Q759" t="s">
        <v>8322</v>
      </c>
      <c r="R759" t="s">
        <v>8323</v>
      </c>
      <c r="S759" s="12">
        <f t="shared" si="46"/>
        <v>41248.804560185185</v>
      </c>
      <c r="T759" s="12">
        <f t="shared" si="47"/>
        <v>41234.804560185185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7">
        <f t="shared" si="45"/>
        <v>134.21052631578948</v>
      </c>
      <c r="Q760" t="s">
        <v>8322</v>
      </c>
      <c r="R760" t="s">
        <v>8323</v>
      </c>
      <c r="S760" s="12">
        <f t="shared" si="46"/>
        <v>40459.586435185185</v>
      </c>
      <c r="T760" s="12">
        <f t="shared" si="47"/>
        <v>40429.586435185185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7">
        <f t="shared" si="45"/>
        <v>51.474747474747474</v>
      </c>
      <c r="Q761" t="s">
        <v>8322</v>
      </c>
      <c r="R761" t="s">
        <v>8323</v>
      </c>
      <c r="S761" s="12">
        <f t="shared" si="46"/>
        <v>41829.080312500002</v>
      </c>
      <c r="T761" s="12">
        <f t="shared" si="47"/>
        <v>41789.080312500002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t="s">
        <v>8322</v>
      </c>
      <c r="R762" t="s">
        <v>8324</v>
      </c>
      <c r="S762" s="12">
        <f t="shared" si="46"/>
        <v>42700.555706018524</v>
      </c>
      <c r="T762" s="12">
        <f t="shared" si="47"/>
        <v>42670.514039351852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7">
        <f t="shared" si="45"/>
        <v>39.166666666666664</v>
      </c>
      <c r="Q763" t="s">
        <v>8322</v>
      </c>
      <c r="R763" t="s">
        <v>8324</v>
      </c>
      <c r="S763" s="12">
        <f t="shared" si="46"/>
        <v>41672.501458333332</v>
      </c>
      <c r="T763" s="12">
        <f t="shared" si="47"/>
        <v>41642.501458333332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2">
        <f t="shared" si="46"/>
        <v>42708</v>
      </c>
      <c r="T764" s="12">
        <f t="shared" si="47"/>
        <v>42690.608449074076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7">
        <f t="shared" si="45"/>
        <v>5</v>
      </c>
      <c r="Q765" t="s">
        <v>8322</v>
      </c>
      <c r="R765" t="s">
        <v>8324</v>
      </c>
      <c r="S765" s="12">
        <f t="shared" si="46"/>
        <v>41501.196851851855</v>
      </c>
      <c r="T765" s="12">
        <f t="shared" si="47"/>
        <v>41471.196851851855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2">
        <f t="shared" si="46"/>
        <v>42256.923159722224</v>
      </c>
      <c r="T766" s="12">
        <f t="shared" si="47"/>
        <v>42226.923159722224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7">
        <f t="shared" si="45"/>
        <v>57.295454545454547</v>
      </c>
      <c r="Q767" t="s">
        <v>8322</v>
      </c>
      <c r="R767" t="s">
        <v>8324</v>
      </c>
      <c r="S767" s="12">
        <f t="shared" si="46"/>
        <v>41931.292638888888</v>
      </c>
      <c r="T767" s="12">
        <f t="shared" si="47"/>
        <v>41901.292638888888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2">
        <f t="shared" si="46"/>
        <v>42051.533368055556</v>
      </c>
      <c r="T768" s="12">
        <f t="shared" si="47"/>
        <v>42021.533368055556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7">
        <f t="shared" si="45"/>
        <v>59</v>
      </c>
      <c r="Q769" t="s">
        <v>8322</v>
      </c>
      <c r="R769" t="s">
        <v>8324</v>
      </c>
      <c r="S769" s="12">
        <f t="shared" si="46"/>
        <v>42144.893634259264</v>
      </c>
      <c r="T769" s="12">
        <f t="shared" si="47"/>
        <v>42114.893634259264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48">E770/D770</f>
        <v>0</v>
      </c>
      <c r="P770" s="7" t="e">
        <f t="shared" ref="P770:P833" si="49">E770/L770</f>
        <v>#DIV/0!</v>
      </c>
      <c r="Q770" t="s">
        <v>8322</v>
      </c>
      <c r="R770" t="s">
        <v>8324</v>
      </c>
      <c r="S770" s="12">
        <f t="shared" si="46"/>
        <v>41623.957060185188</v>
      </c>
      <c r="T770" s="12">
        <f t="shared" si="47"/>
        <v>41593.957060185188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8"/>
        <v>0.41399999999999998</v>
      </c>
      <c r="P771" s="7">
        <f t="shared" si="49"/>
        <v>31.846153846153847</v>
      </c>
      <c r="Q771" t="s">
        <v>8322</v>
      </c>
      <c r="R771" t="s">
        <v>8324</v>
      </c>
      <c r="S771" s="12">
        <f t="shared" ref="S771:S834" si="50">(I771/86400)+25569+(-6/24)</f>
        <v>41634.746458333335</v>
      </c>
      <c r="T771" s="12">
        <f t="shared" ref="T771:T834" si="51">(J771/86400)+25569+(-6/24)</f>
        <v>41604.746458333335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2">
        <f t="shared" si="50"/>
        <v>41329.7496412037</v>
      </c>
      <c r="T772" s="12">
        <f t="shared" si="51"/>
        <v>41289.7496412037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7">
        <f t="shared" si="49"/>
        <v>10</v>
      </c>
      <c r="Q773" t="s">
        <v>8322</v>
      </c>
      <c r="R773" t="s">
        <v>8324</v>
      </c>
      <c r="S773" s="12">
        <f t="shared" si="50"/>
        <v>42399.574097222227</v>
      </c>
      <c r="T773" s="12">
        <f t="shared" si="51"/>
        <v>42349.574097222227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7">
        <f t="shared" si="49"/>
        <v>50</v>
      </c>
      <c r="Q774" t="s">
        <v>8322</v>
      </c>
      <c r="R774" t="s">
        <v>8324</v>
      </c>
      <c r="S774" s="12">
        <f t="shared" si="50"/>
        <v>40117.915972222225</v>
      </c>
      <c r="T774" s="12">
        <f t="shared" si="51"/>
        <v>40067.806932870371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7">
        <f t="shared" si="49"/>
        <v>16</v>
      </c>
      <c r="Q775" t="s">
        <v>8322</v>
      </c>
      <c r="R775" t="s">
        <v>8324</v>
      </c>
      <c r="S775" s="12">
        <f t="shared" si="50"/>
        <v>42134.709027777775</v>
      </c>
      <c r="T775" s="12">
        <f t="shared" si="51"/>
        <v>42100.485937500001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7">
        <f t="shared" si="49"/>
        <v>39</v>
      </c>
      <c r="Q776" t="s">
        <v>8322</v>
      </c>
      <c r="R776" t="s">
        <v>8324</v>
      </c>
      <c r="S776" s="12">
        <f t="shared" si="50"/>
        <v>41693.530300925922</v>
      </c>
      <c r="T776" s="12">
        <f t="shared" si="51"/>
        <v>41663.530300925922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7">
        <f t="shared" si="49"/>
        <v>34</v>
      </c>
      <c r="Q777" t="s">
        <v>8322</v>
      </c>
      <c r="R777" t="s">
        <v>8324</v>
      </c>
      <c r="S777" s="12">
        <f t="shared" si="50"/>
        <v>40892.810127314813</v>
      </c>
      <c r="T777" s="12">
        <f t="shared" si="51"/>
        <v>40862.810127314813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7">
        <f t="shared" si="49"/>
        <v>63.122807017543863</v>
      </c>
      <c r="Q778" t="s">
        <v>8322</v>
      </c>
      <c r="R778" t="s">
        <v>8324</v>
      </c>
      <c r="S778" s="12">
        <f t="shared" si="50"/>
        <v>42287.958333333328</v>
      </c>
      <c r="T778" s="12">
        <f t="shared" si="51"/>
        <v>42250.435706018514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7">
        <f t="shared" si="49"/>
        <v>7</v>
      </c>
      <c r="Q779" t="s">
        <v>8322</v>
      </c>
      <c r="R779" t="s">
        <v>8324</v>
      </c>
      <c r="S779" s="12">
        <f t="shared" si="50"/>
        <v>41486.731215277774</v>
      </c>
      <c r="T779" s="12">
        <f t="shared" si="51"/>
        <v>41456.731215277774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7">
        <f t="shared" si="49"/>
        <v>2</v>
      </c>
      <c r="Q780" t="s">
        <v>8322</v>
      </c>
      <c r="R780" t="s">
        <v>8324</v>
      </c>
      <c r="S780" s="12">
        <f t="shared" si="50"/>
        <v>41759.452314814815</v>
      </c>
      <c r="T780" s="12">
        <f t="shared" si="51"/>
        <v>41729.452314814815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7">
        <f t="shared" si="49"/>
        <v>66.666666666666671</v>
      </c>
      <c r="Q781" t="s">
        <v>8322</v>
      </c>
      <c r="R781" t="s">
        <v>8324</v>
      </c>
      <c r="S781" s="12">
        <f t="shared" si="50"/>
        <v>40465.916666666664</v>
      </c>
      <c r="T781" s="12">
        <f t="shared" si="51"/>
        <v>40436.43408564815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7">
        <f t="shared" si="49"/>
        <v>38.518518518518519</v>
      </c>
      <c r="Q782" t="s">
        <v>8325</v>
      </c>
      <c r="R782" t="s">
        <v>8326</v>
      </c>
      <c r="S782" s="12">
        <f t="shared" si="50"/>
        <v>40666.423900462964</v>
      </c>
      <c r="T782" s="12">
        <f t="shared" si="51"/>
        <v>40636.423900462964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7">
        <f t="shared" si="49"/>
        <v>42.609200000000001</v>
      </c>
      <c r="Q783" t="s">
        <v>8325</v>
      </c>
      <c r="R783" t="s">
        <v>8326</v>
      </c>
      <c r="S783" s="12">
        <f t="shared" si="50"/>
        <v>41432.750856481478</v>
      </c>
      <c r="T783" s="12">
        <f t="shared" si="51"/>
        <v>41402.750856481478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7">
        <f t="shared" si="49"/>
        <v>50</v>
      </c>
      <c r="Q784" t="s">
        <v>8325</v>
      </c>
      <c r="R784" t="s">
        <v>8326</v>
      </c>
      <c r="S784" s="12">
        <f t="shared" si="50"/>
        <v>41146.508125</v>
      </c>
      <c r="T784" s="12">
        <f t="shared" si="51"/>
        <v>41116.508125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7">
        <f t="shared" si="49"/>
        <v>63.485714285714288</v>
      </c>
      <c r="Q785" t="s">
        <v>8325</v>
      </c>
      <c r="R785" t="s">
        <v>8326</v>
      </c>
      <c r="S785" s="12">
        <f t="shared" si="50"/>
        <v>41026.666666666664</v>
      </c>
      <c r="T785" s="12">
        <f t="shared" si="51"/>
        <v>40987.523715277777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7">
        <f t="shared" si="49"/>
        <v>102.5</v>
      </c>
      <c r="Q786" t="s">
        <v>8325</v>
      </c>
      <c r="R786" t="s">
        <v>8326</v>
      </c>
      <c r="S786" s="12">
        <f t="shared" si="50"/>
        <v>41714.857858796298</v>
      </c>
      <c r="T786" s="12">
        <f t="shared" si="51"/>
        <v>41674.899525462963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7">
        <f t="shared" si="49"/>
        <v>31.142758620689655</v>
      </c>
      <c r="Q787" t="s">
        <v>8325</v>
      </c>
      <c r="R787" t="s">
        <v>8326</v>
      </c>
      <c r="S787" s="12">
        <f t="shared" si="50"/>
        <v>41333.343923611115</v>
      </c>
      <c r="T787" s="12">
        <f t="shared" si="51"/>
        <v>41303.343923611115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7">
        <f t="shared" si="49"/>
        <v>162.27272727272728</v>
      </c>
      <c r="Q788" t="s">
        <v>8325</v>
      </c>
      <c r="R788" t="s">
        <v>8326</v>
      </c>
      <c r="S788" s="12">
        <f t="shared" si="50"/>
        <v>41040.407638888893</v>
      </c>
      <c r="T788" s="12">
        <f t="shared" si="51"/>
        <v>40982.805949074071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7">
        <f t="shared" si="49"/>
        <v>80.588235294117652</v>
      </c>
      <c r="Q789" t="s">
        <v>8325</v>
      </c>
      <c r="R789" t="s">
        <v>8326</v>
      </c>
      <c r="S789" s="12">
        <f t="shared" si="50"/>
        <v>41579.377615740741</v>
      </c>
      <c r="T789" s="12">
        <f t="shared" si="51"/>
        <v>41549.377615740741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7">
        <f t="shared" si="49"/>
        <v>59.85441176470588</v>
      </c>
      <c r="Q790" t="s">
        <v>8325</v>
      </c>
      <c r="R790" t="s">
        <v>8326</v>
      </c>
      <c r="S790" s="12">
        <f t="shared" si="50"/>
        <v>41096.915972222225</v>
      </c>
      <c r="T790" s="12">
        <f t="shared" si="51"/>
        <v>41058.756805555553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7">
        <f t="shared" si="49"/>
        <v>132.85714285714286</v>
      </c>
      <c r="Q791" t="s">
        <v>8325</v>
      </c>
      <c r="R791" t="s">
        <v>8326</v>
      </c>
      <c r="S791" s="12">
        <f t="shared" si="50"/>
        <v>41295.082638888889</v>
      </c>
      <c r="T791" s="12">
        <f t="shared" si="51"/>
        <v>41276.936111111107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7">
        <f t="shared" si="49"/>
        <v>92.547820512820508</v>
      </c>
      <c r="Q792" t="s">
        <v>8325</v>
      </c>
      <c r="R792" t="s">
        <v>8326</v>
      </c>
      <c r="S792" s="12">
        <f t="shared" si="50"/>
        <v>41305.797905092593</v>
      </c>
      <c r="T792" s="12">
        <f t="shared" si="51"/>
        <v>41275.797905092593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7">
        <f t="shared" si="49"/>
        <v>60.859375</v>
      </c>
      <c r="Q793" t="s">
        <v>8325</v>
      </c>
      <c r="R793" t="s">
        <v>8326</v>
      </c>
      <c r="S793" s="12">
        <f t="shared" si="50"/>
        <v>41590.999305555553</v>
      </c>
      <c r="T793" s="12">
        <f t="shared" si="51"/>
        <v>41557.530624999999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7">
        <f t="shared" si="49"/>
        <v>41.851833333333339</v>
      </c>
      <c r="Q794" t="s">
        <v>8325</v>
      </c>
      <c r="R794" t="s">
        <v>8326</v>
      </c>
      <c r="S794" s="12">
        <f t="shared" si="50"/>
        <v>41585.665312500001</v>
      </c>
      <c r="T794" s="12">
        <f t="shared" si="51"/>
        <v>41555.62364583333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7">
        <f t="shared" si="49"/>
        <v>88.325937499999995</v>
      </c>
      <c r="Q795" t="s">
        <v>8325</v>
      </c>
      <c r="R795" t="s">
        <v>8326</v>
      </c>
      <c r="S795" s="12">
        <f t="shared" si="50"/>
        <v>41457.957638888889</v>
      </c>
      <c r="T795" s="12">
        <f t="shared" si="51"/>
        <v>41442.491249999999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7">
        <f t="shared" si="49"/>
        <v>158.96226415094338</v>
      </c>
      <c r="Q796" t="s">
        <v>8325</v>
      </c>
      <c r="R796" t="s">
        <v>8326</v>
      </c>
      <c r="S796" s="12">
        <f t="shared" si="50"/>
        <v>40791.462500000001</v>
      </c>
      <c r="T796" s="12">
        <f t="shared" si="51"/>
        <v>40735.865011574075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7">
        <f t="shared" si="49"/>
        <v>85.054347826086953</v>
      </c>
      <c r="Q797" t="s">
        <v>8325</v>
      </c>
      <c r="R797" t="s">
        <v>8326</v>
      </c>
      <c r="S797" s="12">
        <f t="shared" si="50"/>
        <v>41005.957638888889</v>
      </c>
      <c r="T797" s="12">
        <f t="shared" si="51"/>
        <v>40963.363032407404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7">
        <f t="shared" si="49"/>
        <v>112.61111111111111</v>
      </c>
      <c r="Q798" t="s">
        <v>8325</v>
      </c>
      <c r="R798" t="s">
        <v>8326</v>
      </c>
      <c r="S798" s="12">
        <f t="shared" si="50"/>
        <v>41532.631944444445</v>
      </c>
      <c r="T798" s="12">
        <f t="shared" si="51"/>
        <v>41502.632928240739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7">
        <f t="shared" si="49"/>
        <v>45.436619718309856</v>
      </c>
      <c r="Q799" t="s">
        <v>8325</v>
      </c>
      <c r="R799" t="s">
        <v>8326</v>
      </c>
      <c r="S799" s="12">
        <f t="shared" si="50"/>
        <v>41027.916666666664</v>
      </c>
      <c r="T799" s="12">
        <f t="shared" si="51"/>
        <v>40996.744074074071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7">
        <f t="shared" si="49"/>
        <v>46.218390804597703</v>
      </c>
      <c r="Q800" t="s">
        <v>8325</v>
      </c>
      <c r="R800" t="s">
        <v>8326</v>
      </c>
      <c r="S800" s="12">
        <f t="shared" si="50"/>
        <v>41912.340127314819</v>
      </c>
      <c r="T800" s="12">
        <f t="shared" si="51"/>
        <v>41882.340127314819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7">
        <f t="shared" si="49"/>
        <v>178.60714285714286</v>
      </c>
      <c r="Q801" t="s">
        <v>8325</v>
      </c>
      <c r="R801" t="s">
        <v>8326</v>
      </c>
      <c r="S801" s="12">
        <f t="shared" si="50"/>
        <v>41026.417199074072</v>
      </c>
      <c r="T801" s="12">
        <f t="shared" si="51"/>
        <v>40996.417199074072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7">
        <f t="shared" si="49"/>
        <v>40.75</v>
      </c>
      <c r="Q802" t="s">
        <v>8325</v>
      </c>
      <c r="R802" t="s">
        <v>8326</v>
      </c>
      <c r="S802" s="12">
        <f t="shared" si="50"/>
        <v>41893.183495370373</v>
      </c>
      <c r="T802" s="12">
        <f t="shared" si="51"/>
        <v>41863.183495370373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7">
        <f t="shared" si="49"/>
        <v>43.733921568627444</v>
      </c>
      <c r="Q803" t="s">
        <v>8325</v>
      </c>
      <c r="R803" t="s">
        <v>8326</v>
      </c>
      <c r="S803" s="12">
        <f t="shared" si="50"/>
        <v>40725.545370370368</v>
      </c>
      <c r="T803" s="12">
        <f t="shared" si="51"/>
        <v>40695.545370370368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7">
        <f t="shared" si="49"/>
        <v>81.066666666666663</v>
      </c>
      <c r="Q804" t="s">
        <v>8325</v>
      </c>
      <c r="R804" t="s">
        <v>8326</v>
      </c>
      <c r="S804" s="12">
        <f t="shared" si="50"/>
        <v>41168.920138888891</v>
      </c>
      <c r="T804" s="12">
        <f t="shared" si="51"/>
        <v>41122.772268518514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7">
        <f t="shared" si="49"/>
        <v>74.60526315789474</v>
      </c>
      <c r="Q805" t="s">
        <v>8325</v>
      </c>
      <c r="R805" t="s">
        <v>8326</v>
      </c>
      <c r="S805" s="12">
        <f t="shared" si="50"/>
        <v>40691.791666666664</v>
      </c>
      <c r="T805" s="12">
        <f t="shared" si="51"/>
        <v>40665.699976851851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7">
        <f t="shared" si="49"/>
        <v>305.55555555555554</v>
      </c>
      <c r="Q806" t="s">
        <v>8325</v>
      </c>
      <c r="R806" t="s">
        <v>8326</v>
      </c>
      <c r="S806" s="12">
        <f t="shared" si="50"/>
        <v>40746.915972222225</v>
      </c>
      <c r="T806" s="12">
        <f t="shared" si="51"/>
        <v>40729.855624999997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7">
        <f t="shared" si="49"/>
        <v>58.333333333333336</v>
      </c>
      <c r="Q807" t="s">
        <v>8325</v>
      </c>
      <c r="R807" t="s">
        <v>8326</v>
      </c>
      <c r="S807" s="12">
        <f t="shared" si="50"/>
        <v>40740.708333333336</v>
      </c>
      <c r="T807" s="12">
        <f t="shared" si="51"/>
        <v>40690.573055555556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7">
        <f t="shared" si="49"/>
        <v>117.67605633802818</v>
      </c>
      <c r="Q808" t="s">
        <v>8325</v>
      </c>
      <c r="R808" t="s">
        <v>8326</v>
      </c>
      <c r="S808" s="12">
        <f t="shared" si="50"/>
        <v>40793.441423611112</v>
      </c>
      <c r="T808" s="12">
        <f t="shared" si="51"/>
        <v>40763.441423611112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7">
        <f t="shared" si="49"/>
        <v>73.771929824561397</v>
      </c>
      <c r="Q809" t="s">
        <v>8325</v>
      </c>
      <c r="R809" t="s">
        <v>8326</v>
      </c>
      <c r="S809" s="12">
        <f t="shared" si="50"/>
        <v>42794.833333333328</v>
      </c>
      <c r="T809" s="12">
        <f t="shared" si="51"/>
        <v>42759.378599537042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7">
        <f t="shared" si="49"/>
        <v>104.65116279069767</v>
      </c>
      <c r="Q810" t="s">
        <v>8325</v>
      </c>
      <c r="R810" t="s">
        <v>8326</v>
      </c>
      <c r="S810" s="12">
        <f t="shared" si="50"/>
        <v>41994.957638888889</v>
      </c>
      <c r="T810" s="12">
        <f t="shared" si="51"/>
        <v>41961.850532407407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7">
        <f t="shared" si="49"/>
        <v>79.82692307692308</v>
      </c>
      <c r="Q811" t="s">
        <v>8325</v>
      </c>
      <c r="R811" t="s">
        <v>8326</v>
      </c>
      <c r="S811" s="12">
        <f t="shared" si="50"/>
        <v>41658.583680555559</v>
      </c>
      <c r="T811" s="12">
        <f t="shared" si="51"/>
        <v>41628.583680555559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7">
        <f t="shared" si="49"/>
        <v>58.333333333333336</v>
      </c>
      <c r="Q812" t="s">
        <v>8325</v>
      </c>
      <c r="R812" t="s">
        <v>8326</v>
      </c>
      <c r="S812" s="12">
        <f t="shared" si="50"/>
        <v>41152.806273148148</v>
      </c>
      <c r="T812" s="12">
        <f t="shared" si="51"/>
        <v>41122.806273148148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7">
        <f t="shared" si="49"/>
        <v>86.666666666666671</v>
      </c>
      <c r="Q813" t="s">
        <v>8325</v>
      </c>
      <c r="R813" t="s">
        <v>8326</v>
      </c>
      <c r="S813" s="12">
        <f t="shared" si="50"/>
        <v>41465.452777777777</v>
      </c>
      <c r="T813" s="12">
        <f t="shared" si="51"/>
        <v>41443.393541666665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7">
        <f t="shared" si="49"/>
        <v>27.606060606060606</v>
      </c>
      <c r="Q814" t="s">
        <v>8325</v>
      </c>
      <c r="R814" t="s">
        <v>8326</v>
      </c>
      <c r="S814" s="12">
        <f t="shared" si="50"/>
        <v>41334.331944444442</v>
      </c>
      <c r="T814" s="12">
        <f t="shared" si="51"/>
        <v>41281.767962962964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7">
        <f t="shared" si="49"/>
        <v>24.999375000000001</v>
      </c>
      <c r="Q815" t="s">
        <v>8325</v>
      </c>
      <c r="R815" t="s">
        <v>8326</v>
      </c>
      <c r="S815" s="12">
        <f t="shared" si="50"/>
        <v>41110.710243055553</v>
      </c>
      <c r="T815" s="12">
        <f t="shared" si="51"/>
        <v>41080.710243055553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7">
        <f t="shared" si="49"/>
        <v>45.464285714285715</v>
      </c>
      <c r="Q816" t="s">
        <v>8325</v>
      </c>
      <c r="R816" t="s">
        <v>8326</v>
      </c>
      <c r="S816" s="12">
        <f t="shared" si="50"/>
        <v>40694.50277777778</v>
      </c>
      <c r="T816" s="12">
        <f t="shared" si="51"/>
        <v>40679.493067129632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7">
        <f t="shared" si="49"/>
        <v>99.534883720930239</v>
      </c>
      <c r="Q817" t="s">
        <v>8325</v>
      </c>
      <c r="R817" t="s">
        <v>8326</v>
      </c>
      <c r="S817" s="12">
        <f t="shared" si="50"/>
        <v>41944.667858796296</v>
      </c>
      <c r="T817" s="12">
        <f t="shared" si="51"/>
        <v>41914.667858796296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7">
        <f t="shared" si="49"/>
        <v>39.31</v>
      </c>
      <c r="Q818" t="s">
        <v>8325</v>
      </c>
      <c r="R818" t="s">
        <v>8326</v>
      </c>
      <c r="S818" s="12">
        <f t="shared" si="50"/>
        <v>41373.020833333336</v>
      </c>
      <c r="T818" s="12">
        <f t="shared" si="51"/>
        <v>41341.620868055557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7">
        <f t="shared" si="49"/>
        <v>89.419999999999987</v>
      </c>
      <c r="Q819" t="s">
        <v>8325</v>
      </c>
      <c r="R819" t="s">
        <v>8326</v>
      </c>
      <c r="S819" s="12">
        <f t="shared" si="50"/>
        <v>40978.957638888889</v>
      </c>
      <c r="T819" s="12">
        <f t="shared" si="51"/>
        <v>40925.349664351852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7">
        <f t="shared" si="49"/>
        <v>28.684210526315791</v>
      </c>
      <c r="Q820" t="s">
        <v>8325</v>
      </c>
      <c r="R820" t="s">
        <v>8326</v>
      </c>
      <c r="S820" s="12">
        <f t="shared" si="50"/>
        <v>41128.459027777775</v>
      </c>
      <c r="T820" s="12">
        <f t="shared" si="51"/>
        <v>41120.632881944446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7">
        <f t="shared" si="49"/>
        <v>31.071428571428573</v>
      </c>
      <c r="Q821" t="s">
        <v>8325</v>
      </c>
      <c r="R821" t="s">
        <v>8326</v>
      </c>
      <c r="S821" s="12">
        <f t="shared" si="50"/>
        <v>41628.947222222225</v>
      </c>
      <c r="T821" s="12">
        <f t="shared" si="51"/>
        <v>41619.748310185183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7">
        <f t="shared" si="49"/>
        <v>70.55263157894737</v>
      </c>
      <c r="Q822" t="s">
        <v>8325</v>
      </c>
      <c r="R822" t="s">
        <v>8326</v>
      </c>
      <c r="S822" s="12">
        <f t="shared" si="50"/>
        <v>41798.958333333336</v>
      </c>
      <c r="T822" s="12">
        <f t="shared" si="51"/>
        <v>41768.591921296298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7">
        <f t="shared" si="49"/>
        <v>224.12820512820514</v>
      </c>
      <c r="Q823" t="s">
        <v>8325</v>
      </c>
      <c r="R823" t="s">
        <v>8326</v>
      </c>
      <c r="S823" s="12">
        <f t="shared" si="50"/>
        <v>42127.917361111111</v>
      </c>
      <c r="T823" s="12">
        <f t="shared" si="51"/>
        <v>42093.672048611115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7">
        <f t="shared" si="49"/>
        <v>51.811594202898547</v>
      </c>
      <c r="Q824" t="s">
        <v>8325</v>
      </c>
      <c r="R824" t="s">
        <v>8326</v>
      </c>
      <c r="S824" s="12">
        <f t="shared" si="50"/>
        <v>41187.697337962964</v>
      </c>
      <c r="T824" s="12">
        <f t="shared" si="51"/>
        <v>41157.697337962964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7">
        <f t="shared" si="49"/>
        <v>43.515151515151516</v>
      </c>
      <c r="Q825" t="s">
        <v>8325</v>
      </c>
      <c r="R825" t="s">
        <v>8326</v>
      </c>
      <c r="S825" s="12">
        <f t="shared" si="50"/>
        <v>42085.681157407409</v>
      </c>
      <c r="T825" s="12">
        <f t="shared" si="51"/>
        <v>42055.722824074073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7">
        <f t="shared" si="49"/>
        <v>39.816666666666663</v>
      </c>
      <c r="Q826" t="s">
        <v>8325</v>
      </c>
      <c r="R826" t="s">
        <v>8326</v>
      </c>
      <c r="S826" s="12">
        <f t="shared" si="50"/>
        <v>40286.040972222225</v>
      </c>
      <c r="T826" s="12">
        <f t="shared" si="51"/>
        <v>40249.992106481484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7">
        <f t="shared" si="49"/>
        <v>126.8080808080808</v>
      </c>
      <c r="Q827" t="s">
        <v>8325</v>
      </c>
      <c r="R827" t="s">
        <v>8326</v>
      </c>
      <c r="S827" s="12">
        <f t="shared" si="50"/>
        <v>41211.056527777779</v>
      </c>
      <c r="T827" s="12">
        <f t="shared" si="51"/>
        <v>41186.056527777779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7">
        <f t="shared" si="49"/>
        <v>113.87755102040816</v>
      </c>
      <c r="Q828" t="s">
        <v>8325</v>
      </c>
      <c r="R828" t="s">
        <v>8326</v>
      </c>
      <c r="S828" s="12">
        <f t="shared" si="50"/>
        <v>40993.746874999997</v>
      </c>
      <c r="T828" s="12">
        <f t="shared" si="51"/>
        <v>40972.788541666669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7">
        <f t="shared" si="49"/>
        <v>28.181818181818183</v>
      </c>
      <c r="Q829" t="s">
        <v>8325</v>
      </c>
      <c r="R829" t="s">
        <v>8326</v>
      </c>
      <c r="S829" s="12">
        <f t="shared" si="50"/>
        <v>40953.575694444444</v>
      </c>
      <c r="T829" s="12">
        <f t="shared" si="51"/>
        <v>40927.223460648151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7">
        <f t="shared" si="49"/>
        <v>36.60526315789474</v>
      </c>
      <c r="Q830" t="s">
        <v>8325</v>
      </c>
      <c r="R830" t="s">
        <v>8326</v>
      </c>
      <c r="S830" s="12">
        <f t="shared" si="50"/>
        <v>41085.433333333334</v>
      </c>
      <c r="T830" s="12">
        <f t="shared" si="51"/>
        <v>41072.800717592589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7">
        <f t="shared" si="49"/>
        <v>32.5</v>
      </c>
      <c r="Q831" t="s">
        <v>8325</v>
      </c>
      <c r="R831" t="s">
        <v>8326</v>
      </c>
      <c r="S831" s="12">
        <f t="shared" si="50"/>
        <v>42564.551388888889</v>
      </c>
      <c r="T831" s="12">
        <f t="shared" si="51"/>
        <v>42504.551388888889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7">
        <f t="shared" si="49"/>
        <v>60.65625</v>
      </c>
      <c r="Q832" t="s">
        <v>8325</v>
      </c>
      <c r="R832" t="s">
        <v>8326</v>
      </c>
      <c r="S832" s="12">
        <f t="shared" si="50"/>
        <v>41355.234085648146</v>
      </c>
      <c r="T832" s="12">
        <f t="shared" si="51"/>
        <v>41325.275752314818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7">
        <f t="shared" si="49"/>
        <v>175</v>
      </c>
      <c r="Q833" t="s">
        <v>8325</v>
      </c>
      <c r="R833" t="s">
        <v>8326</v>
      </c>
      <c r="S833" s="12">
        <f t="shared" si="50"/>
        <v>41026.396921296298</v>
      </c>
      <c r="T833" s="12">
        <f t="shared" si="51"/>
        <v>40996.396921296298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52">E834/D834</f>
        <v>1.0060706666666666</v>
      </c>
      <c r="P834" s="7">
        <f t="shared" ref="P834:P897" si="53">E834/L834</f>
        <v>97.993896103896105</v>
      </c>
      <c r="Q834" t="s">
        <v>8325</v>
      </c>
      <c r="R834" t="s">
        <v>8326</v>
      </c>
      <c r="S834" s="12">
        <f t="shared" si="50"/>
        <v>40929.092361111107</v>
      </c>
      <c r="T834" s="12">
        <f t="shared" si="51"/>
        <v>40869.425173611111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2"/>
        <v>1.0166666666666666</v>
      </c>
      <c r="P835" s="7">
        <f t="shared" si="53"/>
        <v>148.78048780487805</v>
      </c>
      <c r="Q835" t="s">
        <v>8325</v>
      </c>
      <c r="R835" t="s">
        <v>8326</v>
      </c>
      <c r="S835" s="12">
        <f t="shared" ref="S835:S898" si="54">(I835/86400)+25569+(-6/24)</f>
        <v>41748.628182870372</v>
      </c>
      <c r="T835" s="12">
        <f t="shared" ref="T835:T898" si="55">(J835/86400)+25569+(-6/24)</f>
        <v>41718.628182870372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7">
        <f t="shared" si="53"/>
        <v>96.08</v>
      </c>
      <c r="Q836" t="s">
        <v>8325</v>
      </c>
      <c r="R836" t="s">
        <v>8326</v>
      </c>
      <c r="S836" s="12">
        <f t="shared" si="54"/>
        <v>41455.915972222225</v>
      </c>
      <c r="T836" s="12">
        <f t="shared" si="55"/>
        <v>41422.572824074072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7">
        <f t="shared" si="53"/>
        <v>58.625</v>
      </c>
      <c r="Q837" t="s">
        <v>8325</v>
      </c>
      <c r="R837" t="s">
        <v>8326</v>
      </c>
      <c r="S837" s="12">
        <f t="shared" si="54"/>
        <v>41047.875</v>
      </c>
      <c r="T837" s="12">
        <f t="shared" si="55"/>
        <v>41005.20784722222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7">
        <f t="shared" si="53"/>
        <v>109.70695652173914</v>
      </c>
      <c r="Q838" t="s">
        <v>8325</v>
      </c>
      <c r="R838" t="s">
        <v>8326</v>
      </c>
      <c r="S838" s="12">
        <f t="shared" si="54"/>
        <v>41553.806921296295</v>
      </c>
      <c r="T838" s="12">
        <f t="shared" si="55"/>
        <v>41523.806921296295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7">
        <f t="shared" si="53"/>
        <v>49.112903225806448</v>
      </c>
      <c r="Q839" t="s">
        <v>8325</v>
      </c>
      <c r="R839" t="s">
        <v>8326</v>
      </c>
      <c r="S839" s="12">
        <f t="shared" si="54"/>
        <v>41760.748402777775</v>
      </c>
      <c r="T839" s="12">
        <f t="shared" si="55"/>
        <v>41730.748402777775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7">
        <f t="shared" si="53"/>
        <v>47.672131147540981</v>
      </c>
      <c r="Q840" t="s">
        <v>8325</v>
      </c>
      <c r="R840" t="s">
        <v>8326</v>
      </c>
      <c r="S840" s="12">
        <f t="shared" si="54"/>
        <v>40925.647974537038</v>
      </c>
      <c r="T840" s="12">
        <f t="shared" si="55"/>
        <v>40895.647974537038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7">
        <f t="shared" si="53"/>
        <v>60.737812499999997</v>
      </c>
      <c r="Q841" t="s">
        <v>8325</v>
      </c>
      <c r="R841" t="s">
        <v>8326</v>
      </c>
      <c r="S841" s="12">
        <f t="shared" si="54"/>
        <v>41174.513379629629</v>
      </c>
      <c r="T841" s="12">
        <f t="shared" si="55"/>
        <v>41144.513379629629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7">
        <f t="shared" si="53"/>
        <v>63.37715789473684</v>
      </c>
      <c r="Q842" t="s">
        <v>8325</v>
      </c>
      <c r="R842" t="s">
        <v>8327</v>
      </c>
      <c r="S842" s="12">
        <f t="shared" si="54"/>
        <v>42636.976701388892</v>
      </c>
      <c r="T842" s="12">
        <f t="shared" si="55"/>
        <v>42606.976701388892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7">
        <f t="shared" si="53"/>
        <v>53.893617021276597</v>
      </c>
      <c r="Q843" t="s">
        <v>8325</v>
      </c>
      <c r="R843" t="s">
        <v>8327</v>
      </c>
      <c r="S843" s="12">
        <f t="shared" si="54"/>
        <v>41953.630358796298</v>
      </c>
      <c r="T843" s="12">
        <f t="shared" si="55"/>
        <v>41923.588692129633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7">
        <f t="shared" si="53"/>
        <v>66.871794871794876</v>
      </c>
      <c r="Q844" t="s">
        <v>8325</v>
      </c>
      <c r="R844" t="s">
        <v>8327</v>
      </c>
      <c r="S844" s="12">
        <f t="shared" si="54"/>
        <v>41560.915972222225</v>
      </c>
      <c r="T844" s="12">
        <f t="shared" si="55"/>
        <v>41526.34239583333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7">
        <f t="shared" si="53"/>
        <v>63.102362204724407</v>
      </c>
      <c r="Q845" t="s">
        <v>8325</v>
      </c>
      <c r="R845" t="s">
        <v>8327</v>
      </c>
      <c r="S845" s="12">
        <f t="shared" si="54"/>
        <v>42712.083333333328</v>
      </c>
      <c r="T845" s="12">
        <f t="shared" si="55"/>
        <v>42695.007870370369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7">
        <f t="shared" si="53"/>
        <v>36.628930817610062</v>
      </c>
      <c r="Q846" t="s">
        <v>8325</v>
      </c>
      <c r="R846" t="s">
        <v>8327</v>
      </c>
      <c r="S846" s="12">
        <f t="shared" si="54"/>
        <v>41943.957638888889</v>
      </c>
      <c r="T846" s="12">
        <f t="shared" si="55"/>
        <v>41905.434629629628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7">
        <f t="shared" si="53"/>
        <v>34.005706214689269</v>
      </c>
      <c r="Q847" t="s">
        <v>8325</v>
      </c>
      <c r="R847" t="s">
        <v>8327</v>
      </c>
      <c r="S847" s="12">
        <f t="shared" si="54"/>
        <v>42617.915972222225</v>
      </c>
      <c r="T847" s="12">
        <f t="shared" si="55"/>
        <v>42577.955972222218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7">
        <f t="shared" si="53"/>
        <v>28.553404255319148</v>
      </c>
      <c r="Q848" t="s">
        <v>8325</v>
      </c>
      <c r="R848" t="s">
        <v>8327</v>
      </c>
      <c r="S848" s="12">
        <f t="shared" si="54"/>
        <v>41708.333333333336</v>
      </c>
      <c r="T848" s="12">
        <f t="shared" si="55"/>
        <v>41694.141840277778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7">
        <f t="shared" si="53"/>
        <v>10</v>
      </c>
      <c r="Q849" t="s">
        <v>8325</v>
      </c>
      <c r="R849" t="s">
        <v>8327</v>
      </c>
      <c r="S849" s="12">
        <f t="shared" si="54"/>
        <v>42195.548333333332</v>
      </c>
      <c r="T849" s="12">
        <f t="shared" si="55"/>
        <v>42165.548333333332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7">
        <f t="shared" si="53"/>
        <v>18.75</v>
      </c>
      <c r="Q850" t="s">
        <v>8325</v>
      </c>
      <c r="R850" t="s">
        <v>8327</v>
      </c>
      <c r="S850" s="12">
        <f t="shared" si="54"/>
        <v>42108.542048611111</v>
      </c>
      <c r="T850" s="12">
        <f t="shared" si="55"/>
        <v>42078.542048611111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7">
        <f t="shared" si="53"/>
        <v>41.704347826086959</v>
      </c>
      <c r="Q851" t="s">
        <v>8325</v>
      </c>
      <c r="R851" t="s">
        <v>8327</v>
      </c>
      <c r="S851" s="12">
        <f t="shared" si="54"/>
        <v>42078.857222222221</v>
      </c>
      <c r="T851" s="12">
        <f t="shared" si="55"/>
        <v>42050.898888888885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7">
        <f t="shared" si="53"/>
        <v>46.669172932330824</v>
      </c>
      <c r="Q852" t="s">
        <v>8325</v>
      </c>
      <c r="R852" t="s">
        <v>8327</v>
      </c>
      <c r="S852" s="12">
        <f t="shared" si="54"/>
        <v>42484.957638888889</v>
      </c>
      <c r="T852" s="12">
        <f t="shared" si="55"/>
        <v>42452.577743055561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7">
        <f t="shared" si="53"/>
        <v>37.271428571428572</v>
      </c>
      <c r="Q853" t="s">
        <v>8325</v>
      </c>
      <c r="R853" t="s">
        <v>8327</v>
      </c>
      <c r="S853" s="12">
        <f t="shared" si="54"/>
        <v>42582.572916666672</v>
      </c>
      <c r="T853" s="12">
        <f t="shared" si="55"/>
        <v>42522.630243055552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7">
        <f t="shared" si="53"/>
        <v>59.258064516129032</v>
      </c>
      <c r="Q854" t="s">
        <v>8325</v>
      </c>
      <c r="R854" t="s">
        <v>8327</v>
      </c>
      <c r="S854" s="12">
        <f t="shared" si="54"/>
        <v>42667.625</v>
      </c>
      <c r="T854" s="12">
        <f t="shared" si="55"/>
        <v>42656.555497685185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7">
        <f t="shared" si="53"/>
        <v>30</v>
      </c>
      <c r="Q855" t="s">
        <v>8325</v>
      </c>
      <c r="R855" t="s">
        <v>8327</v>
      </c>
      <c r="S855" s="12">
        <f t="shared" si="54"/>
        <v>42051.582280092596</v>
      </c>
      <c r="T855" s="12">
        <f t="shared" si="55"/>
        <v>42021.582280092596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7">
        <f t="shared" si="53"/>
        <v>65.8623246492986</v>
      </c>
      <c r="Q856" t="s">
        <v>8325</v>
      </c>
      <c r="R856" t="s">
        <v>8327</v>
      </c>
      <c r="S856" s="12">
        <f t="shared" si="54"/>
        <v>42731.962337962963</v>
      </c>
      <c r="T856" s="12">
        <f t="shared" si="55"/>
        <v>42701.962337962963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7">
        <f t="shared" si="53"/>
        <v>31.914893617021278</v>
      </c>
      <c r="Q857" t="s">
        <v>8325</v>
      </c>
      <c r="R857" t="s">
        <v>8327</v>
      </c>
      <c r="S857" s="12">
        <f t="shared" si="54"/>
        <v>42574.875196759254</v>
      </c>
      <c r="T857" s="12">
        <f t="shared" si="55"/>
        <v>42544.875196759254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7">
        <f t="shared" si="53"/>
        <v>19.464285714285715</v>
      </c>
      <c r="Q858" t="s">
        <v>8325</v>
      </c>
      <c r="R858" t="s">
        <v>8327</v>
      </c>
      <c r="S858" s="12">
        <f t="shared" si="54"/>
        <v>42668.541666666672</v>
      </c>
      <c r="T858" s="12">
        <f t="shared" si="55"/>
        <v>42609.061990740738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7">
        <f t="shared" si="53"/>
        <v>50</v>
      </c>
      <c r="Q859" t="s">
        <v>8325</v>
      </c>
      <c r="R859" t="s">
        <v>8327</v>
      </c>
      <c r="S859" s="12">
        <f t="shared" si="54"/>
        <v>42333.373043981483</v>
      </c>
      <c r="T859" s="12">
        <f t="shared" si="55"/>
        <v>42291.331377314811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7">
        <f t="shared" si="53"/>
        <v>22.737763157894737</v>
      </c>
      <c r="Q860" t="s">
        <v>8325</v>
      </c>
      <c r="R860" t="s">
        <v>8327</v>
      </c>
      <c r="S860" s="12">
        <f t="shared" si="54"/>
        <v>42109.707638888889</v>
      </c>
      <c r="T860" s="12">
        <f t="shared" si="55"/>
        <v>42079.495578703703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7">
        <f t="shared" si="53"/>
        <v>42.724489795918366</v>
      </c>
      <c r="Q861" t="s">
        <v>8325</v>
      </c>
      <c r="R861" t="s">
        <v>8327</v>
      </c>
      <c r="S861" s="12">
        <f t="shared" si="54"/>
        <v>42158.75</v>
      </c>
      <c r="T861" s="12">
        <f t="shared" si="55"/>
        <v>42128.570231481484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7">
        <f t="shared" si="53"/>
        <v>52.916666666666664</v>
      </c>
      <c r="Q862" t="s">
        <v>8325</v>
      </c>
      <c r="R862" t="s">
        <v>8328</v>
      </c>
      <c r="S862" s="12">
        <f t="shared" si="54"/>
        <v>41600.274456018517</v>
      </c>
      <c r="T862" s="12">
        <f t="shared" si="55"/>
        <v>41570.232789351852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7">
        <f t="shared" si="53"/>
        <v>50.5</v>
      </c>
      <c r="Q863" t="s">
        <v>8325</v>
      </c>
      <c r="R863" t="s">
        <v>8328</v>
      </c>
      <c r="S863" s="12">
        <f t="shared" si="54"/>
        <v>42629.715324074074</v>
      </c>
      <c r="T863" s="12">
        <f t="shared" si="55"/>
        <v>42599.715324074074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7">
        <f t="shared" si="53"/>
        <v>42.5</v>
      </c>
      <c r="Q864" t="s">
        <v>8325</v>
      </c>
      <c r="R864" t="s">
        <v>8328</v>
      </c>
      <c r="S864" s="12">
        <f t="shared" si="54"/>
        <v>41589.346620370372</v>
      </c>
      <c r="T864" s="12">
        <f t="shared" si="55"/>
        <v>41559.3049537037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7">
        <f t="shared" si="53"/>
        <v>18</v>
      </c>
      <c r="Q865" t="s">
        <v>8325</v>
      </c>
      <c r="R865" t="s">
        <v>8328</v>
      </c>
      <c r="S865" s="12">
        <f t="shared" si="54"/>
        <v>40950.867662037039</v>
      </c>
      <c r="T865" s="12">
        <f t="shared" si="55"/>
        <v>40920.867662037039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7">
        <f t="shared" si="53"/>
        <v>34.177215189873415</v>
      </c>
      <c r="Q866" t="s">
        <v>8325</v>
      </c>
      <c r="R866" t="s">
        <v>8328</v>
      </c>
      <c r="S866" s="12">
        <f t="shared" si="54"/>
        <v>41563.165972222225</v>
      </c>
      <c r="T866" s="12">
        <f t="shared" si="55"/>
        <v>41540.856921296298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7">
        <f t="shared" si="53"/>
        <v>22.5</v>
      </c>
      <c r="Q867" t="s">
        <v>8325</v>
      </c>
      <c r="R867" t="s">
        <v>8328</v>
      </c>
      <c r="S867" s="12">
        <f t="shared" si="54"/>
        <v>41290.523113425923</v>
      </c>
      <c r="T867" s="12">
        <f t="shared" si="55"/>
        <v>41230.523113425923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7">
        <f t="shared" si="53"/>
        <v>58.18181818181818</v>
      </c>
      <c r="Q868" t="s">
        <v>8325</v>
      </c>
      <c r="R868" t="s">
        <v>8328</v>
      </c>
      <c r="S868" s="12">
        <f t="shared" si="54"/>
        <v>42063.381944444445</v>
      </c>
      <c r="T868" s="12">
        <f t="shared" si="55"/>
        <v>42025.387939814813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7">
        <f t="shared" si="53"/>
        <v>109.18181818181819</v>
      </c>
      <c r="Q869" t="s">
        <v>8325</v>
      </c>
      <c r="R869" t="s">
        <v>8328</v>
      </c>
      <c r="S869" s="12">
        <f t="shared" si="54"/>
        <v>40147.957638888889</v>
      </c>
      <c r="T869" s="12">
        <f t="shared" si="55"/>
        <v>40087.855393518519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7">
        <f t="shared" si="53"/>
        <v>50</v>
      </c>
      <c r="Q870" t="s">
        <v>8325</v>
      </c>
      <c r="R870" t="s">
        <v>8328</v>
      </c>
      <c r="S870" s="12">
        <f t="shared" si="54"/>
        <v>41645.777754629627</v>
      </c>
      <c r="T870" s="12">
        <f t="shared" si="55"/>
        <v>41615.777754629627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7">
        <f t="shared" si="53"/>
        <v>346.66666666666669</v>
      </c>
      <c r="Q871" t="s">
        <v>8325</v>
      </c>
      <c r="R871" t="s">
        <v>8328</v>
      </c>
      <c r="S871" s="12">
        <f t="shared" si="54"/>
        <v>41372.553900462961</v>
      </c>
      <c r="T871" s="12">
        <f t="shared" si="55"/>
        <v>41342.595567129625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7">
        <f t="shared" si="53"/>
        <v>12.4</v>
      </c>
      <c r="Q872" t="s">
        <v>8325</v>
      </c>
      <c r="R872" t="s">
        <v>8328</v>
      </c>
      <c r="S872" s="12">
        <f t="shared" si="54"/>
        <v>41517.772256944445</v>
      </c>
      <c r="T872" s="12">
        <f t="shared" si="55"/>
        <v>41487.772256944445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7">
        <f t="shared" si="53"/>
        <v>27.083333333333332</v>
      </c>
      <c r="Q873" t="s">
        <v>8325</v>
      </c>
      <c r="R873" t="s">
        <v>8328</v>
      </c>
      <c r="S873" s="12">
        <f t="shared" si="54"/>
        <v>41607.352951388893</v>
      </c>
      <c r="T873" s="12">
        <f t="shared" si="55"/>
        <v>41577.311284722222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7">
        <f t="shared" si="53"/>
        <v>32.5</v>
      </c>
      <c r="Q874" t="s">
        <v>8325</v>
      </c>
      <c r="R874" t="s">
        <v>8328</v>
      </c>
      <c r="S874" s="12">
        <f t="shared" si="54"/>
        <v>40612.575543981482</v>
      </c>
      <c r="T874" s="12">
        <f t="shared" si="55"/>
        <v>40567.575543981482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7">
        <f t="shared" si="53"/>
        <v>9</v>
      </c>
      <c r="Q875" t="s">
        <v>8325</v>
      </c>
      <c r="R875" t="s">
        <v>8328</v>
      </c>
      <c r="S875" s="12">
        <f t="shared" si="54"/>
        <v>41223.958796296298</v>
      </c>
      <c r="T875" s="12">
        <f t="shared" si="55"/>
        <v>41183.917129629626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7">
        <f t="shared" si="53"/>
        <v>34.761904761904759</v>
      </c>
      <c r="Q876" t="s">
        <v>8325</v>
      </c>
      <c r="R876" t="s">
        <v>8328</v>
      </c>
      <c r="S876" s="12">
        <f t="shared" si="54"/>
        <v>41398.333726851852</v>
      </c>
      <c r="T876" s="12">
        <f t="shared" si="55"/>
        <v>41368.333726851852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2">
        <f t="shared" si="54"/>
        <v>42268.473738425921</v>
      </c>
      <c r="T877" s="12">
        <f t="shared" si="55"/>
        <v>42248.473738425921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7">
        <f t="shared" si="53"/>
        <v>28.577777777777779</v>
      </c>
      <c r="Q878" t="s">
        <v>8325</v>
      </c>
      <c r="R878" t="s">
        <v>8328</v>
      </c>
      <c r="S878" s="12">
        <f t="shared" si="54"/>
        <v>41309.246840277774</v>
      </c>
      <c r="T878" s="12">
        <f t="shared" si="55"/>
        <v>41276.246840277774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7">
        <f t="shared" si="53"/>
        <v>46.586206896551722</v>
      </c>
      <c r="Q879" t="s">
        <v>8325</v>
      </c>
      <c r="R879" t="s">
        <v>8328</v>
      </c>
      <c r="S879" s="12">
        <f t="shared" si="54"/>
        <v>41627.538888888885</v>
      </c>
      <c r="T879" s="12">
        <f t="shared" si="55"/>
        <v>41597.538888888885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7">
        <f t="shared" si="53"/>
        <v>32.5</v>
      </c>
      <c r="Q880" t="s">
        <v>8325</v>
      </c>
      <c r="R880" t="s">
        <v>8328</v>
      </c>
      <c r="S880" s="12">
        <f t="shared" si="54"/>
        <v>40534.982916666668</v>
      </c>
      <c r="T880" s="12">
        <f t="shared" si="55"/>
        <v>40504.982916666668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7">
        <f t="shared" si="53"/>
        <v>21.466666666666665</v>
      </c>
      <c r="Q881" t="s">
        <v>8325</v>
      </c>
      <c r="R881" t="s">
        <v>8328</v>
      </c>
      <c r="S881" s="12">
        <f t="shared" si="54"/>
        <v>41058.579918981479</v>
      </c>
      <c r="T881" s="12">
        <f t="shared" si="55"/>
        <v>41037.579918981479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7">
        <f t="shared" si="53"/>
        <v>14.125</v>
      </c>
      <c r="Q882" t="s">
        <v>8325</v>
      </c>
      <c r="R882" t="s">
        <v>8329</v>
      </c>
      <c r="S882" s="12">
        <f t="shared" si="54"/>
        <v>41212.07104166667</v>
      </c>
      <c r="T882" s="12">
        <f t="shared" si="55"/>
        <v>41179.07104166667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7">
        <f t="shared" si="53"/>
        <v>30</v>
      </c>
      <c r="Q883" t="s">
        <v>8325</v>
      </c>
      <c r="R883" t="s">
        <v>8329</v>
      </c>
      <c r="S883" s="12">
        <f t="shared" si="54"/>
        <v>40922.00099537037</v>
      </c>
      <c r="T883" s="12">
        <f t="shared" si="55"/>
        <v>40877.00099537037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7">
        <f t="shared" si="53"/>
        <v>21.571428571428573</v>
      </c>
      <c r="Q884" t="s">
        <v>8325</v>
      </c>
      <c r="R884" t="s">
        <v>8329</v>
      </c>
      <c r="S884" s="12">
        <f t="shared" si="54"/>
        <v>40792.610532407409</v>
      </c>
      <c r="T884" s="12">
        <f t="shared" si="55"/>
        <v>40759.610532407409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7">
        <f t="shared" si="53"/>
        <v>83.375</v>
      </c>
      <c r="Q885" t="s">
        <v>8325</v>
      </c>
      <c r="R885" t="s">
        <v>8329</v>
      </c>
      <c r="S885" s="12">
        <f t="shared" si="54"/>
        <v>42431.685590277775</v>
      </c>
      <c r="T885" s="12">
        <f t="shared" si="55"/>
        <v>42371.685590277775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7">
        <f t="shared" si="53"/>
        <v>10</v>
      </c>
      <c r="Q886" t="s">
        <v>8325</v>
      </c>
      <c r="R886" t="s">
        <v>8329</v>
      </c>
      <c r="S886" s="12">
        <f t="shared" si="54"/>
        <v>41040.854861111111</v>
      </c>
      <c r="T886" s="12">
        <f t="shared" si="55"/>
        <v>40981.552615740744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7">
        <f t="shared" si="53"/>
        <v>35.714285714285715</v>
      </c>
      <c r="Q887" t="s">
        <v>8325</v>
      </c>
      <c r="R887" t="s">
        <v>8329</v>
      </c>
      <c r="S887" s="12">
        <f t="shared" si="54"/>
        <v>42734.691099537042</v>
      </c>
      <c r="T887" s="12">
        <f t="shared" si="55"/>
        <v>42713.691099537042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7">
        <f t="shared" si="53"/>
        <v>29.285714285714285</v>
      </c>
      <c r="Q888" t="s">
        <v>8325</v>
      </c>
      <c r="R888" t="s">
        <v>8329</v>
      </c>
      <c r="S888" s="12">
        <f t="shared" si="54"/>
        <v>42628.620520833334</v>
      </c>
      <c r="T888" s="12">
        <f t="shared" si="55"/>
        <v>42603.620520833334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2">
        <f t="shared" si="54"/>
        <v>41056.708969907406</v>
      </c>
      <c r="T889" s="12">
        <f t="shared" si="55"/>
        <v>41026.708969907406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7">
        <f t="shared" si="53"/>
        <v>18</v>
      </c>
      <c r="Q890" t="s">
        <v>8325</v>
      </c>
      <c r="R890" t="s">
        <v>8329</v>
      </c>
      <c r="S890" s="12">
        <f t="shared" si="54"/>
        <v>40787</v>
      </c>
      <c r="T890" s="12">
        <f t="shared" si="55"/>
        <v>40751.503298611111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7">
        <f t="shared" si="53"/>
        <v>73.760000000000005</v>
      </c>
      <c r="Q891" t="s">
        <v>8325</v>
      </c>
      <c r="R891" t="s">
        <v>8329</v>
      </c>
      <c r="S891" s="12">
        <f t="shared" si="54"/>
        <v>41917.534062500003</v>
      </c>
      <c r="T891" s="12">
        <f t="shared" si="55"/>
        <v>41887.534062500003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7">
        <f t="shared" si="53"/>
        <v>31.25</v>
      </c>
      <c r="Q892" t="s">
        <v>8325</v>
      </c>
      <c r="R892" t="s">
        <v>8329</v>
      </c>
      <c r="S892" s="12">
        <f t="shared" si="54"/>
        <v>41599.490497685183</v>
      </c>
      <c r="T892" s="12">
        <f t="shared" si="55"/>
        <v>41569.448831018519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7">
        <f t="shared" si="53"/>
        <v>28.888888888888889</v>
      </c>
      <c r="Q893" t="s">
        <v>8325</v>
      </c>
      <c r="R893" t="s">
        <v>8329</v>
      </c>
      <c r="S893" s="12">
        <f t="shared" si="54"/>
        <v>41871.781597222223</v>
      </c>
      <c r="T893" s="12">
        <f t="shared" si="55"/>
        <v>41841.781597222223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7">
        <f t="shared" si="53"/>
        <v>143.8235294117647</v>
      </c>
      <c r="Q894" t="s">
        <v>8325</v>
      </c>
      <c r="R894" t="s">
        <v>8329</v>
      </c>
      <c r="S894" s="12">
        <f t="shared" si="54"/>
        <v>40390.916666666664</v>
      </c>
      <c r="T894" s="12">
        <f t="shared" si="55"/>
        <v>40303.95003472222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7">
        <f t="shared" si="53"/>
        <v>40</v>
      </c>
      <c r="Q895" t="s">
        <v>8325</v>
      </c>
      <c r="R895" t="s">
        <v>8329</v>
      </c>
      <c r="S895" s="12">
        <f t="shared" si="54"/>
        <v>42095.606053240743</v>
      </c>
      <c r="T895" s="12">
        <f t="shared" si="55"/>
        <v>42065.647719907407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7">
        <f t="shared" si="53"/>
        <v>147.81132075471697</v>
      </c>
      <c r="Q896" t="s">
        <v>8325</v>
      </c>
      <c r="R896" t="s">
        <v>8329</v>
      </c>
      <c r="S896" s="12">
        <f t="shared" si="54"/>
        <v>42526.73159722222</v>
      </c>
      <c r="T896" s="12">
        <f t="shared" si="55"/>
        <v>42496.73159722222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7">
        <f t="shared" si="53"/>
        <v>27.857142857142858</v>
      </c>
      <c r="Q897" t="s">
        <v>8325</v>
      </c>
      <c r="R897" t="s">
        <v>8329</v>
      </c>
      <c r="S897" s="12">
        <f t="shared" si="54"/>
        <v>40475.877650462964</v>
      </c>
      <c r="T897" s="12">
        <f t="shared" si="55"/>
        <v>40430.877650462964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56">E898/D898</f>
        <v>0.4</v>
      </c>
      <c r="P898" s="7">
        <f t="shared" ref="P898:P961" si="57">E898/L898</f>
        <v>44.444444444444443</v>
      </c>
      <c r="Q898" t="s">
        <v>8325</v>
      </c>
      <c r="R898" t="s">
        <v>8329</v>
      </c>
      <c r="S898" s="12">
        <f t="shared" si="54"/>
        <v>42243.916666666672</v>
      </c>
      <c r="T898" s="12">
        <f t="shared" si="55"/>
        <v>42218.622986111106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6"/>
        <v>0</v>
      </c>
      <c r="P899" s="7" t="e">
        <f t="shared" si="57"/>
        <v>#DIV/0!</v>
      </c>
      <c r="Q899" t="s">
        <v>8325</v>
      </c>
      <c r="R899" t="s">
        <v>8329</v>
      </c>
      <c r="S899" s="12">
        <f t="shared" ref="S899:S962" si="58">(I899/86400)+25569+(-6/24)</f>
        <v>41241.480416666665</v>
      </c>
      <c r="T899" s="12">
        <f t="shared" ref="T899:T962" si="59">(J899/86400)+25569+(-6/24)</f>
        <v>41211.438750000001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7">
        <f t="shared" si="57"/>
        <v>35</v>
      </c>
      <c r="Q900" t="s">
        <v>8325</v>
      </c>
      <c r="R900" t="s">
        <v>8329</v>
      </c>
      <c r="S900" s="12">
        <f t="shared" si="58"/>
        <v>40923.508217592593</v>
      </c>
      <c r="T900" s="12">
        <f t="shared" si="59"/>
        <v>40878.508217592593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7">
        <f t="shared" si="57"/>
        <v>35</v>
      </c>
      <c r="Q901" t="s">
        <v>8325</v>
      </c>
      <c r="R901" t="s">
        <v>8329</v>
      </c>
      <c r="S901" s="12">
        <f t="shared" si="58"/>
        <v>40690.849097222221</v>
      </c>
      <c r="T901" s="12">
        <f t="shared" si="59"/>
        <v>40645.849097222221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7">
        <f t="shared" si="57"/>
        <v>10.5</v>
      </c>
      <c r="Q902" t="s">
        <v>8325</v>
      </c>
      <c r="R902" t="s">
        <v>8328</v>
      </c>
      <c r="S902" s="12">
        <f t="shared" si="58"/>
        <v>42459.557893518519</v>
      </c>
      <c r="T902" s="12">
        <f t="shared" si="59"/>
        <v>42429.59956018519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2">
        <f t="shared" si="58"/>
        <v>40337.549305555556</v>
      </c>
      <c r="T903" s="12">
        <f t="shared" si="59"/>
        <v>40291.56150462963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7">
        <f t="shared" si="57"/>
        <v>30</v>
      </c>
      <c r="Q904" t="s">
        <v>8325</v>
      </c>
      <c r="R904" t="s">
        <v>8328</v>
      </c>
      <c r="S904" s="12">
        <f t="shared" si="58"/>
        <v>41881.395833333336</v>
      </c>
      <c r="T904" s="12">
        <f t="shared" si="59"/>
        <v>41829.715532407405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7">
        <f t="shared" si="57"/>
        <v>40</v>
      </c>
      <c r="Q905" t="s">
        <v>8325</v>
      </c>
      <c r="R905" t="s">
        <v>8328</v>
      </c>
      <c r="S905" s="12">
        <f t="shared" si="58"/>
        <v>41174.850694444445</v>
      </c>
      <c r="T905" s="12">
        <f t="shared" si="59"/>
        <v>41149.546064814815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7">
        <f t="shared" si="57"/>
        <v>50.333333333333336</v>
      </c>
      <c r="Q906" t="s">
        <v>8325</v>
      </c>
      <c r="R906" t="s">
        <v>8328</v>
      </c>
      <c r="S906" s="12">
        <f t="shared" si="58"/>
        <v>42371.830289351856</v>
      </c>
      <c r="T906" s="12">
        <f t="shared" si="59"/>
        <v>42341.830289351856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7">
        <f t="shared" si="57"/>
        <v>32.666666666666664</v>
      </c>
      <c r="Q907" t="s">
        <v>8325</v>
      </c>
      <c r="R907" t="s">
        <v>8328</v>
      </c>
      <c r="S907" s="12">
        <f t="shared" si="58"/>
        <v>40566.989884259259</v>
      </c>
      <c r="T907" s="12">
        <f t="shared" si="59"/>
        <v>40506.989884259259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2">
        <f t="shared" si="58"/>
        <v>41710.898032407407</v>
      </c>
      <c r="T908" s="12">
        <f t="shared" si="59"/>
        <v>41680.939699074072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2">
        <f t="shared" si="58"/>
        <v>40796.942395833335</v>
      </c>
      <c r="T909" s="12">
        <f t="shared" si="59"/>
        <v>40766.942395833335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2">
        <f t="shared" si="58"/>
        <v>40385.957638888889</v>
      </c>
      <c r="T910" s="12">
        <f t="shared" si="59"/>
        <v>40340.551562499997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7">
        <f t="shared" si="57"/>
        <v>65</v>
      </c>
      <c r="Q911" t="s">
        <v>8325</v>
      </c>
      <c r="R911" t="s">
        <v>8328</v>
      </c>
      <c r="S911" s="12">
        <f t="shared" si="58"/>
        <v>41112.916666666664</v>
      </c>
      <c r="T911" s="12">
        <f t="shared" si="59"/>
        <v>41081.44027777778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7">
        <f t="shared" si="57"/>
        <v>24.6</v>
      </c>
      <c r="Q912" t="s">
        <v>8325</v>
      </c>
      <c r="R912" t="s">
        <v>8328</v>
      </c>
      <c r="S912" s="12">
        <f t="shared" si="58"/>
        <v>42797.295358796298</v>
      </c>
      <c r="T912" s="12">
        <f t="shared" si="59"/>
        <v>42737.295358796298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2">
        <f t="shared" si="58"/>
        <v>41662.755150462966</v>
      </c>
      <c r="T913" s="12">
        <f t="shared" si="59"/>
        <v>41641.755150462966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7">
        <f t="shared" si="57"/>
        <v>15</v>
      </c>
      <c r="Q914" t="s">
        <v>8325</v>
      </c>
      <c r="R914" t="s">
        <v>8328</v>
      </c>
      <c r="S914" s="12">
        <f t="shared" si="58"/>
        <v>41253.901006944448</v>
      </c>
      <c r="T914" s="12">
        <f t="shared" si="59"/>
        <v>41193.859340277777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7">
        <f t="shared" si="57"/>
        <v>82.583333333333329</v>
      </c>
      <c r="Q915" t="s">
        <v>8325</v>
      </c>
      <c r="R915" t="s">
        <v>8328</v>
      </c>
      <c r="S915" s="12">
        <f t="shared" si="58"/>
        <v>41033.889108796298</v>
      </c>
      <c r="T915" s="12">
        <f t="shared" si="59"/>
        <v>41003.889108796298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2">
        <f t="shared" si="58"/>
        <v>41146.513275462959</v>
      </c>
      <c r="T916" s="12">
        <f t="shared" si="59"/>
        <v>41116.513275462959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7">
        <f t="shared" si="57"/>
        <v>41.666666666666664</v>
      </c>
      <c r="Q917" t="s">
        <v>8325</v>
      </c>
      <c r="R917" t="s">
        <v>8328</v>
      </c>
      <c r="S917" s="12">
        <f t="shared" si="58"/>
        <v>40968.957638888889</v>
      </c>
      <c r="T917" s="12">
        <f t="shared" si="59"/>
        <v>40937.429560185185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2">
        <f t="shared" si="58"/>
        <v>40472.958333333336</v>
      </c>
      <c r="T918" s="12">
        <f t="shared" si="59"/>
        <v>40434.603402777779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7">
        <f t="shared" si="57"/>
        <v>30</v>
      </c>
      <c r="Q919" t="s">
        <v>8325</v>
      </c>
      <c r="R919" t="s">
        <v>8328</v>
      </c>
      <c r="S919" s="12">
        <f t="shared" si="58"/>
        <v>41833.854166666664</v>
      </c>
      <c r="T919" s="12">
        <f t="shared" si="59"/>
        <v>41802.69363425926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7">
        <f t="shared" si="57"/>
        <v>19.600000000000001</v>
      </c>
      <c r="Q920" t="s">
        <v>8325</v>
      </c>
      <c r="R920" t="s">
        <v>8328</v>
      </c>
      <c r="S920" s="12">
        <f t="shared" si="58"/>
        <v>41974.707881944443</v>
      </c>
      <c r="T920" s="12">
        <f t="shared" si="59"/>
        <v>41944.666215277779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7">
        <f t="shared" si="57"/>
        <v>100</v>
      </c>
      <c r="Q921" t="s">
        <v>8325</v>
      </c>
      <c r="R921" t="s">
        <v>8328</v>
      </c>
      <c r="S921" s="12">
        <f t="shared" si="58"/>
        <v>41262.391724537039</v>
      </c>
      <c r="T921" s="12">
        <f t="shared" si="59"/>
        <v>41227.391724537039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2">
        <f t="shared" si="58"/>
        <v>41592.463217592594</v>
      </c>
      <c r="T922" s="12">
        <f t="shared" si="59"/>
        <v>41562.421550925923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7">
        <f t="shared" si="57"/>
        <v>231.75</v>
      </c>
      <c r="Q923" t="s">
        <v>8325</v>
      </c>
      <c r="R923" t="s">
        <v>8328</v>
      </c>
      <c r="S923" s="12">
        <f t="shared" si="58"/>
        <v>40888.962685185186</v>
      </c>
      <c r="T923" s="12">
        <f t="shared" si="59"/>
        <v>40846.921018518522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7">
        <f t="shared" si="57"/>
        <v>189.33333333333334</v>
      </c>
      <c r="Q924" t="s">
        <v>8325</v>
      </c>
      <c r="R924" t="s">
        <v>8328</v>
      </c>
      <c r="S924" s="12">
        <f t="shared" si="58"/>
        <v>41913.280011574076</v>
      </c>
      <c r="T924" s="12">
        <f t="shared" si="59"/>
        <v>41878.280011574076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7">
        <f t="shared" si="57"/>
        <v>55</v>
      </c>
      <c r="Q925" t="s">
        <v>8325</v>
      </c>
      <c r="R925" t="s">
        <v>8328</v>
      </c>
      <c r="S925" s="12">
        <f t="shared" si="58"/>
        <v>41964.751423611116</v>
      </c>
      <c r="T925" s="12">
        <f t="shared" si="59"/>
        <v>41934.709756944445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7">
        <f t="shared" si="57"/>
        <v>21.8</v>
      </c>
      <c r="Q926" t="s">
        <v>8325</v>
      </c>
      <c r="R926" t="s">
        <v>8328</v>
      </c>
      <c r="S926" s="12">
        <f t="shared" si="58"/>
        <v>41318.692928240736</v>
      </c>
      <c r="T926" s="12">
        <f t="shared" si="59"/>
        <v>41288.692928240736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7">
        <f t="shared" si="57"/>
        <v>32</v>
      </c>
      <c r="Q927" t="s">
        <v>8325</v>
      </c>
      <c r="R927" t="s">
        <v>8328</v>
      </c>
      <c r="S927" s="12">
        <f t="shared" si="58"/>
        <v>41605.672581018516</v>
      </c>
      <c r="T927" s="12">
        <f t="shared" si="59"/>
        <v>41575.630914351852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2">
        <f t="shared" si="58"/>
        <v>40367.694444444445</v>
      </c>
      <c r="T928" s="12">
        <f t="shared" si="59"/>
        <v>40337.77002314815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2">
        <f t="shared" si="58"/>
        <v>41043.572858796295</v>
      </c>
      <c r="T929" s="12">
        <f t="shared" si="59"/>
        <v>41013.572858796295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7">
        <f t="shared" si="57"/>
        <v>56.25</v>
      </c>
      <c r="Q930" t="s">
        <v>8325</v>
      </c>
      <c r="R930" t="s">
        <v>8328</v>
      </c>
      <c r="S930" s="12">
        <f t="shared" si="58"/>
        <v>41230.75</v>
      </c>
      <c r="T930" s="12">
        <f t="shared" si="59"/>
        <v>41180.61241898148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2">
        <f t="shared" si="58"/>
        <v>41007.946400462963</v>
      </c>
      <c r="T931" s="12">
        <f t="shared" si="59"/>
        <v>40977.988067129627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7">
        <f t="shared" si="57"/>
        <v>69</v>
      </c>
      <c r="Q932" t="s">
        <v>8325</v>
      </c>
      <c r="R932" t="s">
        <v>8328</v>
      </c>
      <c r="S932" s="12">
        <f t="shared" si="58"/>
        <v>40354.647222222222</v>
      </c>
      <c r="T932" s="12">
        <f t="shared" si="59"/>
        <v>40312.665578703702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7">
        <f t="shared" si="57"/>
        <v>18.714285714285715</v>
      </c>
      <c r="Q933" t="s">
        <v>8325</v>
      </c>
      <c r="R933" t="s">
        <v>8328</v>
      </c>
      <c r="S933" s="12">
        <f t="shared" si="58"/>
        <v>41714.666666666664</v>
      </c>
      <c r="T933" s="12">
        <f t="shared" si="59"/>
        <v>41680.109976851854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7">
        <f t="shared" si="57"/>
        <v>46.033333333333331</v>
      </c>
      <c r="Q934" t="s">
        <v>8325</v>
      </c>
      <c r="R934" t="s">
        <v>8328</v>
      </c>
      <c r="S934" s="12">
        <f t="shared" si="58"/>
        <v>41355.677604166667</v>
      </c>
      <c r="T934" s="12">
        <f t="shared" si="59"/>
        <v>41310.719270833331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7">
        <f t="shared" si="57"/>
        <v>60</v>
      </c>
      <c r="Q935" t="s">
        <v>8325</v>
      </c>
      <c r="R935" t="s">
        <v>8328</v>
      </c>
      <c r="S935" s="12">
        <f t="shared" si="58"/>
        <v>41770.919085648144</v>
      </c>
      <c r="T935" s="12">
        <f t="shared" si="59"/>
        <v>41710.919085648144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7">
        <f t="shared" si="57"/>
        <v>50.666666666666664</v>
      </c>
      <c r="Q936" t="s">
        <v>8325</v>
      </c>
      <c r="R936" t="s">
        <v>8328</v>
      </c>
      <c r="S936" s="12">
        <f t="shared" si="58"/>
        <v>41763</v>
      </c>
      <c r="T936" s="12">
        <f t="shared" si="59"/>
        <v>41733.487083333333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7">
        <f t="shared" si="57"/>
        <v>25</v>
      </c>
      <c r="Q937" t="s">
        <v>8325</v>
      </c>
      <c r="R937" t="s">
        <v>8328</v>
      </c>
      <c r="S937" s="12">
        <f t="shared" si="58"/>
        <v>42398.083668981482</v>
      </c>
      <c r="T937" s="12">
        <f t="shared" si="59"/>
        <v>42368.083668981482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2">
        <f t="shared" si="58"/>
        <v>40926.583333333336</v>
      </c>
      <c r="T938" s="12">
        <f t="shared" si="59"/>
        <v>40882.774178240739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7">
        <f t="shared" si="57"/>
        <v>20</v>
      </c>
      <c r="Q939" t="s">
        <v>8325</v>
      </c>
      <c r="R939" t="s">
        <v>8328</v>
      </c>
      <c r="S939" s="12">
        <f t="shared" si="58"/>
        <v>41581.589780092589</v>
      </c>
      <c r="T939" s="12">
        <f t="shared" si="59"/>
        <v>41551.548113425924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7">
        <f t="shared" si="57"/>
        <v>25</v>
      </c>
      <c r="Q940" t="s">
        <v>8325</v>
      </c>
      <c r="R940" t="s">
        <v>8328</v>
      </c>
      <c r="S940" s="12">
        <f t="shared" si="58"/>
        <v>41154.229722222226</v>
      </c>
      <c r="T940" s="12">
        <f t="shared" si="59"/>
        <v>41124.229722222226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7">
        <f t="shared" si="57"/>
        <v>20</v>
      </c>
      <c r="Q941" t="s">
        <v>8325</v>
      </c>
      <c r="R941" t="s">
        <v>8328</v>
      </c>
      <c r="S941" s="12">
        <f t="shared" si="58"/>
        <v>41455.581944444442</v>
      </c>
      <c r="T941" s="12">
        <f t="shared" si="59"/>
        <v>41416.513171296298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7">
        <f t="shared" si="57"/>
        <v>110.28571428571429</v>
      </c>
      <c r="Q942" t="s">
        <v>8319</v>
      </c>
      <c r="R942" t="s">
        <v>8321</v>
      </c>
      <c r="S942" s="12">
        <f t="shared" si="58"/>
        <v>42226.758402777778</v>
      </c>
      <c r="T942" s="12">
        <f t="shared" si="59"/>
        <v>42181.758402777778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7">
        <f t="shared" si="57"/>
        <v>37.451612903225808</v>
      </c>
      <c r="Q943" t="s">
        <v>8319</v>
      </c>
      <c r="R943" t="s">
        <v>8321</v>
      </c>
      <c r="S943" s="12">
        <f t="shared" si="58"/>
        <v>42775.846585648149</v>
      </c>
      <c r="T943" s="12">
        <f t="shared" si="59"/>
        <v>42745.846585648149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7">
        <f t="shared" si="57"/>
        <v>41.75</v>
      </c>
      <c r="Q944" t="s">
        <v>8319</v>
      </c>
      <c r="R944" t="s">
        <v>8321</v>
      </c>
      <c r="S944" s="12">
        <f t="shared" si="58"/>
        <v>42418.593287037038</v>
      </c>
      <c r="T944" s="12">
        <f t="shared" si="59"/>
        <v>42382.593287037038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7">
        <f t="shared" si="57"/>
        <v>24.083333333333332</v>
      </c>
      <c r="Q945" t="s">
        <v>8319</v>
      </c>
      <c r="R945" t="s">
        <v>8321</v>
      </c>
      <c r="S945" s="12">
        <f t="shared" si="58"/>
        <v>42703.459548611107</v>
      </c>
      <c r="T945" s="12">
        <f t="shared" si="59"/>
        <v>42673.41788194445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7">
        <f t="shared" si="57"/>
        <v>69.40625</v>
      </c>
      <c r="Q946" t="s">
        <v>8319</v>
      </c>
      <c r="R946" t="s">
        <v>8321</v>
      </c>
      <c r="S946" s="12">
        <f t="shared" si="58"/>
        <v>42478.333333333328</v>
      </c>
      <c r="T946" s="12">
        <f t="shared" si="59"/>
        <v>42444.333912037036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7">
        <f t="shared" si="57"/>
        <v>155.25</v>
      </c>
      <c r="Q947" t="s">
        <v>8319</v>
      </c>
      <c r="R947" t="s">
        <v>8321</v>
      </c>
      <c r="S947" s="12">
        <f t="shared" si="58"/>
        <v>42784.749305555553</v>
      </c>
      <c r="T947" s="12">
        <f t="shared" si="59"/>
        <v>42732.622986111106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7">
        <f t="shared" si="57"/>
        <v>57.2</v>
      </c>
      <c r="Q948" t="s">
        <v>8319</v>
      </c>
      <c r="R948" t="s">
        <v>8321</v>
      </c>
      <c r="S948" s="12">
        <f t="shared" si="58"/>
        <v>42622.500555555554</v>
      </c>
      <c r="T948" s="12">
        <f t="shared" si="59"/>
        <v>42592.500555555554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2">
        <f t="shared" si="58"/>
        <v>42551.531319444446</v>
      </c>
      <c r="T949" s="12">
        <f t="shared" si="59"/>
        <v>42491.531319444446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7">
        <f t="shared" si="57"/>
        <v>60</v>
      </c>
      <c r="Q950" t="s">
        <v>8319</v>
      </c>
      <c r="R950" t="s">
        <v>8321</v>
      </c>
      <c r="S950" s="12">
        <f t="shared" si="58"/>
        <v>42441.578287037039</v>
      </c>
      <c r="T950" s="12">
        <f t="shared" si="59"/>
        <v>42411.578287037039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7">
        <f t="shared" si="57"/>
        <v>39</v>
      </c>
      <c r="Q951" t="s">
        <v>8319</v>
      </c>
      <c r="R951" t="s">
        <v>8321</v>
      </c>
      <c r="S951" s="12">
        <f t="shared" si="58"/>
        <v>42420.793703703705</v>
      </c>
      <c r="T951" s="12">
        <f t="shared" si="59"/>
        <v>42360.793703703705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7">
        <f t="shared" si="57"/>
        <v>58.416666666666664</v>
      </c>
      <c r="Q952" t="s">
        <v>8319</v>
      </c>
      <c r="R952" t="s">
        <v>8321</v>
      </c>
      <c r="S952" s="12">
        <f t="shared" si="58"/>
        <v>42386.500706018516</v>
      </c>
      <c r="T952" s="12">
        <f t="shared" si="59"/>
        <v>42356.500706018516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7">
        <f t="shared" si="57"/>
        <v>158.63636363636363</v>
      </c>
      <c r="Q953" t="s">
        <v>8319</v>
      </c>
      <c r="R953" t="s">
        <v>8321</v>
      </c>
      <c r="S953" s="12">
        <f t="shared" si="58"/>
        <v>42525.403611111113</v>
      </c>
      <c r="T953" s="12">
        <f t="shared" si="59"/>
        <v>42480.403611111113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7">
        <f t="shared" si="57"/>
        <v>99.857142857142861</v>
      </c>
      <c r="Q954" t="s">
        <v>8319</v>
      </c>
      <c r="R954" t="s">
        <v>8321</v>
      </c>
      <c r="S954" s="12">
        <f t="shared" si="58"/>
        <v>42692.405231481476</v>
      </c>
      <c r="T954" s="12">
        <f t="shared" si="59"/>
        <v>42662.363564814819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7">
        <f t="shared" si="57"/>
        <v>25.2</v>
      </c>
      <c r="Q955" t="s">
        <v>8319</v>
      </c>
      <c r="R955" t="s">
        <v>8321</v>
      </c>
      <c r="S955" s="12">
        <f t="shared" si="58"/>
        <v>42028.914340277777</v>
      </c>
      <c r="T955" s="12">
        <f t="shared" si="59"/>
        <v>41998.914340277777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7">
        <f t="shared" si="57"/>
        <v>89.191780821917803</v>
      </c>
      <c r="Q956" t="s">
        <v>8319</v>
      </c>
      <c r="R956" t="s">
        <v>8321</v>
      </c>
      <c r="S956" s="12">
        <f t="shared" si="58"/>
        <v>42236.583784722221</v>
      </c>
      <c r="T956" s="12">
        <f t="shared" si="59"/>
        <v>42194.583784722221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7">
        <f t="shared" si="57"/>
        <v>182.6236559139785</v>
      </c>
      <c r="Q957" t="s">
        <v>8319</v>
      </c>
      <c r="R957" t="s">
        <v>8321</v>
      </c>
      <c r="S957" s="12">
        <f t="shared" si="58"/>
        <v>42626.045138888891</v>
      </c>
      <c r="T957" s="12">
        <f t="shared" si="59"/>
        <v>42586.045138888891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7">
        <f t="shared" si="57"/>
        <v>50.647058823529413</v>
      </c>
      <c r="Q958" t="s">
        <v>8319</v>
      </c>
      <c r="R958" t="s">
        <v>8321</v>
      </c>
      <c r="S958" s="12">
        <f t="shared" si="58"/>
        <v>42120.622210648144</v>
      </c>
      <c r="T958" s="12">
        <f t="shared" si="59"/>
        <v>42060.663877314815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7">
        <f t="shared" si="57"/>
        <v>33.285714285714285</v>
      </c>
      <c r="Q959" t="s">
        <v>8319</v>
      </c>
      <c r="R959" t="s">
        <v>8321</v>
      </c>
      <c r="S959" s="12">
        <f t="shared" si="58"/>
        <v>42691.344131944439</v>
      </c>
      <c r="T959" s="12">
        <f t="shared" si="59"/>
        <v>42660.302465277782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7">
        <f t="shared" si="57"/>
        <v>51.823529411764703</v>
      </c>
      <c r="Q960" t="s">
        <v>8319</v>
      </c>
      <c r="R960" t="s">
        <v>8321</v>
      </c>
      <c r="S960" s="12">
        <f t="shared" si="58"/>
        <v>42103.957638888889</v>
      </c>
      <c r="T960" s="12">
        <f t="shared" si="59"/>
        <v>42082.552812499998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7">
        <f t="shared" si="57"/>
        <v>113.62573099415205</v>
      </c>
      <c r="Q961" t="s">
        <v>8319</v>
      </c>
      <c r="R961" t="s">
        <v>8321</v>
      </c>
      <c r="S961" s="12">
        <f t="shared" si="58"/>
        <v>42022.924363425926</v>
      </c>
      <c r="T961" s="12">
        <f t="shared" si="59"/>
        <v>41992.924363425926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60">E962/D962</f>
        <v>0.46100628930817611</v>
      </c>
      <c r="P962" s="7">
        <f t="shared" ref="P962:P1025" si="61">E962/L962</f>
        <v>136.46276595744681</v>
      </c>
      <c r="Q962" t="s">
        <v>8319</v>
      </c>
      <c r="R962" t="s">
        <v>8321</v>
      </c>
      <c r="S962" s="12">
        <f t="shared" si="58"/>
        <v>42808.335127314815</v>
      </c>
      <c r="T962" s="12">
        <f t="shared" si="59"/>
        <v>42766.376793981486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60"/>
        <v>0.42188421052631581</v>
      </c>
      <c r="P963" s="7">
        <f t="shared" si="61"/>
        <v>364.35454545454547</v>
      </c>
      <c r="Q963" t="s">
        <v>8319</v>
      </c>
      <c r="R963" t="s">
        <v>8321</v>
      </c>
      <c r="S963" s="12">
        <f t="shared" ref="S963:S1026" si="62">(I963/86400)+25569+(-6/24)</f>
        <v>42786.541666666672</v>
      </c>
      <c r="T963" s="12">
        <f t="shared" ref="T963:T1026" si="63">(J963/86400)+25569+(-6/24)</f>
        <v>42740.443692129629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7">
        <f t="shared" si="61"/>
        <v>19.243243243243242</v>
      </c>
      <c r="Q964" t="s">
        <v>8319</v>
      </c>
      <c r="R964" t="s">
        <v>8321</v>
      </c>
      <c r="S964" s="12">
        <f t="shared" si="62"/>
        <v>42411.462418981479</v>
      </c>
      <c r="T964" s="12">
        <f t="shared" si="63"/>
        <v>42373.462418981479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7">
        <f t="shared" si="61"/>
        <v>41.888888888888886</v>
      </c>
      <c r="Q965" t="s">
        <v>8319</v>
      </c>
      <c r="R965" t="s">
        <v>8321</v>
      </c>
      <c r="S965" s="12">
        <f t="shared" si="62"/>
        <v>42660.385636574079</v>
      </c>
      <c r="T965" s="12">
        <f t="shared" si="63"/>
        <v>42625.385636574079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7">
        <f t="shared" si="61"/>
        <v>30.310344827586206</v>
      </c>
      <c r="Q966" t="s">
        <v>8319</v>
      </c>
      <c r="R966" t="s">
        <v>8321</v>
      </c>
      <c r="S966" s="12">
        <f t="shared" si="62"/>
        <v>42248.378692129627</v>
      </c>
      <c r="T966" s="12">
        <f t="shared" si="63"/>
        <v>42208.378692129627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7">
        <f t="shared" si="61"/>
        <v>49.666666666666664</v>
      </c>
      <c r="Q967" t="s">
        <v>8319</v>
      </c>
      <c r="R967" t="s">
        <v>8321</v>
      </c>
      <c r="S967" s="12">
        <f t="shared" si="62"/>
        <v>42668.915972222225</v>
      </c>
      <c r="T967" s="12">
        <f t="shared" si="63"/>
        <v>42636.766736111109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7">
        <f t="shared" si="61"/>
        <v>59.2</v>
      </c>
      <c r="Q968" t="s">
        <v>8319</v>
      </c>
      <c r="R968" t="s">
        <v>8321</v>
      </c>
      <c r="S968" s="12">
        <f t="shared" si="62"/>
        <v>42649.385787037041</v>
      </c>
      <c r="T968" s="12">
        <f t="shared" si="63"/>
        <v>42619.385787037041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7">
        <f t="shared" si="61"/>
        <v>43.97530864197531</v>
      </c>
      <c r="Q969" t="s">
        <v>8319</v>
      </c>
      <c r="R969" t="s">
        <v>8321</v>
      </c>
      <c r="S969" s="12">
        <f t="shared" si="62"/>
        <v>42481.96266203704</v>
      </c>
      <c r="T969" s="12">
        <f t="shared" si="63"/>
        <v>42422.004328703704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7">
        <f t="shared" si="61"/>
        <v>26.5</v>
      </c>
      <c r="Q970" t="s">
        <v>8319</v>
      </c>
      <c r="R970" t="s">
        <v>8321</v>
      </c>
      <c r="S970" s="12">
        <f t="shared" si="62"/>
        <v>41866.597615740742</v>
      </c>
      <c r="T970" s="12">
        <f t="shared" si="63"/>
        <v>41836.597615740742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7">
        <f t="shared" si="61"/>
        <v>1272.7272727272727</v>
      </c>
      <c r="Q971" t="s">
        <v>8319</v>
      </c>
      <c r="R971" t="s">
        <v>8321</v>
      </c>
      <c r="S971" s="12">
        <f t="shared" si="62"/>
        <v>42775.05332175926</v>
      </c>
      <c r="T971" s="12">
        <f t="shared" si="63"/>
        <v>42742.05332175926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7">
        <f t="shared" si="61"/>
        <v>164</v>
      </c>
      <c r="Q972" t="s">
        <v>8319</v>
      </c>
      <c r="R972" t="s">
        <v>8321</v>
      </c>
      <c r="S972" s="12">
        <f t="shared" si="62"/>
        <v>42757.957638888889</v>
      </c>
      <c r="T972" s="12">
        <f t="shared" si="63"/>
        <v>42720.970520833333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7">
        <f t="shared" si="61"/>
        <v>45.2</v>
      </c>
      <c r="Q973" t="s">
        <v>8319</v>
      </c>
      <c r="R973" t="s">
        <v>8321</v>
      </c>
      <c r="S973" s="12">
        <f t="shared" si="62"/>
        <v>42156.459027777775</v>
      </c>
      <c r="T973" s="12">
        <f t="shared" si="63"/>
        <v>42111.459027777775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7">
        <f t="shared" si="61"/>
        <v>153.88888888888889</v>
      </c>
      <c r="Q974" t="s">
        <v>8319</v>
      </c>
      <c r="R974" t="s">
        <v>8321</v>
      </c>
      <c r="S974" s="12">
        <f t="shared" si="62"/>
        <v>41886.040972222225</v>
      </c>
      <c r="T974" s="12">
        <f t="shared" si="63"/>
        <v>41856.615717592591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7">
        <f t="shared" si="61"/>
        <v>51.375</v>
      </c>
      <c r="Q975" t="s">
        <v>8319</v>
      </c>
      <c r="R975" t="s">
        <v>8321</v>
      </c>
      <c r="S975" s="12">
        <f t="shared" si="62"/>
        <v>42316.806631944448</v>
      </c>
      <c r="T975" s="12">
        <f t="shared" si="63"/>
        <v>42256.764965277776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7">
        <f t="shared" si="61"/>
        <v>93.333333333333329</v>
      </c>
      <c r="Q976" t="s">
        <v>8319</v>
      </c>
      <c r="R976" t="s">
        <v>8321</v>
      </c>
      <c r="S976" s="12">
        <f t="shared" si="62"/>
        <v>42454.457824074074</v>
      </c>
      <c r="T976" s="12">
        <f t="shared" si="63"/>
        <v>42424.499490740738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7">
        <f t="shared" si="61"/>
        <v>108.625</v>
      </c>
      <c r="Q977" t="s">
        <v>8319</v>
      </c>
      <c r="R977" t="s">
        <v>8321</v>
      </c>
      <c r="S977" s="12">
        <f t="shared" si="62"/>
        <v>42549.446585648147</v>
      </c>
      <c r="T977" s="12">
        <f t="shared" si="63"/>
        <v>42489.446585648147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7">
        <f t="shared" si="61"/>
        <v>160.5</v>
      </c>
      <c r="Q978" t="s">
        <v>8319</v>
      </c>
      <c r="R978" t="s">
        <v>8321</v>
      </c>
      <c r="S978" s="12">
        <f t="shared" si="62"/>
        <v>42229.808993055558</v>
      </c>
      <c r="T978" s="12">
        <f t="shared" si="63"/>
        <v>42184.808993055558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7">
        <f t="shared" si="61"/>
        <v>75.75</v>
      </c>
      <c r="Q979" t="s">
        <v>8319</v>
      </c>
      <c r="R979" t="s">
        <v>8321</v>
      </c>
      <c r="S979" s="12">
        <f t="shared" si="62"/>
        <v>42421.692094907412</v>
      </c>
      <c r="T979" s="12">
        <f t="shared" si="63"/>
        <v>42391.692094907412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7">
        <f t="shared" si="61"/>
        <v>790.83739837398377</v>
      </c>
      <c r="Q980" t="s">
        <v>8319</v>
      </c>
      <c r="R980" t="s">
        <v>8321</v>
      </c>
      <c r="S980" s="12">
        <f t="shared" si="62"/>
        <v>42425.059039351851</v>
      </c>
      <c r="T980" s="12">
        <f t="shared" si="63"/>
        <v>42395.059039351851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7">
        <f t="shared" si="61"/>
        <v>301.93916666666667</v>
      </c>
      <c r="Q981" t="s">
        <v>8319</v>
      </c>
      <c r="R981" t="s">
        <v>8321</v>
      </c>
      <c r="S981" s="12">
        <f t="shared" si="62"/>
        <v>42541.540972222225</v>
      </c>
      <c r="T981" s="12">
        <f t="shared" si="63"/>
        <v>42506.166990740741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7">
        <f t="shared" si="61"/>
        <v>47.935483870967744</v>
      </c>
      <c r="Q982" t="s">
        <v>8319</v>
      </c>
      <c r="R982" t="s">
        <v>8321</v>
      </c>
      <c r="S982" s="12">
        <f t="shared" si="62"/>
        <v>41973.695856481485</v>
      </c>
      <c r="T982" s="12">
        <f t="shared" si="63"/>
        <v>41928.654189814813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7">
        <f t="shared" si="61"/>
        <v>2.75</v>
      </c>
      <c r="Q983" t="s">
        <v>8319</v>
      </c>
      <c r="R983" t="s">
        <v>8321</v>
      </c>
      <c r="S983" s="12">
        <f t="shared" si="62"/>
        <v>41860.697013888886</v>
      </c>
      <c r="T983" s="12">
        <f t="shared" si="63"/>
        <v>41830.697013888886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7">
        <f t="shared" si="61"/>
        <v>1</v>
      </c>
      <c r="Q984" t="s">
        <v>8319</v>
      </c>
      <c r="R984" t="s">
        <v>8321</v>
      </c>
      <c r="S984" s="12">
        <f t="shared" si="62"/>
        <v>42645.503310185188</v>
      </c>
      <c r="T984" s="12">
        <f t="shared" si="63"/>
        <v>42615.503310185188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7">
        <f t="shared" si="61"/>
        <v>171.79329608938548</v>
      </c>
      <c r="Q985" t="s">
        <v>8319</v>
      </c>
      <c r="R985" t="s">
        <v>8321</v>
      </c>
      <c r="S985" s="12">
        <f t="shared" si="62"/>
        <v>42605.620833333334</v>
      </c>
      <c r="T985" s="12">
        <f t="shared" si="63"/>
        <v>42574.417650462958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7">
        <f t="shared" si="61"/>
        <v>35.333333333333336</v>
      </c>
      <c r="Q986" t="s">
        <v>8319</v>
      </c>
      <c r="R986" t="s">
        <v>8321</v>
      </c>
      <c r="S986" s="12">
        <f t="shared" si="62"/>
        <v>42090.824166666665</v>
      </c>
      <c r="T986" s="12">
        <f t="shared" si="63"/>
        <v>42060.86583333333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7">
        <f t="shared" si="61"/>
        <v>82.086956521739125</v>
      </c>
      <c r="Q987" t="s">
        <v>8319</v>
      </c>
      <c r="R987" t="s">
        <v>8321</v>
      </c>
      <c r="S987" s="12">
        <f t="shared" si="62"/>
        <v>42369.708333333328</v>
      </c>
      <c r="T987" s="12">
        <f t="shared" si="63"/>
        <v>42339.717708333337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7">
        <f t="shared" si="61"/>
        <v>110.8695652173913</v>
      </c>
      <c r="Q988" t="s">
        <v>8319</v>
      </c>
      <c r="R988" t="s">
        <v>8321</v>
      </c>
      <c r="S988" s="12">
        <f t="shared" si="62"/>
        <v>42378.75</v>
      </c>
      <c r="T988" s="12">
        <f t="shared" si="63"/>
        <v>42324.517361111109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7">
        <f t="shared" si="61"/>
        <v>161.21951219512195</v>
      </c>
      <c r="Q989" t="s">
        <v>8319</v>
      </c>
      <c r="R989" t="s">
        <v>8321</v>
      </c>
      <c r="S989" s="12">
        <f t="shared" si="62"/>
        <v>41813.044560185182</v>
      </c>
      <c r="T989" s="12">
        <f t="shared" si="63"/>
        <v>41773.044560185182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2">
        <f t="shared" si="62"/>
        <v>42644.106770833328</v>
      </c>
      <c r="T990" s="12">
        <f t="shared" si="63"/>
        <v>42614.106770833328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7">
        <f t="shared" si="61"/>
        <v>52.40625</v>
      </c>
      <c r="Q991" t="s">
        <v>8319</v>
      </c>
      <c r="R991" t="s">
        <v>8321</v>
      </c>
      <c r="S991" s="12">
        <f t="shared" si="62"/>
        <v>42641.683969907404</v>
      </c>
      <c r="T991" s="12">
        <f t="shared" si="63"/>
        <v>42611.683969907404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7">
        <f t="shared" si="61"/>
        <v>13</v>
      </c>
      <c r="Q992" t="s">
        <v>8319</v>
      </c>
      <c r="R992" t="s">
        <v>8321</v>
      </c>
      <c r="S992" s="12">
        <f t="shared" si="62"/>
        <v>41885.534305555557</v>
      </c>
      <c r="T992" s="12">
        <f t="shared" si="63"/>
        <v>41855.534305555557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7">
        <f t="shared" si="61"/>
        <v>30.285714285714285</v>
      </c>
      <c r="Q993" t="s">
        <v>8319</v>
      </c>
      <c r="R993" t="s">
        <v>8321</v>
      </c>
      <c r="S993" s="12">
        <f t="shared" si="62"/>
        <v>42563.535416666666</v>
      </c>
      <c r="T993" s="12">
        <f t="shared" si="63"/>
        <v>42538.50680555556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7">
        <f t="shared" si="61"/>
        <v>116.75</v>
      </c>
      <c r="Q994" t="s">
        <v>8319</v>
      </c>
      <c r="R994" t="s">
        <v>8321</v>
      </c>
      <c r="S994" s="12">
        <f t="shared" si="62"/>
        <v>42497.633321759262</v>
      </c>
      <c r="T994" s="12">
        <f t="shared" si="63"/>
        <v>42437.674988425926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7">
        <f t="shared" si="61"/>
        <v>89.59693877551021</v>
      </c>
      <c r="Q995" t="s">
        <v>8319</v>
      </c>
      <c r="R995" t="s">
        <v>8321</v>
      </c>
      <c r="S995" s="12">
        <f t="shared" si="62"/>
        <v>42685.958333333328</v>
      </c>
      <c r="T995" s="12">
        <f t="shared" si="63"/>
        <v>42652.714907407411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7">
        <f t="shared" si="61"/>
        <v>424.45454545454544</v>
      </c>
      <c r="Q996" t="s">
        <v>8319</v>
      </c>
      <c r="R996" t="s">
        <v>8321</v>
      </c>
      <c r="S996" s="12">
        <f t="shared" si="62"/>
        <v>41973.707638888889</v>
      </c>
      <c r="T996" s="12">
        <f t="shared" si="63"/>
        <v>41921.013078703705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7">
        <f t="shared" si="61"/>
        <v>80.666666666666671</v>
      </c>
      <c r="Q997" t="s">
        <v>8319</v>
      </c>
      <c r="R997" t="s">
        <v>8321</v>
      </c>
      <c r="S997" s="12">
        <f t="shared" si="62"/>
        <v>41972.416666666672</v>
      </c>
      <c r="T997" s="12">
        <f t="shared" si="63"/>
        <v>41947.690740740742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7">
        <f t="shared" si="61"/>
        <v>13</v>
      </c>
      <c r="Q998" t="s">
        <v>8319</v>
      </c>
      <c r="R998" t="s">
        <v>8321</v>
      </c>
      <c r="S998" s="12">
        <f t="shared" si="62"/>
        <v>41847.393750000003</v>
      </c>
      <c r="T998" s="12">
        <f t="shared" si="63"/>
        <v>41817.616435185184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7">
        <f t="shared" si="61"/>
        <v>8.125</v>
      </c>
      <c r="Q999" t="s">
        <v>8319</v>
      </c>
      <c r="R999" t="s">
        <v>8321</v>
      </c>
      <c r="S999" s="12">
        <f t="shared" si="62"/>
        <v>41970.894641203704</v>
      </c>
      <c r="T999" s="12">
        <f t="shared" si="63"/>
        <v>41940.85297453704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7">
        <f t="shared" si="61"/>
        <v>153.42794759825327</v>
      </c>
      <c r="Q1000" t="s">
        <v>8319</v>
      </c>
      <c r="R1000" t="s">
        <v>8321</v>
      </c>
      <c r="S1000" s="12">
        <f t="shared" si="62"/>
        <v>42326.960659722223</v>
      </c>
      <c r="T1000" s="12">
        <f t="shared" si="63"/>
        <v>42281.918993055559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7">
        <f t="shared" si="61"/>
        <v>292.07499999999999</v>
      </c>
      <c r="Q1001" t="s">
        <v>8319</v>
      </c>
      <c r="R1001" t="s">
        <v>8321</v>
      </c>
      <c r="S1001" s="12">
        <f t="shared" si="62"/>
        <v>41956.084722222222</v>
      </c>
      <c r="T1001" s="12">
        <f t="shared" si="63"/>
        <v>41926.04965277778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7">
        <f t="shared" si="61"/>
        <v>3304</v>
      </c>
      <c r="Q1002" t="s">
        <v>8319</v>
      </c>
      <c r="R1002" t="s">
        <v>8321</v>
      </c>
      <c r="S1002" s="12">
        <f t="shared" si="62"/>
        <v>42808.768055555556</v>
      </c>
      <c r="T1002" s="12">
        <f t="shared" si="63"/>
        <v>42748.80972222222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7">
        <f t="shared" si="61"/>
        <v>1300</v>
      </c>
      <c r="Q1003" t="s">
        <v>8319</v>
      </c>
      <c r="R1003" t="s">
        <v>8321</v>
      </c>
      <c r="S1003" s="12">
        <f t="shared" si="62"/>
        <v>42765.470057870371</v>
      </c>
      <c r="T1003" s="12">
        <f t="shared" si="63"/>
        <v>42720.470057870371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7">
        <f t="shared" si="61"/>
        <v>134.54545454545453</v>
      </c>
      <c r="Q1004" t="s">
        <v>8319</v>
      </c>
      <c r="R1004" t="s">
        <v>8321</v>
      </c>
      <c r="S1004" s="12">
        <f t="shared" si="62"/>
        <v>42354.999305555553</v>
      </c>
      <c r="T1004" s="12">
        <f t="shared" si="63"/>
        <v>42325.434189814812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7">
        <f t="shared" si="61"/>
        <v>214.06666666666666</v>
      </c>
      <c r="Q1005" t="s">
        <v>8319</v>
      </c>
      <c r="R1005" t="s">
        <v>8321</v>
      </c>
      <c r="S1005" s="12">
        <f t="shared" si="62"/>
        <v>42810.417372685188</v>
      </c>
      <c r="T1005" s="12">
        <f t="shared" si="63"/>
        <v>42780.459039351852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7">
        <f t="shared" si="61"/>
        <v>216.33684210526314</v>
      </c>
      <c r="Q1006" t="s">
        <v>8319</v>
      </c>
      <c r="R1006" t="s">
        <v>8321</v>
      </c>
      <c r="S1006" s="12">
        <f t="shared" si="62"/>
        <v>42418.458645833336</v>
      </c>
      <c r="T1006" s="12">
        <f t="shared" si="63"/>
        <v>42388.458645833336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7">
        <f t="shared" si="61"/>
        <v>932.31055900621118</v>
      </c>
      <c r="Q1007" t="s">
        <v>8319</v>
      </c>
      <c r="R1007" t="s">
        <v>8321</v>
      </c>
      <c r="S1007" s="12">
        <f t="shared" si="62"/>
        <v>42307.374803240746</v>
      </c>
      <c r="T1007" s="12">
        <f t="shared" si="63"/>
        <v>42276.374803240746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7">
        <f t="shared" si="61"/>
        <v>29.25</v>
      </c>
      <c r="Q1008" t="s">
        <v>8319</v>
      </c>
      <c r="R1008" t="s">
        <v>8321</v>
      </c>
      <c r="S1008" s="12">
        <f t="shared" si="62"/>
        <v>41985.049305555556</v>
      </c>
      <c r="T1008" s="12">
        <f t="shared" si="63"/>
        <v>41976.790185185186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7">
        <f t="shared" si="61"/>
        <v>174.94736842105263</v>
      </c>
      <c r="Q1009" t="s">
        <v>8319</v>
      </c>
      <c r="R1009" t="s">
        <v>8321</v>
      </c>
      <c r="S1009" s="12">
        <f t="shared" si="62"/>
        <v>42718.3752662037</v>
      </c>
      <c r="T1009" s="12">
        <f t="shared" si="63"/>
        <v>42676.333599537036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7">
        <f t="shared" si="61"/>
        <v>250</v>
      </c>
      <c r="Q1010" t="s">
        <v>8319</v>
      </c>
      <c r="R1010" t="s">
        <v>8321</v>
      </c>
      <c r="S1010" s="12">
        <f t="shared" si="62"/>
        <v>42732.559201388889</v>
      </c>
      <c r="T1010" s="12">
        <f t="shared" si="63"/>
        <v>42702.559201388889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7">
        <f t="shared" si="61"/>
        <v>65</v>
      </c>
      <c r="Q1011" t="s">
        <v>8319</v>
      </c>
      <c r="R1011" t="s">
        <v>8321</v>
      </c>
      <c r="S1011" s="12">
        <f t="shared" si="62"/>
        <v>42540.354699074072</v>
      </c>
      <c r="T1011" s="12">
        <f t="shared" si="63"/>
        <v>42510.354699074072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7">
        <f t="shared" si="61"/>
        <v>55</v>
      </c>
      <c r="Q1012" t="s">
        <v>8319</v>
      </c>
      <c r="R1012" t="s">
        <v>8321</v>
      </c>
      <c r="S1012" s="12">
        <f t="shared" si="62"/>
        <v>42617.874305555553</v>
      </c>
      <c r="T1012" s="12">
        <f t="shared" si="63"/>
        <v>42561.579421296294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7">
        <f t="shared" si="61"/>
        <v>75</v>
      </c>
      <c r="Q1013" t="s">
        <v>8319</v>
      </c>
      <c r="R1013" t="s">
        <v>8321</v>
      </c>
      <c r="S1013" s="12">
        <f t="shared" si="62"/>
        <v>41991.648090277777</v>
      </c>
      <c r="T1013" s="12">
        <f t="shared" si="63"/>
        <v>41946.648090277777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7">
        <f t="shared" si="61"/>
        <v>1389.3561935483872</v>
      </c>
      <c r="Q1014" t="s">
        <v>8319</v>
      </c>
      <c r="R1014" t="s">
        <v>8321</v>
      </c>
      <c r="S1014" s="12">
        <f t="shared" si="62"/>
        <v>42759.190416666665</v>
      </c>
      <c r="T1014" s="12">
        <f t="shared" si="63"/>
        <v>42714.190416666665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7">
        <f t="shared" si="61"/>
        <v>95.911111111111111</v>
      </c>
      <c r="Q1015" t="s">
        <v>8319</v>
      </c>
      <c r="R1015" t="s">
        <v>8321</v>
      </c>
      <c r="S1015" s="12">
        <f t="shared" si="62"/>
        <v>42367.583333333328</v>
      </c>
      <c r="T1015" s="12">
        <f t="shared" si="63"/>
        <v>42339.583981481483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7">
        <f t="shared" si="61"/>
        <v>191.25</v>
      </c>
      <c r="Q1016" t="s">
        <v>8319</v>
      </c>
      <c r="R1016" t="s">
        <v>8321</v>
      </c>
      <c r="S1016" s="12">
        <f t="shared" si="62"/>
        <v>42004.752488425926</v>
      </c>
      <c r="T1016" s="12">
        <f t="shared" si="63"/>
        <v>41954.752488425926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7">
        <f t="shared" si="61"/>
        <v>40</v>
      </c>
      <c r="Q1017" t="s">
        <v>8319</v>
      </c>
      <c r="R1017" t="s">
        <v>8321</v>
      </c>
      <c r="S1017" s="12">
        <f t="shared" si="62"/>
        <v>42333.670081018514</v>
      </c>
      <c r="T1017" s="12">
        <f t="shared" si="63"/>
        <v>42303.628414351857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7">
        <f t="shared" si="61"/>
        <v>74.78947368421052</v>
      </c>
      <c r="Q1018" t="s">
        <v>8319</v>
      </c>
      <c r="R1018" t="s">
        <v>8321</v>
      </c>
      <c r="S1018" s="12">
        <f t="shared" si="62"/>
        <v>42466.815462962964</v>
      </c>
      <c r="T1018" s="12">
        <f t="shared" si="63"/>
        <v>42421.857129629629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7">
        <f t="shared" si="61"/>
        <v>161.11830985915492</v>
      </c>
      <c r="Q1019" t="s">
        <v>8319</v>
      </c>
      <c r="R1019" t="s">
        <v>8321</v>
      </c>
      <c r="S1019" s="12">
        <f t="shared" si="62"/>
        <v>42329.466840277775</v>
      </c>
      <c r="T1019" s="12">
        <f t="shared" si="63"/>
        <v>42289.425173611111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7">
        <f t="shared" si="61"/>
        <v>88.714285714285708</v>
      </c>
      <c r="Q1020" t="s">
        <v>8319</v>
      </c>
      <c r="R1020" t="s">
        <v>8321</v>
      </c>
      <c r="S1020" s="12">
        <f t="shared" si="62"/>
        <v>42565.242280092592</v>
      </c>
      <c r="T1020" s="12">
        <f t="shared" si="63"/>
        <v>42535.242280092592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7">
        <f t="shared" si="61"/>
        <v>53.25</v>
      </c>
      <c r="Q1021" t="s">
        <v>8319</v>
      </c>
      <c r="R1021" t="s">
        <v>8321</v>
      </c>
      <c r="S1021" s="12">
        <f t="shared" si="62"/>
        <v>42039.723946759259</v>
      </c>
      <c r="T1021" s="12">
        <f t="shared" si="63"/>
        <v>42009.723946759259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7">
        <f t="shared" si="61"/>
        <v>106.2</v>
      </c>
      <c r="Q1022" t="s">
        <v>8325</v>
      </c>
      <c r="R1022" t="s">
        <v>8330</v>
      </c>
      <c r="S1022" s="12">
        <f t="shared" si="62"/>
        <v>42156.782638888893</v>
      </c>
      <c r="T1022" s="12">
        <f t="shared" si="63"/>
        <v>42126.819548611107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7">
        <f t="shared" si="61"/>
        <v>22.079728033472804</v>
      </c>
      <c r="Q1023" t="s">
        <v>8325</v>
      </c>
      <c r="R1023" t="s">
        <v>8330</v>
      </c>
      <c r="S1023" s="12">
        <f t="shared" si="62"/>
        <v>42293.916666666672</v>
      </c>
      <c r="T1023" s="12">
        <f t="shared" si="63"/>
        <v>42271.001979166671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7">
        <f t="shared" si="61"/>
        <v>31.054054054054053</v>
      </c>
      <c r="Q1024" t="s">
        <v>8325</v>
      </c>
      <c r="R1024" t="s">
        <v>8330</v>
      </c>
      <c r="S1024" s="12">
        <f t="shared" si="62"/>
        <v>42141.396724537037</v>
      </c>
      <c r="T1024" s="12">
        <f t="shared" si="63"/>
        <v>42111.396724537037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7">
        <f t="shared" si="61"/>
        <v>36.206106870229007</v>
      </c>
      <c r="Q1025" t="s">
        <v>8325</v>
      </c>
      <c r="R1025" t="s">
        <v>8330</v>
      </c>
      <c r="S1025" s="12">
        <f t="shared" si="62"/>
        <v>42175.669687500005</v>
      </c>
      <c r="T1025" s="12">
        <f t="shared" si="63"/>
        <v>42145.669687500005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64">E1026/D1026</f>
        <v>1.1863774999999999</v>
      </c>
      <c r="P1026" s="7">
        <f t="shared" ref="P1026:P1089" si="65">E1026/L1026</f>
        <v>388.9762295081967</v>
      </c>
      <c r="Q1026" t="s">
        <v>8325</v>
      </c>
      <c r="R1026" t="s">
        <v>8330</v>
      </c>
      <c r="S1026" s="12">
        <f t="shared" si="62"/>
        <v>42400.330590277779</v>
      </c>
      <c r="T1026" s="12">
        <f t="shared" si="63"/>
        <v>42370.330590277779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4"/>
        <v>1.099283142857143</v>
      </c>
      <c r="P1027" s="7">
        <f t="shared" si="65"/>
        <v>71.848571428571432</v>
      </c>
      <c r="Q1027" t="s">
        <v>8325</v>
      </c>
      <c r="R1027" t="s">
        <v>8330</v>
      </c>
      <c r="S1027" s="12">
        <f t="shared" ref="S1027:S1090" si="66">(I1027/86400)+25569+(-6/24)</f>
        <v>42079.542094907403</v>
      </c>
      <c r="T1027" s="12">
        <f t="shared" ref="T1027:T1090" si="67">(J1027/86400)+25569+(-6/24)</f>
        <v>42049.583761574075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7">
        <f t="shared" si="65"/>
        <v>57.381803278688523</v>
      </c>
      <c r="Q1028" t="s">
        <v>8325</v>
      </c>
      <c r="R1028" t="s">
        <v>8330</v>
      </c>
      <c r="S1028" s="12">
        <f t="shared" si="66"/>
        <v>42460.115925925929</v>
      </c>
      <c r="T1028" s="12">
        <f t="shared" si="67"/>
        <v>42426.157592592594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7">
        <f t="shared" si="65"/>
        <v>69.666666666666671</v>
      </c>
      <c r="Q1029" t="s">
        <v>8325</v>
      </c>
      <c r="R1029" t="s">
        <v>8330</v>
      </c>
      <c r="S1029" s="12">
        <f t="shared" si="66"/>
        <v>41934.784108796295</v>
      </c>
      <c r="T1029" s="12">
        <f t="shared" si="67"/>
        <v>41904.784108796295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7">
        <f t="shared" si="65"/>
        <v>45.988235294117644</v>
      </c>
      <c r="Q1030" t="s">
        <v>8325</v>
      </c>
      <c r="R1030" t="s">
        <v>8330</v>
      </c>
      <c r="S1030" s="12">
        <f t="shared" si="66"/>
        <v>42800.583333333328</v>
      </c>
      <c r="T1030" s="12">
        <f t="shared" si="67"/>
        <v>42755.377372685187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7">
        <f t="shared" si="65"/>
        <v>79.262411347517727</v>
      </c>
      <c r="Q1031" t="s">
        <v>8325</v>
      </c>
      <c r="R1031" t="s">
        <v>8330</v>
      </c>
      <c r="S1031" s="12">
        <f t="shared" si="66"/>
        <v>42098.665972222225</v>
      </c>
      <c r="T1031" s="12">
        <f t="shared" si="67"/>
        <v>42044.461886574078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7">
        <f t="shared" si="65"/>
        <v>43.031446540880502</v>
      </c>
      <c r="Q1032" t="s">
        <v>8325</v>
      </c>
      <c r="R1032" t="s">
        <v>8330</v>
      </c>
      <c r="S1032" s="12">
        <f t="shared" si="66"/>
        <v>42625.233206018514</v>
      </c>
      <c r="T1032" s="12">
        <f t="shared" si="67"/>
        <v>42611.233206018514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7">
        <f t="shared" si="65"/>
        <v>108.48484848484848</v>
      </c>
      <c r="Q1033" t="s">
        <v>8325</v>
      </c>
      <c r="R1033" t="s">
        <v>8330</v>
      </c>
      <c r="S1033" s="12">
        <f t="shared" si="66"/>
        <v>42354.514004629629</v>
      </c>
      <c r="T1033" s="12">
        <f t="shared" si="67"/>
        <v>42324.514004629629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7">
        <f t="shared" si="65"/>
        <v>61.029583333333335</v>
      </c>
      <c r="Q1034" t="s">
        <v>8325</v>
      </c>
      <c r="R1034" t="s">
        <v>8330</v>
      </c>
      <c r="S1034" s="12">
        <f t="shared" si="66"/>
        <v>42544.416956018518</v>
      </c>
      <c r="T1034" s="12">
        <f t="shared" si="67"/>
        <v>42514.416956018518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7">
        <f t="shared" si="65"/>
        <v>50.592592592592595</v>
      </c>
      <c r="Q1035" t="s">
        <v>8325</v>
      </c>
      <c r="R1035" t="s">
        <v>8330</v>
      </c>
      <c r="S1035" s="12">
        <f t="shared" si="66"/>
        <v>42716.482407407406</v>
      </c>
      <c r="T1035" s="12">
        <f t="shared" si="67"/>
        <v>42688.482407407406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7">
        <f t="shared" si="65"/>
        <v>39.157168674698795</v>
      </c>
      <c r="Q1036" t="s">
        <v>8325</v>
      </c>
      <c r="R1036" t="s">
        <v>8330</v>
      </c>
      <c r="S1036" s="12">
        <f t="shared" si="66"/>
        <v>42586.915972222225</v>
      </c>
      <c r="T1036" s="12">
        <f t="shared" si="67"/>
        <v>42554.916712962964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7">
        <f t="shared" si="65"/>
        <v>65.15789473684211</v>
      </c>
      <c r="Q1037" t="s">
        <v>8325</v>
      </c>
      <c r="R1037" t="s">
        <v>8330</v>
      </c>
      <c r="S1037" s="12">
        <f t="shared" si="66"/>
        <v>42046.391435185185</v>
      </c>
      <c r="T1037" s="12">
        <f t="shared" si="67"/>
        <v>42016.391435185185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7">
        <f t="shared" si="65"/>
        <v>23.963127962085309</v>
      </c>
      <c r="Q1038" t="s">
        <v>8325</v>
      </c>
      <c r="R1038" t="s">
        <v>8330</v>
      </c>
      <c r="S1038" s="12">
        <f t="shared" si="66"/>
        <v>41281.083333333336</v>
      </c>
      <c r="T1038" s="12">
        <f t="shared" si="67"/>
        <v>41249.198958333334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7">
        <f t="shared" si="65"/>
        <v>48.61904761904762</v>
      </c>
      <c r="Q1039" t="s">
        <v>8325</v>
      </c>
      <c r="R1039" t="s">
        <v>8330</v>
      </c>
      <c r="S1039" s="12">
        <f t="shared" si="66"/>
        <v>42141.958333333328</v>
      </c>
      <c r="T1039" s="12">
        <f t="shared" si="67"/>
        <v>42119.572476851856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7">
        <f t="shared" si="65"/>
        <v>35.73770491803279</v>
      </c>
      <c r="Q1040" t="s">
        <v>8325</v>
      </c>
      <c r="R1040" t="s">
        <v>8330</v>
      </c>
      <c r="S1040" s="12">
        <f t="shared" si="66"/>
        <v>42447.940081018518</v>
      </c>
      <c r="T1040" s="12">
        <f t="shared" si="67"/>
        <v>42417.981747685189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7">
        <f t="shared" si="65"/>
        <v>21.366666666666667</v>
      </c>
      <c r="Q1041" t="s">
        <v>8325</v>
      </c>
      <c r="R1041" t="s">
        <v>8330</v>
      </c>
      <c r="S1041" s="12">
        <f t="shared" si="66"/>
        <v>42717.082638888889</v>
      </c>
      <c r="T1041" s="12">
        <f t="shared" si="67"/>
        <v>42691.859328703707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7">
        <f t="shared" si="65"/>
        <v>250</v>
      </c>
      <c r="Q1042" t="s">
        <v>8331</v>
      </c>
      <c r="R1042" t="s">
        <v>8332</v>
      </c>
      <c r="S1042" s="12">
        <f t="shared" si="66"/>
        <v>42609.458437499998</v>
      </c>
      <c r="T1042" s="12">
        <f t="shared" si="67"/>
        <v>42579.458437499998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2">
        <f t="shared" si="66"/>
        <v>41850.81009259259</v>
      </c>
      <c r="T1043" s="12">
        <f t="shared" si="67"/>
        <v>41830.81009259259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7">
        <f t="shared" si="65"/>
        <v>10</v>
      </c>
      <c r="Q1044" t="s">
        <v>8331</v>
      </c>
      <c r="R1044" t="s">
        <v>8332</v>
      </c>
      <c r="S1044" s="12">
        <f t="shared" si="66"/>
        <v>41894.166666666664</v>
      </c>
      <c r="T1044" s="12">
        <f t="shared" si="67"/>
        <v>41851.446157407408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7">
        <f t="shared" si="65"/>
        <v>29.236301369863014</v>
      </c>
      <c r="Q1045" t="s">
        <v>8331</v>
      </c>
      <c r="R1045" t="s">
        <v>8332</v>
      </c>
      <c r="S1045" s="12">
        <f t="shared" si="66"/>
        <v>42144.002951388888</v>
      </c>
      <c r="T1045" s="12">
        <f t="shared" si="67"/>
        <v>42114.002951388888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7">
        <f t="shared" si="65"/>
        <v>3</v>
      </c>
      <c r="Q1046" t="s">
        <v>8331</v>
      </c>
      <c r="R1046" t="s">
        <v>8332</v>
      </c>
      <c r="S1046" s="12">
        <f t="shared" si="66"/>
        <v>42068.602083333331</v>
      </c>
      <c r="T1046" s="12">
        <f t="shared" si="67"/>
        <v>42011.675937499997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7">
        <f t="shared" si="65"/>
        <v>33.25</v>
      </c>
      <c r="Q1047" t="s">
        <v>8331</v>
      </c>
      <c r="R1047" t="s">
        <v>8332</v>
      </c>
      <c r="S1047" s="12">
        <f t="shared" si="66"/>
        <v>41874.624421296292</v>
      </c>
      <c r="T1047" s="12">
        <f t="shared" si="67"/>
        <v>41844.624421296292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2">
        <f t="shared" si="66"/>
        <v>42364.601388888885</v>
      </c>
      <c r="T1048" s="12">
        <f t="shared" si="67"/>
        <v>42319.601388888885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7">
        <f t="shared" si="65"/>
        <v>1</v>
      </c>
      <c r="Q1049" t="s">
        <v>8331</v>
      </c>
      <c r="R1049" t="s">
        <v>8332</v>
      </c>
      <c r="S1049" s="12">
        <f t="shared" si="66"/>
        <v>41948.610127314816</v>
      </c>
      <c r="T1049" s="12">
        <f t="shared" si="67"/>
        <v>41918.568460648152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7">
        <f t="shared" si="65"/>
        <v>53</v>
      </c>
      <c r="Q1050" t="s">
        <v>8331</v>
      </c>
      <c r="R1050" t="s">
        <v>8332</v>
      </c>
      <c r="S1050" s="12">
        <f t="shared" si="66"/>
        <v>42637.803113425922</v>
      </c>
      <c r="T1050" s="12">
        <f t="shared" si="67"/>
        <v>42597.803113425922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2">
        <f t="shared" si="66"/>
        <v>42412.181076388893</v>
      </c>
      <c r="T1051" s="12">
        <f t="shared" si="67"/>
        <v>42382.181076388893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2">
        <f t="shared" si="66"/>
        <v>42261.5471875</v>
      </c>
      <c r="T1052" s="12">
        <f t="shared" si="67"/>
        <v>42231.5471875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2">
        <f t="shared" si="66"/>
        <v>41877.764178240745</v>
      </c>
      <c r="T1053" s="12">
        <f t="shared" si="67"/>
        <v>41849.764178240745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2">
        <f t="shared" si="66"/>
        <v>42527.589583333334</v>
      </c>
      <c r="T1054" s="12">
        <f t="shared" si="67"/>
        <v>42483.547395833331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7">
        <f t="shared" si="65"/>
        <v>15</v>
      </c>
      <c r="Q1055" t="s">
        <v>8331</v>
      </c>
      <c r="R1055" t="s">
        <v>8332</v>
      </c>
      <c r="S1055" s="12">
        <f t="shared" si="66"/>
        <v>42799.922824074078</v>
      </c>
      <c r="T1055" s="12">
        <f t="shared" si="67"/>
        <v>42774.922824074078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2">
        <f t="shared" si="66"/>
        <v>41861.666666666664</v>
      </c>
      <c r="T1056" s="12">
        <f t="shared" si="67"/>
        <v>41831.601840277777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2">
        <f t="shared" si="66"/>
        <v>42436.742418981477</v>
      </c>
      <c r="T1057" s="12">
        <f t="shared" si="67"/>
        <v>42406.742418981477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2">
        <f t="shared" si="66"/>
        <v>42118.427974537037</v>
      </c>
      <c r="T1058" s="12">
        <f t="shared" si="67"/>
        <v>42058.469641203701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2">
        <f t="shared" si="66"/>
        <v>42708.662997685184</v>
      </c>
      <c r="T1059" s="12">
        <f t="shared" si="67"/>
        <v>42678.621331018519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2">
        <f t="shared" si="66"/>
        <v>42088.75</v>
      </c>
      <c r="T1060" s="12">
        <f t="shared" si="67"/>
        <v>42047.650960648149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2">
        <f t="shared" si="66"/>
        <v>42076.498333333337</v>
      </c>
      <c r="T1061" s="12">
        <f t="shared" si="67"/>
        <v>42046.54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7">
        <f t="shared" si="65"/>
        <v>50</v>
      </c>
      <c r="Q1062" t="s">
        <v>8331</v>
      </c>
      <c r="R1062" t="s">
        <v>8332</v>
      </c>
      <c r="S1062" s="12">
        <f t="shared" si="66"/>
        <v>42109.663113425922</v>
      </c>
      <c r="T1062" s="12">
        <f t="shared" si="67"/>
        <v>42079.663113425922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2">
        <f t="shared" si="66"/>
        <v>42491.791666666672</v>
      </c>
      <c r="T1063" s="12">
        <f t="shared" si="67"/>
        <v>42432.026712962965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7">
        <f t="shared" si="65"/>
        <v>47.5</v>
      </c>
      <c r="Q1064" t="s">
        <v>8331</v>
      </c>
      <c r="R1064" t="s">
        <v>8332</v>
      </c>
      <c r="S1064" s="12">
        <f t="shared" si="66"/>
        <v>42563.557187500002</v>
      </c>
      <c r="T1064" s="12">
        <f t="shared" si="67"/>
        <v>42556.557187500002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2">
        <f t="shared" si="66"/>
        <v>42612.780810185184</v>
      </c>
      <c r="T1065" s="12">
        <f t="shared" si="67"/>
        <v>42582.780810185184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7">
        <f t="shared" si="65"/>
        <v>65.666666666666671</v>
      </c>
      <c r="Q1066" t="s">
        <v>8333</v>
      </c>
      <c r="R1066" t="s">
        <v>8334</v>
      </c>
      <c r="S1066" s="12">
        <f t="shared" si="66"/>
        <v>41461.978043981479</v>
      </c>
      <c r="T1066" s="12">
        <f t="shared" si="67"/>
        <v>41416.978043981479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7">
        <f t="shared" si="65"/>
        <v>16.2</v>
      </c>
      <c r="Q1067" t="s">
        <v>8333</v>
      </c>
      <c r="R1067" t="s">
        <v>8334</v>
      </c>
      <c r="S1067" s="12">
        <f t="shared" si="66"/>
        <v>41689.131041666667</v>
      </c>
      <c r="T1067" s="12">
        <f t="shared" si="67"/>
        <v>41661.131041666667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7">
        <f t="shared" si="65"/>
        <v>34.128378378378379</v>
      </c>
      <c r="Q1068" t="s">
        <v>8333</v>
      </c>
      <c r="R1068" t="s">
        <v>8334</v>
      </c>
      <c r="S1068" s="12">
        <f t="shared" si="66"/>
        <v>41490.712754629625</v>
      </c>
      <c r="T1068" s="12">
        <f t="shared" si="67"/>
        <v>41445.712754629625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7">
        <f t="shared" si="65"/>
        <v>13</v>
      </c>
      <c r="Q1069" t="s">
        <v>8333</v>
      </c>
      <c r="R1069" t="s">
        <v>8334</v>
      </c>
      <c r="S1069" s="12">
        <f t="shared" si="66"/>
        <v>41629.605682870373</v>
      </c>
      <c r="T1069" s="12">
        <f t="shared" si="67"/>
        <v>41599.605682870373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7">
        <f t="shared" si="65"/>
        <v>11.25</v>
      </c>
      <c r="Q1070" t="s">
        <v>8333</v>
      </c>
      <c r="R1070" t="s">
        <v>8334</v>
      </c>
      <c r="S1070" s="12">
        <f t="shared" si="66"/>
        <v>42470.079444444447</v>
      </c>
      <c r="T1070" s="12">
        <f t="shared" si="67"/>
        <v>42440.121111111112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7">
        <f t="shared" si="65"/>
        <v>40.476190476190474</v>
      </c>
      <c r="Q1071" t="s">
        <v>8333</v>
      </c>
      <c r="R1071" t="s">
        <v>8334</v>
      </c>
      <c r="S1071" s="12">
        <f t="shared" si="66"/>
        <v>41604.021516203706</v>
      </c>
      <c r="T1071" s="12">
        <f t="shared" si="67"/>
        <v>41571.979849537034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7">
        <f t="shared" si="65"/>
        <v>35</v>
      </c>
      <c r="Q1072" t="s">
        <v>8333</v>
      </c>
      <c r="R1072" t="s">
        <v>8334</v>
      </c>
      <c r="S1072" s="12">
        <f t="shared" si="66"/>
        <v>41182.761828703704</v>
      </c>
      <c r="T1072" s="12">
        <f t="shared" si="67"/>
        <v>41162.761828703704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2">
        <f t="shared" si="66"/>
        <v>42325.545057870375</v>
      </c>
      <c r="T1073" s="12">
        <f t="shared" si="67"/>
        <v>42295.503391203703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7">
        <f t="shared" si="65"/>
        <v>12.75</v>
      </c>
      <c r="Q1074" t="s">
        <v>8333</v>
      </c>
      <c r="R1074" t="s">
        <v>8334</v>
      </c>
      <c r="S1074" s="12">
        <f t="shared" si="66"/>
        <v>41675.582141203704</v>
      </c>
      <c r="T1074" s="12">
        <f t="shared" si="67"/>
        <v>41645.582141203704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7">
        <f t="shared" si="65"/>
        <v>10</v>
      </c>
      <c r="Q1075" t="s">
        <v>8333</v>
      </c>
      <c r="R1075" t="s">
        <v>8334</v>
      </c>
      <c r="S1075" s="12">
        <f t="shared" si="66"/>
        <v>40832.714594907404</v>
      </c>
      <c r="T1075" s="12">
        <f t="shared" si="67"/>
        <v>40802.714594907404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7">
        <f t="shared" si="65"/>
        <v>113.56666666666666</v>
      </c>
      <c r="Q1076" t="s">
        <v>8333</v>
      </c>
      <c r="R1076" t="s">
        <v>8334</v>
      </c>
      <c r="S1076" s="12">
        <f t="shared" si="66"/>
        <v>41642.922974537039</v>
      </c>
      <c r="T1076" s="12">
        <f t="shared" si="67"/>
        <v>41612.922974537039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7">
        <f t="shared" si="65"/>
        <v>15</v>
      </c>
      <c r="Q1077" t="s">
        <v>8333</v>
      </c>
      <c r="R1077" t="s">
        <v>8334</v>
      </c>
      <c r="S1077" s="12">
        <f t="shared" si="66"/>
        <v>41035.654120370367</v>
      </c>
      <c r="T1077" s="12">
        <f t="shared" si="67"/>
        <v>41005.654120370367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7">
        <f t="shared" si="65"/>
        <v>48.281025641025643</v>
      </c>
      <c r="Q1078" t="s">
        <v>8333</v>
      </c>
      <c r="R1078" t="s">
        <v>8334</v>
      </c>
      <c r="S1078" s="12">
        <f t="shared" si="66"/>
        <v>41893.127893518518</v>
      </c>
      <c r="T1078" s="12">
        <f t="shared" si="67"/>
        <v>41838.127893518518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7">
        <f t="shared" si="65"/>
        <v>43.976047904191617</v>
      </c>
      <c r="Q1079" t="s">
        <v>8333</v>
      </c>
      <c r="R1079" t="s">
        <v>8334</v>
      </c>
      <c r="S1079" s="12">
        <f t="shared" si="66"/>
        <v>42382.91679398148</v>
      </c>
      <c r="T1079" s="12">
        <f t="shared" si="67"/>
        <v>42352.91679398148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7">
        <f t="shared" si="65"/>
        <v>9</v>
      </c>
      <c r="Q1080" t="s">
        <v>8333</v>
      </c>
      <c r="R1080" t="s">
        <v>8334</v>
      </c>
      <c r="S1080" s="12">
        <f t="shared" si="66"/>
        <v>40745.945844907408</v>
      </c>
      <c r="T1080" s="12">
        <f t="shared" si="67"/>
        <v>40700.945844907408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7">
        <f t="shared" si="65"/>
        <v>37.666666666666664</v>
      </c>
      <c r="Q1081" t="s">
        <v>8333</v>
      </c>
      <c r="R1081" t="s">
        <v>8334</v>
      </c>
      <c r="S1081" s="12">
        <f t="shared" si="66"/>
        <v>42504.316388888888</v>
      </c>
      <c r="T1081" s="12">
        <f t="shared" si="67"/>
        <v>42479.316388888888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7">
        <f t="shared" si="65"/>
        <v>18.581632653061224</v>
      </c>
      <c r="Q1082" t="s">
        <v>8333</v>
      </c>
      <c r="R1082" t="s">
        <v>8334</v>
      </c>
      <c r="S1082" s="12">
        <f t="shared" si="66"/>
        <v>41769.888113425928</v>
      </c>
      <c r="T1082" s="12">
        <f t="shared" si="67"/>
        <v>41739.888113425928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7">
        <f t="shared" si="65"/>
        <v>3</v>
      </c>
      <c r="Q1083" t="s">
        <v>8333</v>
      </c>
      <c r="R1083" t="s">
        <v>8334</v>
      </c>
      <c r="S1083" s="12">
        <f t="shared" si="66"/>
        <v>42032.676990740743</v>
      </c>
      <c r="T1083" s="12">
        <f t="shared" si="67"/>
        <v>42002.676990740743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7">
        <f t="shared" si="65"/>
        <v>18.666666666666668</v>
      </c>
      <c r="Q1084" t="s">
        <v>8333</v>
      </c>
      <c r="R1084" t="s">
        <v>8334</v>
      </c>
      <c r="S1084" s="12">
        <f t="shared" si="66"/>
        <v>41131.656111111108</v>
      </c>
      <c r="T1084" s="12">
        <f t="shared" si="67"/>
        <v>41101.656111111108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7">
        <f t="shared" si="65"/>
        <v>410</v>
      </c>
      <c r="Q1085" t="s">
        <v>8333</v>
      </c>
      <c r="R1085" t="s">
        <v>8334</v>
      </c>
      <c r="S1085" s="12">
        <f t="shared" si="66"/>
        <v>41853.409525462965</v>
      </c>
      <c r="T1085" s="12">
        <f t="shared" si="67"/>
        <v>41793.409525462965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2">
        <f t="shared" si="66"/>
        <v>41859.662083333329</v>
      </c>
      <c r="T1086" s="12">
        <f t="shared" si="67"/>
        <v>41829.662083333329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7">
        <f t="shared" si="65"/>
        <v>114</v>
      </c>
      <c r="Q1087" t="s">
        <v>8333</v>
      </c>
      <c r="R1087" t="s">
        <v>8334</v>
      </c>
      <c r="S1087" s="12">
        <f t="shared" si="66"/>
        <v>42443.379340277781</v>
      </c>
      <c r="T1087" s="12">
        <f t="shared" si="67"/>
        <v>42413.421006944445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7">
        <f t="shared" si="65"/>
        <v>7.5</v>
      </c>
      <c r="Q1088" t="s">
        <v>8333</v>
      </c>
      <c r="R1088" t="s">
        <v>8334</v>
      </c>
      <c r="S1088" s="12">
        <f t="shared" si="66"/>
        <v>41875.616793981484</v>
      </c>
      <c r="T1088" s="12">
        <f t="shared" si="67"/>
        <v>41845.616793981484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2">
        <f t="shared" si="66"/>
        <v>41805.463969907403</v>
      </c>
      <c r="T1089" s="12">
        <f t="shared" si="67"/>
        <v>41775.463969907403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68">E1090/D1090</f>
        <v>0.14182977777777778</v>
      </c>
      <c r="P1090" s="7">
        <f t="shared" ref="P1090:P1153" si="69">E1090/L1090</f>
        <v>43.41727891156463</v>
      </c>
      <c r="Q1090" t="s">
        <v>8333</v>
      </c>
      <c r="R1090" t="s">
        <v>8334</v>
      </c>
      <c r="S1090" s="12">
        <f t="shared" si="66"/>
        <v>41753.549386574072</v>
      </c>
      <c r="T1090" s="12">
        <f t="shared" si="67"/>
        <v>41723.549386574072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8"/>
        <v>7.8266666666666665E-2</v>
      </c>
      <c r="P1091" s="7">
        <f t="shared" si="69"/>
        <v>23.959183673469386</v>
      </c>
      <c r="Q1091" t="s">
        <v>8333</v>
      </c>
      <c r="R1091" t="s">
        <v>8334</v>
      </c>
      <c r="S1091" s="12">
        <f t="shared" ref="S1091:S1154" si="70">(I1091/86400)+25569+(-6/24)</f>
        <v>42180.939525462964</v>
      </c>
      <c r="T1091" s="12">
        <f t="shared" ref="T1091:T1154" si="71">(J1091/86400)+25569+(-6/24)</f>
        <v>42150.939525462964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7">
        <f t="shared" si="69"/>
        <v>5</v>
      </c>
      <c r="Q1092" t="s">
        <v>8333</v>
      </c>
      <c r="R1092" t="s">
        <v>8334</v>
      </c>
      <c r="S1092" s="12">
        <f t="shared" si="70"/>
        <v>42152.935798611114</v>
      </c>
      <c r="T1092" s="12">
        <f t="shared" si="71"/>
        <v>42122.935798611114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7">
        <f t="shared" si="69"/>
        <v>12.5</v>
      </c>
      <c r="Q1093" t="s">
        <v>8333</v>
      </c>
      <c r="R1093" t="s">
        <v>8334</v>
      </c>
      <c r="S1093" s="12">
        <f t="shared" si="70"/>
        <v>42470.528611111113</v>
      </c>
      <c r="T1093" s="12">
        <f t="shared" si="71"/>
        <v>42440.570277777777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7">
        <f t="shared" si="69"/>
        <v>3</v>
      </c>
      <c r="Q1094" t="s">
        <v>8333</v>
      </c>
      <c r="R1094" t="s">
        <v>8334</v>
      </c>
      <c r="S1094" s="12">
        <f t="shared" si="70"/>
        <v>41279.775902777779</v>
      </c>
      <c r="T1094" s="12">
        <f t="shared" si="71"/>
        <v>41249.775902777779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7">
        <f t="shared" si="69"/>
        <v>10.5625</v>
      </c>
      <c r="Q1095" t="s">
        <v>8333</v>
      </c>
      <c r="R1095" t="s">
        <v>8334</v>
      </c>
      <c r="S1095" s="12">
        <f t="shared" si="70"/>
        <v>42411.723807870367</v>
      </c>
      <c r="T1095" s="12">
        <f t="shared" si="71"/>
        <v>42396.723807870367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7">
        <f t="shared" si="69"/>
        <v>122.00037037037038</v>
      </c>
      <c r="Q1096" t="s">
        <v>8333</v>
      </c>
      <c r="R1096" t="s">
        <v>8334</v>
      </c>
      <c r="S1096" s="12">
        <f t="shared" si="70"/>
        <v>40825.46334490741</v>
      </c>
      <c r="T1096" s="12">
        <f t="shared" si="71"/>
        <v>40795.46334490741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7">
        <f t="shared" si="69"/>
        <v>267.80851063829789</v>
      </c>
      <c r="Q1097" t="s">
        <v>8333</v>
      </c>
      <c r="R1097" t="s">
        <v>8334</v>
      </c>
      <c r="S1097" s="12">
        <f t="shared" si="70"/>
        <v>41516.287268518521</v>
      </c>
      <c r="T1097" s="12">
        <f t="shared" si="71"/>
        <v>41486.287268518521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7">
        <f t="shared" si="69"/>
        <v>74.206896551724142</v>
      </c>
      <c r="Q1098" t="s">
        <v>8333</v>
      </c>
      <c r="R1098" t="s">
        <v>8334</v>
      </c>
      <c r="S1098" s="12">
        <f t="shared" si="70"/>
        <v>41915.895833333336</v>
      </c>
      <c r="T1098" s="12">
        <f t="shared" si="71"/>
        <v>41885.26798611111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7">
        <f t="shared" si="69"/>
        <v>6.7142857142857144</v>
      </c>
      <c r="Q1099" t="s">
        <v>8333</v>
      </c>
      <c r="R1099" t="s">
        <v>8334</v>
      </c>
      <c r="S1099" s="12">
        <f t="shared" si="70"/>
        <v>41700.542557870373</v>
      </c>
      <c r="T1099" s="12">
        <f t="shared" si="71"/>
        <v>41660.542557870373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7">
        <f t="shared" si="69"/>
        <v>81.954545454545453</v>
      </c>
      <c r="Q1100" t="s">
        <v>8333</v>
      </c>
      <c r="R1100" t="s">
        <v>8334</v>
      </c>
      <c r="S1100" s="12">
        <f t="shared" si="70"/>
        <v>41742.512673611112</v>
      </c>
      <c r="T1100" s="12">
        <f t="shared" si="71"/>
        <v>41712.512673611112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7">
        <f t="shared" si="69"/>
        <v>25</v>
      </c>
      <c r="Q1101" t="s">
        <v>8333</v>
      </c>
      <c r="R1101" t="s">
        <v>8334</v>
      </c>
      <c r="S1101" s="12">
        <f t="shared" si="70"/>
        <v>42137.586435185185</v>
      </c>
      <c r="T1101" s="12">
        <f t="shared" si="71"/>
        <v>42107.586435185185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7">
        <f t="shared" si="69"/>
        <v>10</v>
      </c>
      <c r="Q1102" t="s">
        <v>8333</v>
      </c>
      <c r="R1102" t="s">
        <v>8334</v>
      </c>
      <c r="S1102" s="12">
        <f t="shared" si="70"/>
        <v>42413.860775462963</v>
      </c>
      <c r="T1102" s="12">
        <f t="shared" si="71"/>
        <v>42383.860775462963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7">
        <f t="shared" si="69"/>
        <v>6.833333333333333</v>
      </c>
      <c r="Q1103" t="s">
        <v>8333</v>
      </c>
      <c r="R1103" t="s">
        <v>8334</v>
      </c>
      <c r="S1103" s="12">
        <f t="shared" si="70"/>
        <v>42565.508333333331</v>
      </c>
      <c r="T1103" s="12">
        <f t="shared" si="71"/>
        <v>42538.52243055556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7">
        <f t="shared" si="69"/>
        <v>17.708333333333332</v>
      </c>
      <c r="Q1104" t="s">
        <v>8333</v>
      </c>
      <c r="R1104" t="s">
        <v>8334</v>
      </c>
      <c r="S1104" s="12">
        <f t="shared" si="70"/>
        <v>41616.999305555553</v>
      </c>
      <c r="T1104" s="12">
        <f t="shared" si="71"/>
        <v>41576.795428240745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7">
        <f t="shared" si="69"/>
        <v>16.2</v>
      </c>
      <c r="Q1105" t="s">
        <v>8333</v>
      </c>
      <c r="R1105" t="s">
        <v>8334</v>
      </c>
      <c r="S1105" s="12">
        <f t="shared" si="70"/>
        <v>42538.97210648148</v>
      </c>
      <c r="T1105" s="12">
        <f t="shared" si="71"/>
        <v>42478.97210648148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7">
        <f t="shared" si="69"/>
        <v>80.297297297297291</v>
      </c>
      <c r="Q1106" t="s">
        <v>8333</v>
      </c>
      <c r="R1106" t="s">
        <v>8334</v>
      </c>
      <c r="S1106" s="12">
        <f t="shared" si="70"/>
        <v>41801.15996527778</v>
      </c>
      <c r="T1106" s="12">
        <f t="shared" si="71"/>
        <v>41771.15996527778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7">
        <f t="shared" si="69"/>
        <v>71.55</v>
      </c>
      <c r="Q1107" t="s">
        <v>8333</v>
      </c>
      <c r="R1107" t="s">
        <v>8334</v>
      </c>
      <c r="S1107" s="12">
        <f t="shared" si="70"/>
        <v>41721.8440625</v>
      </c>
      <c r="T1107" s="12">
        <f t="shared" si="71"/>
        <v>41691.885729166665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7">
        <f t="shared" si="69"/>
        <v>23.571428571428573</v>
      </c>
      <c r="Q1108" t="s">
        <v>8333</v>
      </c>
      <c r="R1108" t="s">
        <v>8334</v>
      </c>
      <c r="S1108" s="12">
        <f t="shared" si="70"/>
        <v>41003.448784722219</v>
      </c>
      <c r="T1108" s="12">
        <f t="shared" si="71"/>
        <v>40973.490451388891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2">
        <f t="shared" si="70"/>
        <v>41843.611388888887</v>
      </c>
      <c r="T1109" s="12">
        <f t="shared" si="71"/>
        <v>41813.611388888887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7">
        <f t="shared" si="69"/>
        <v>34.88095238095238</v>
      </c>
      <c r="Q1110" t="s">
        <v>8333</v>
      </c>
      <c r="R1110" t="s">
        <v>8334</v>
      </c>
      <c r="S1110" s="12">
        <f t="shared" si="70"/>
        <v>41012.345312500001</v>
      </c>
      <c r="T1110" s="12">
        <f t="shared" si="71"/>
        <v>40952.386979166666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7">
        <f t="shared" si="69"/>
        <v>15</v>
      </c>
      <c r="Q1111" t="s">
        <v>8333</v>
      </c>
      <c r="R1111" t="s">
        <v>8334</v>
      </c>
      <c r="S1111" s="12">
        <f t="shared" si="70"/>
        <v>42692.543865740736</v>
      </c>
      <c r="T1111" s="12">
        <f t="shared" si="71"/>
        <v>42662.502199074079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7">
        <f t="shared" si="69"/>
        <v>23.181818181818183</v>
      </c>
      <c r="Q1112" t="s">
        <v>8333</v>
      </c>
      <c r="R1112" t="s">
        <v>8334</v>
      </c>
      <c r="S1112" s="12">
        <f t="shared" si="70"/>
        <v>41250.683124999996</v>
      </c>
      <c r="T1112" s="12">
        <f t="shared" si="71"/>
        <v>41220.683124999996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7">
        <f t="shared" si="69"/>
        <v>1</v>
      </c>
      <c r="Q1113" t="s">
        <v>8333</v>
      </c>
      <c r="R1113" t="s">
        <v>8334</v>
      </c>
      <c r="S1113" s="12">
        <f t="shared" si="70"/>
        <v>42376.953587962962</v>
      </c>
      <c r="T1113" s="12">
        <f t="shared" si="71"/>
        <v>42346.953587962962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7">
        <f t="shared" si="69"/>
        <v>100.23371794871794</v>
      </c>
      <c r="Q1114" t="s">
        <v>8333</v>
      </c>
      <c r="R1114" t="s">
        <v>8334</v>
      </c>
      <c r="S1114" s="12">
        <f t="shared" si="70"/>
        <v>42023.104166666672</v>
      </c>
      <c r="T1114" s="12">
        <f t="shared" si="71"/>
        <v>41963.509386574078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7">
        <f t="shared" si="69"/>
        <v>5</v>
      </c>
      <c r="Q1115" t="s">
        <v>8333</v>
      </c>
      <c r="R1115" t="s">
        <v>8334</v>
      </c>
      <c r="S1115" s="12">
        <f t="shared" si="70"/>
        <v>41865.727083333331</v>
      </c>
      <c r="T1115" s="12">
        <f t="shared" si="71"/>
        <v>41835.727083333331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7">
        <f t="shared" si="69"/>
        <v>3.3333333333333335</v>
      </c>
      <c r="Q1116" t="s">
        <v>8333</v>
      </c>
      <c r="R1116" t="s">
        <v>8334</v>
      </c>
      <c r="S1116" s="12">
        <f t="shared" si="70"/>
        <v>41556.095914351856</v>
      </c>
      <c r="T1116" s="12">
        <f t="shared" si="71"/>
        <v>41526.095914351856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7">
        <f t="shared" si="69"/>
        <v>13.25</v>
      </c>
      <c r="Q1117" t="s">
        <v>8333</v>
      </c>
      <c r="R1117" t="s">
        <v>8334</v>
      </c>
      <c r="S1117" s="12">
        <f t="shared" si="70"/>
        <v>42459.403877314813</v>
      </c>
      <c r="T1117" s="12">
        <f t="shared" si="71"/>
        <v>42429.445543981477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7">
        <f t="shared" si="69"/>
        <v>17.852</v>
      </c>
      <c r="Q1118" t="s">
        <v>8333</v>
      </c>
      <c r="R1118" t="s">
        <v>8334</v>
      </c>
      <c r="S1118" s="12">
        <f t="shared" si="70"/>
        <v>41069.597314814819</v>
      </c>
      <c r="T1118" s="12">
        <f t="shared" si="71"/>
        <v>41009.597314814819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7">
        <f t="shared" si="69"/>
        <v>10.375</v>
      </c>
      <c r="Q1119" t="s">
        <v>8333</v>
      </c>
      <c r="R1119" t="s">
        <v>8334</v>
      </c>
      <c r="S1119" s="12">
        <f t="shared" si="70"/>
        <v>42363.348530092597</v>
      </c>
      <c r="T1119" s="12">
        <f t="shared" si="71"/>
        <v>42333.348530092597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7">
        <f t="shared" si="69"/>
        <v>36.333333333333336</v>
      </c>
      <c r="Q1120" t="s">
        <v>8333</v>
      </c>
      <c r="R1120" t="s">
        <v>8334</v>
      </c>
      <c r="S1120" s="12">
        <f t="shared" si="70"/>
        <v>41733.874756944446</v>
      </c>
      <c r="T1120" s="12">
        <f t="shared" si="71"/>
        <v>41703.91642361111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7">
        <f t="shared" si="69"/>
        <v>5</v>
      </c>
      <c r="Q1121" t="s">
        <v>8333</v>
      </c>
      <c r="R1121" t="s">
        <v>8334</v>
      </c>
      <c r="S1121" s="12">
        <f t="shared" si="70"/>
        <v>41735.542407407411</v>
      </c>
      <c r="T1121" s="12">
        <f t="shared" si="71"/>
        <v>41722.542407407411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2">
        <f t="shared" si="70"/>
        <v>40844.622685185182</v>
      </c>
      <c r="T1122" s="12">
        <f t="shared" si="71"/>
        <v>40799.622685185182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7">
        <f t="shared" si="69"/>
        <v>5.8</v>
      </c>
      <c r="Q1123" t="s">
        <v>8333</v>
      </c>
      <c r="R1123" t="s">
        <v>8334</v>
      </c>
      <c r="S1123" s="12">
        <f t="shared" si="70"/>
        <v>42442.642546296294</v>
      </c>
      <c r="T1123" s="12">
        <f t="shared" si="71"/>
        <v>42412.684212962966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2">
        <f t="shared" si="70"/>
        <v>41424.453993055555</v>
      </c>
      <c r="T1124" s="12">
        <f t="shared" si="71"/>
        <v>41410.453993055555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7">
        <f t="shared" si="69"/>
        <v>3.6666666666666665</v>
      </c>
      <c r="Q1125" t="s">
        <v>8333</v>
      </c>
      <c r="R1125" t="s">
        <v>8334</v>
      </c>
      <c r="S1125" s="12">
        <f t="shared" si="70"/>
        <v>41748.2737037037</v>
      </c>
      <c r="T1125" s="12">
        <f t="shared" si="71"/>
        <v>41718.2737037037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7">
        <f t="shared" si="69"/>
        <v>60.714285714285715</v>
      </c>
      <c r="Q1126" t="s">
        <v>8333</v>
      </c>
      <c r="R1126" t="s">
        <v>8335</v>
      </c>
      <c r="S1126" s="12">
        <f t="shared" si="70"/>
        <v>42124.417256944449</v>
      </c>
      <c r="T1126" s="12">
        <f t="shared" si="71"/>
        <v>42094.417256944449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2">
        <f t="shared" si="70"/>
        <v>42272.374189814815</v>
      </c>
      <c r="T1127" s="12">
        <f t="shared" si="71"/>
        <v>42212.374189814815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7">
        <f t="shared" si="69"/>
        <v>5</v>
      </c>
      <c r="Q1128" t="s">
        <v>8333</v>
      </c>
      <c r="R1128" t="s">
        <v>8335</v>
      </c>
      <c r="S1128" s="12">
        <f t="shared" si="70"/>
        <v>42565.077476851853</v>
      </c>
      <c r="T1128" s="12">
        <f t="shared" si="71"/>
        <v>42535.077476851853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7">
        <f t="shared" si="69"/>
        <v>25.434782608695652</v>
      </c>
      <c r="Q1129" t="s">
        <v>8333</v>
      </c>
      <c r="R1129" t="s">
        <v>8335</v>
      </c>
      <c r="S1129" s="12">
        <f t="shared" si="70"/>
        <v>41957.645833333328</v>
      </c>
      <c r="T1129" s="12">
        <f t="shared" si="71"/>
        <v>41926.604166666664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7">
        <f t="shared" si="69"/>
        <v>1</v>
      </c>
      <c r="Q1130" t="s">
        <v>8333</v>
      </c>
      <c r="R1130" t="s">
        <v>8335</v>
      </c>
      <c r="S1130" s="12">
        <f t="shared" si="70"/>
        <v>41858.399502314816</v>
      </c>
      <c r="T1130" s="12">
        <f t="shared" si="71"/>
        <v>41828.399502314816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7">
        <f t="shared" si="69"/>
        <v>10.5</v>
      </c>
      <c r="Q1131" t="s">
        <v>8333</v>
      </c>
      <c r="R1131" t="s">
        <v>8335</v>
      </c>
      <c r="S1131" s="12">
        <f t="shared" si="70"/>
        <v>42526.014965277776</v>
      </c>
      <c r="T1131" s="12">
        <f t="shared" si="71"/>
        <v>42496.014965277776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7">
        <f t="shared" si="69"/>
        <v>3.6666666666666665</v>
      </c>
      <c r="Q1132" t="s">
        <v>8333</v>
      </c>
      <c r="R1132" t="s">
        <v>8335</v>
      </c>
      <c r="S1132" s="12">
        <f t="shared" si="70"/>
        <v>41968.788194444445</v>
      </c>
      <c r="T1132" s="12">
        <f t="shared" si="71"/>
        <v>41908.746527777781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2">
        <f t="shared" si="70"/>
        <v>42362.658194444448</v>
      </c>
      <c r="T1133" s="12">
        <f t="shared" si="71"/>
        <v>42332.658194444448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7">
        <f t="shared" si="69"/>
        <v>110.61538461538461</v>
      </c>
      <c r="Q1134" t="s">
        <v>8333</v>
      </c>
      <c r="R1134" t="s">
        <v>8335</v>
      </c>
      <c r="S1134" s="12">
        <f t="shared" si="70"/>
        <v>42735.865405092598</v>
      </c>
      <c r="T1134" s="12">
        <f t="shared" si="71"/>
        <v>42705.865405092598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7">
        <f t="shared" si="69"/>
        <v>20</v>
      </c>
      <c r="Q1135" t="s">
        <v>8333</v>
      </c>
      <c r="R1135" t="s">
        <v>8335</v>
      </c>
      <c r="S1135" s="12">
        <f t="shared" si="70"/>
        <v>41851.157187500001</v>
      </c>
      <c r="T1135" s="12">
        <f t="shared" si="71"/>
        <v>41821.157187500001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7">
        <f t="shared" si="69"/>
        <v>1</v>
      </c>
      <c r="Q1136" t="s">
        <v>8333</v>
      </c>
      <c r="R1136" t="s">
        <v>8335</v>
      </c>
      <c r="S1136" s="12">
        <f t="shared" si="70"/>
        <v>41971.939583333333</v>
      </c>
      <c r="T1136" s="12">
        <f t="shared" si="71"/>
        <v>41958.035046296296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7">
        <f t="shared" si="69"/>
        <v>50</v>
      </c>
      <c r="Q1137" t="s">
        <v>8333</v>
      </c>
      <c r="R1137" t="s">
        <v>8335</v>
      </c>
      <c r="S1137" s="12">
        <f t="shared" si="70"/>
        <v>42588.73951388889</v>
      </c>
      <c r="T1137" s="12">
        <f t="shared" si="71"/>
        <v>42558.73951388889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7">
        <f t="shared" si="69"/>
        <v>45</v>
      </c>
      <c r="Q1138" t="s">
        <v>8333</v>
      </c>
      <c r="R1138" t="s">
        <v>8335</v>
      </c>
      <c r="S1138" s="12">
        <f t="shared" si="70"/>
        <v>42357.421631944446</v>
      </c>
      <c r="T1138" s="12">
        <f t="shared" si="71"/>
        <v>42327.421631944446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7">
        <f t="shared" si="69"/>
        <v>253.2051282051282</v>
      </c>
      <c r="Q1139" t="s">
        <v>8333</v>
      </c>
      <c r="R1139" t="s">
        <v>8335</v>
      </c>
      <c r="S1139" s="12">
        <f t="shared" si="70"/>
        <v>42483.569687499999</v>
      </c>
      <c r="T1139" s="12">
        <f t="shared" si="71"/>
        <v>42453.569687499999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7">
        <f t="shared" si="69"/>
        <v>31.25</v>
      </c>
      <c r="Q1140" t="s">
        <v>8333</v>
      </c>
      <c r="R1140" t="s">
        <v>8335</v>
      </c>
      <c r="S1140" s="12">
        <f t="shared" si="70"/>
        <v>42756.6566087963</v>
      </c>
      <c r="T1140" s="12">
        <f t="shared" si="71"/>
        <v>42736.6566087963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7">
        <f t="shared" si="69"/>
        <v>5</v>
      </c>
      <c r="Q1141" t="s">
        <v>8333</v>
      </c>
      <c r="R1141" t="s">
        <v>8335</v>
      </c>
      <c r="S1141" s="12">
        <f t="shared" si="70"/>
        <v>42005.09752314815</v>
      </c>
      <c r="T1141" s="12">
        <f t="shared" si="71"/>
        <v>41975.09752314815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2">
        <f t="shared" si="70"/>
        <v>42222.212048611109</v>
      </c>
      <c r="T1142" s="12">
        <f t="shared" si="71"/>
        <v>42192.212048611109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2">
        <f t="shared" si="70"/>
        <v>42194.449652777781</v>
      </c>
      <c r="T1143" s="12">
        <f t="shared" si="71"/>
        <v>42164.449652777781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2">
        <f t="shared" si="70"/>
        <v>42051.756099537037</v>
      </c>
      <c r="T1144" s="12">
        <f t="shared" si="71"/>
        <v>42021.756099537037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7">
        <f t="shared" si="69"/>
        <v>23.25</v>
      </c>
      <c r="Q1145" t="s">
        <v>8333</v>
      </c>
      <c r="R1145" t="s">
        <v>8335</v>
      </c>
      <c r="S1145" s="12">
        <f t="shared" si="70"/>
        <v>42354.94358796296</v>
      </c>
      <c r="T1145" s="12">
        <f t="shared" si="71"/>
        <v>42324.94358796296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2">
        <f t="shared" si="70"/>
        <v>42122.931944444441</v>
      </c>
      <c r="T1146" s="12">
        <f t="shared" si="71"/>
        <v>42092.931944444441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7">
        <f t="shared" si="69"/>
        <v>100</v>
      </c>
      <c r="Q1147" t="s">
        <v>8336</v>
      </c>
      <c r="R1147" t="s">
        <v>8337</v>
      </c>
      <c r="S1147" s="12">
        <f t="shared" si="70"/>
        <v>41914.49759259259</v>
      </c>
      <c r="T1147" s="12">
        <f t="shared" si="71"/>
        <v>41854.49759259259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7">
        <f t="shared" si="69"/>
        <v>44.166666666666664</v>
      </c>
      <c r="Q1148" t="s">
        <v>8336</v>
      </c>
      <c r="R1148" t="s">
        <v>8337</v>
      </c>
      <c r="S1148" s="12">
        <f t="shared" si="70"/>
        <v>41761.7033912037</v>
      </c>
      <c r="T1148" s="12">
        <f t="shared" si="71"/>
        <v>41723.7033912037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2">
        <f t="shared" si="70"/>
        <v>41931.722025462965</v>
      </c>
      <c r="T1149" s="12">
        <f t="shared" si="71"/>
        <v>41871.722025462965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7">
        <f t="shared" si="69"/>
        <v>24.333333333333332</v>
      </c>
      <c r="Q1150" t="s">
        <v>8336</v>
      </c>
      <c r="R1150" t="s">
        <v>8337</v>
      </c>
      <c r="S1150" s="12">
        <f t="shared" si="70"/>
        <v>42704.962743055556</v>
      </c>
      <c r="T1150" s="12">
        <f t="shared" si="71"/>
        <v>42674.921076388884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7">
        <f t="shared" si="69"/>
        <v>37.5</v>
      </c>
      <c r="Q1151" t="s">
        <v>8336</v>
      </c>
      <c r="R1151" t="s">
        <v>8337</v>
      </c>
      <c r="S1151" s="12">
        <f t="shared" si="70"/>
        <v>42537.46025462963</v>
      </c>
      <c r="T1151" s="12">
        <f t="shared" si="71"/>
        <v>42507.46025462963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7">
        <f t="shared" si="69"/>
        <v>42</v>
      </c>
      <c r="Q1152" t="s">
        <v>8336</v>
      </c>
      <c r="R1152" t="s">
        <v>8337</v>
      </c>
      <c r="S1152" s="12">
        <f t="shared" si="70"/>
        <v>42377.704571759255</v>
      </c>
      <c r="T1152" s="12">
        <f t="shared" si="71"/>
        <v>42317.704571759255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2">
        <f t="shared" si="70"/>
        <v>42253.852581018524</v>
      </c>
      <c r="T1153" s="12">
        <f t="shared" si="71"/>
        <v>42223.852581018524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72">E1154/D1154</f>
        <v>5.6937500000000002E-2</v>
      </c>
      <c r="P1154" s="7">
        <f t="shared" ref="P1154:P1217" si="73">E1154/L1154</f>
        <v>60.733333333333334</v>
      </c>
      <c r="Q1154" t="s">
        <v>8336</v>
      </c>
      <c r="R1154" t="s">
        <v>8337</v>
      </c>
      <c r="S1154" s="12">
        <f t="shared" si="70"/>
        <v>42139.459629629629</v>
      </c>
      <c r="T1154" s="12">
        <f t="shared" si="71"/>
        <v>42109.459629629629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2"/>
        <v>6.2500000000000003E-3</v>
      </c>
      <c r="P1155" s="7">
        <f t="shared" si="73"/>
        <v>50</v>
      </c>
      <c r="Q1155" t="s">
        <v>8336</v>
      </c>
      <c r="R1155" t="s">
        <v>8337</v>
      </c>
      <c r="S1155" s="12">
        <f t="shared" ref="S1155:S1218" si="74">(I1155/86400)+25569+(-6/24)</f>
        <v>42173.464178240742</v>
      </c>
      <c r="T1155" s="12">
        <f t="shared" ref="T1155:T1218" si="75">(J1155/86400)+25569+(-6/24)</f>
        <v>42143.464178240742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7">
        <f t="shared" si="73"/>
        <v>108.33333333333333</v>
      </c>
      <c r="Q1156" t="s">
        <v>8336</v>
      </c>
      <c r="R1156" t="s">
        <v>8337</v>
      </c>
      <c r="S1156" s="12">
        <f t="shared" si="74"/>
        <v>42252.858865740738</v>
      </c>
      <c r="T1156" s="12">
        <f t="shared" si="75"/>
        <v>42222.858865740738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7">
        <f t="shared" si="73"/>
        <v>23.5</v>
      </c>
      <c r="Q1157" t="s">
        <v>8336</v>
      </c>
      <c r="R1157" t="s">
        <v>8337</v>
      </c>
      <c r="S1157" s="12">
        <f t="shared" si="74"/>
        <v>41865.513981481483</v>
      </c>
      <c r="T1157" s="12">
        <f t="shared" si="75"/>
        <v>41835.513981481483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2">
        <f t="shared" si="74"/>
        <v>42058.82131944444</v>
      </c>
      <c r="T1158" s="12">
        <f t="shared" si="75"/>
        <v>42028.82131944444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7">
        <f t="shared" si="73"/>
        <v>50.333333333333336</v>
      </c>
      <c r="Q1159" t="s">
        <v>8336</v>
      </c>
      <c r="R1159" t="s">
        <v>8337</v>
      </c>
      <c r="S1159" s="12">
        <f t="shared" si="74"/>
        <v>41978.419907407406</v>
      </c>
      <c r="T1159" s="12">
        <f t="shared" si="75"/>
        <v>41918.378240740742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7">
        <f t="shared" si="73"/>
        <v>11.666666666666666</v>
      </c>
      <c r="Q1160" t="s">
        <v>8336</v>
      </c>
      <c r="R1160" t="s">
        <v>8337</v>
      </c>
      <c r="S1160" s="12">
        <f t="shared" si="74"/>
        <v>41981.84175925926</v>
      </c>
      <c r="T1160" s="12">
        <f t="shared" si="75"/>
        <v>41951.84175925926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2">
        <f t="shared" si="74"/>
        <v>42185.40625</v>
      </c>
      <c r="T1161" s="12">
        <f t="shared" si="75"/>
        <v>42154.476446759261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7">
        <f t="shared" si="73"/>
        <v>60.789473684210527</v>
      </c>
      <c r="Q1162" t="s">
        <v>8336</v>
      </c>
      <c r="R1162" t="s">
        <v>8337</v>
      </c>
      <c r="S1162" s="12">
        <f t="shared" si="74"/>
        <v>42090.863263888888</v>
      </c>
      <c r="T1162" s="12">
        <f t="shared" si="75"/>
        <v>42060.904930555553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2">
        <f t="shared" si="74"/>
        <v>42143.379502314812</v>
      </c>
      <c r="T1163" s="12">
        <f t="shared" si="75"/>
        <v>42122.379502314812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7">
        <f t="shared" si="73"/>
        <v>17.5</v>
      </c>
      <c r="Q1164" t="s">
        <v>8336</v>
      </c>
      <c r="R1164" t="s">
        <v>8337</v>
      </c>
      <c r="S1164" s="12">
        <f t="shared" si="74"/>
        <v>41907.433611111112</v>
      </c>
      <c r="T1164" s="12">
        <f t="shared" si="75"/>
        <v>41876.433611111112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2">
        <f t="shared" si="74"/>
        <v>41860.473611111112</v>
      </c>
      <c r="T1165" s="12">
        <f t="shared" si="75"/>
        <v>41830.473611111112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2">
        <f t="shared" si="74"/>
        <v>42539.474328703705</v>
      </c>
      <c r="T1166" s="12">
        <f t="shared" si="75"/>
        <v>42509.474328703705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7">
        <f t="shared" si="73"/>
        <v>82.82</v>
      </c>
      <c r="Q1167" t="s">
        <v>8336</v>
      </c>
      <c r="R1167" t="s">
        <v>8337</v>
      </c>
      <c r="S1167" s="12">
        <f t="shared" si="74"/>
        <v>41825.964467592596</v>
      </c>
      <c r="T1167" s="12">
        <f t="shared" si="75"/>
        <v>41791.964467592596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7">
        <f t="shared" si="73"/>
        <v>358.875</v>
      </c>
      <c r="Q1168" t="s">
        <v>8336</v>
      </c>
      <c r="R1168" t="s">
        <v>8337</v>
      </c>
      <c r="S1168" s="12">
        <f t="shared" si="74"/>
        <v>42180.916666666672</v>
      </c>
      <c r="T1168" s="12">
        <f t="shared" si="75"/>
        <v>42150.235439814816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7">
        <f t="shared" si="73"/>
        <v>61.1875</v>
      </c>
      <c r="Q1169" t="s">
        <v>8336</v>
      </c>
      <c r="R1169" t="s">
        <v>8337</v>
      </c>
      <c r="S1169" s="12">
        <f t="shared" si="74"/>
        <v>41894.484895833331</v>
      </c>
      <c r="T1169" s="12">
        <f t="shared" si="75"/>
        <v>41863.484895833331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7">
        <f t="shared" si="73"/>
        <v>340</v>
      </c>
      <c r="Q1170" t="s">
        <v>8336</v>
      </c>
      <c r="R1170" t="s">
        <v>8337</v>
      </c>
      <c r="S1170" s="12">
        <f t="shared" si="74"/>
        <v>42634.803993055553</v>
      </c>
      <c r="T1170" s="12">
        <f t="shared" si="75"/>
        <v>42604.803993055553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7">
        <f t="shared" si="73"/>
        <v>5.666666666666667</v>
      </c>
      <c r="Q1171" t="s">
        <v>8336</v>
      </c>
      <c r="R1171" t="s">
        <v>8337</v>
      </c>
      <c r="S1171" s="12">
        <f t="shared" si="74"/>
        <v>42057.103738425925</v>
      </c>
      <c r="T1171" s="12">
        <f t="shared" si="75"/>
        <v>42027.103738425925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7">
        <f t="shared" si="73"/>
        <v>50</v>
      </c>
      <c r="Q1172" t="s">
        <v>8336</v>
      </c>
      <c r="R1172" t="s">
        <v>8337</v>
      </c>
      <c r="S1172" s="12">
        <f t="shared" si="74"/>
        <v>42154.643182870372</v>
      </c>
      <c r="T1172" s="12">
        <f t="shared" si="75"/>
        <v>42124.643182870372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7">
        <f t="shared" si="73"/>
        <v>25</v>
      </c>
      <c r="Q1173" t="s">
        <v>8336</v>
      </c>
      <c r="R1173" t="s">
        <v>8337</v>
      </c>
      <c r="S1173" s="12">
        <f t="shared" si="74"/>
        <v>41956.596377314811</v>
      </c>
      <c r="T1173" s="12">
        <f t="shared" si="75"/>
        <v>41938.554710648146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2">
        <f t="shared" si="74"/>
        <v>41871.432314814811</v>
      </c>
      <c r="T1174" s="12">
        <f t="shared" si="75"/>
        <v>41841.432314814811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7">
        <f t="shared" si="73"/>
        <v>30</v>
      </c>
      <c r="Q1175" t="s">
        <v>8336</v>
      </c>
      <c r="R1175" t="s">
        <v>8337</v>
      </c>
      <c r="S1175" s="12">
        <f t="shared" si="74"/>
        <v>42218.935844907406</v>
      </c>
      <c r="T1175" s="12">
        <f t="shared" si="75"/>
        <v>42183.935844907406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7">
        <f t="shared" si="73"/>
        <v>46.631578947368418</v>
      </c>
      <c r="Q1176" t="s">
        <v>8336</v>
      </c>
      <c r="R1176" t="s">
        <v>8337</v>
      </c>
      <c r="S1176" s="12">
        <f t="shared" si="74"/>
        <v>42498.59174768519</v>
      </c>
      <c r="T1176" s="12">
        <f t="shared" si="75"/>
        <v>42468.59174768519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7">
        <f t="shared" si="73"/>
        <v>65</v>
      </c>
      <c r="Q1177" t="s">
        <v>8336</v>
      </c>
      <c r="R1177" t="s">
        <v>8337</v>
      </c>
      <c r="S1177" s="12">
        <f t="shared" si="74"/>
        <v>42200.478460648148</v>
      </c>
      <c r="T1177" s="12">
        <f t="shared" si="75"/>
        <v>42170.478460648148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7">
        <f t="shared" si="73"/>
        <v>10</v>
      </c>
      <c r="Q1178" t="s">
        <v>8336</v>
      </c>
      <c r="R1178" t="s">
        <v>8337</v>
      </c>
      <c r="S1178" s="12">
        <f t="shared" si="74"/>
        <v>42800.291666666672</v>
      </c>
      <c r="T1178" s="12">
        <f t="shared" si="75"/>
        <v>42745.769652777773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2">
        <f t="shared" si="74"/>
        <v>41927.410833333335</v>
      </c>
      <c r="T1179" s="12">
        <f t="shared" si="75"/>
        <v>41897.410833333335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7">
        <f t="shared" si="73"/>
        <v>5</v>
      </c>
      <c r="Q1180" t="s">
        <v>8336</v>
      </c>
      <c r="R1180" t="s">
        <v>8337</v>
      </c>
      <c r="S1180" s="12">
        <f t="shared" si="74"/>
        <v>41867.655694444446</v>
      </c>
      <c r="T1180" s="12">
        <f t="shared" si="75"/>
        <v>41837.655694444446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7">
        <f t="shared" si="73"/>
        <v>640</v>
      </c>
      <c r="Q1181" t="s">
        <v>8336</v>
      </c>
      <c r="R1181" t="s">
        <v>8337</v>
      </c>
      <c r="S1181" s="12">
        <f t="shared" si="74"/>
        <v>42305.470219907409</v>
      </c>
      <c r="T1181" s="12">
        <f t="shared" si="75"/>
        <v>42275.470219907409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7">
        <f t="shared" si="73"/>
        <v>69.117647058823536</v>
      </c>
      <c r="Q1182" t="s">
        <v>8336</v>
      </c>
      <c r="R1182" t="s">
        <v>8337</v>
      </c>
      <c r="S1182" s="12">
        <f t="shared" si="74"/>
        <v>41818.556875000002</v>
      </c>
      <c r="T1182" s="12">
        <f t="shared" si="75"/>
        <v>41781.556875000002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7">
        <f t="shared" si="73"/>
        <v>1.3333333333333333</v>
      </c>
      <c r="Q1183" t="s">
        <v>8336</v>
      </c>
      <c r="R1183" t="s">
        <v>8337</v>
      </c>
      <c r="S1183" s="12">
        <f t="shared" si="74"/>
        <v>42064.089363425926</v>
      </c>
      <c r="T1183" s="12">
        <f t="shared" si="75"/>
        <v>42034.089363425926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7">
        <f t="shared" si="73"/>
        <v>10.5</v>
      </c>
      <c r="Q1184" t="s">
        <v>8336</v>
      </c>
      <c r="R1184" t="s">
        <v>8337</v>
      </c>
      <c r="S1184" s="12">
        <f t="shared" si="74"/>
        <v>42747.445833333331</v>
      </c>
      <c r="T1184" s="12">
        <f t="shared" si="75"/>
        <v>42728.577407407407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7">
        <f t="shared" si="73"/>
        <v>33.333333333333336</v>
      </c>
      <c r="Q1185" t="s">
        <v>8336</v>
      </c>
      <c r="R1185" t="s">
        <v>8337</v>
      </c>
      <c r="S1185" s="12">
        <f t="shared" si="74"/>
        <v>42675.915972222225</v>
      </c>
      <c r="T1185" s="12">
        <f t="shared" si="75"/>
        <v>42656.61137731481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7">
        <f t="shared" si="73"/>
        <v>61.562666666666665</v>
      </c>
      <c r="Q1186" t="s">
        <v>8338</v>
      </c>
      <c r="R1186" t="s">
        <v>8339</v>
      </c>
      <c r="S1186" s="12">
        <f t="shared" si="74"/>
        <v>42772.349664351852</v>
      </c>
      <c r="T1186" s="12">
        <f t="shared" si="75"/>
        <v>42741.349664351852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7">
        <f t="shared" si="73"/>
        <v>118.73873873873873</v>
      </c>
      <c r="Q1187" t="s">
        <v>8338</v>
      </c>
      <c r="R1187" t="s">
        <v>8339</v>
      </c>
      <c r="S1187" s="12">
        <f t="shared" si="74"/>
        <v>42162.916666666672</v>
      </c>
      <c r="T1187" s="12">
        <f t="shared" si="75"/>
        <v>42130.615150462967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7">
        <f t="shared" si="73"/>
        <v>65.081300813008127</v>
      </c>
      <c r="Q1188" t="s">
        <v>8338</v>
      </c>
      <c r="R1188" t="s">
        <v>8339</v>
      </c>
      <c r="S1188" s="12">
        <f t="shared" si="74"/>
        <v>42156.695833333331</v>
      </c>
      <c r="T1188" s="12">
        <f t="shared" si="75"/>
        <v>42123.61336805555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7">
        <f t="shared" si="73"/>
        <v>130.15714285714284</v>
      </c>
      <c r="Q1189" t="s">
        <v>8338</v>
      </c>
      <c r="R1189" t="s">
        <v>8339</v>
      </c>
      <c r="S1189" s="12">
        <f t="shared" si="74"/>
        <v>42141.5</v>
      </c>
      <c r="T1189" s="12">
        <f t="shared" si="75"/>
        <v>42109.644942129627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7">
        <f t="shared" si="73"/>
        <v>37.776470588235291</v>
      </c>
      <c r="Q1190" t="s">
        <v>8338</v>
      </c>
      <c r="R1190" t="s">
        <v>8339</v>
      </c>
      <c r="S1190" s="12">
        <f t="shared" si="74"/>
        <v>42732.450694444444</v>
      </c>
      <c r="T1190" s="12">
        <f t="shared" si="75"/>
        <v>42711.450694444444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7">
        <f t="shared" si="73"/>
        <v>112.79069767441861</v>
      </c>
      <c r="Q1191" t="s">
        <v>8338</v>
      </c>
      <c r="R1191" t="s">
        <v>8339</v>
      </c>
      <c r="S1191" s="12">
        <f t="shared" si="74"/>
        <v>42550.729108796295</v>
      </c>
      <c r="T1191" s="12">
        <f t="shared" si="75"/>
        <v>42529.729108796295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7">
        <f t="shared" si="73"/>
        <v>51.92307692307692</v>
      </c>
      <c r="Q1192" t="s">
        <v>8338</v>
      </c>
      <c r="R1192" t="s">
        <v>8339</v>
      </c>
      <c r="S1192" s="12">
        <f t="shared" si="74"/>
        <v>41882.415798611109</v>
      </c>
      <c r="T1192" s="12">
        <f t="shared" si="75"/>
        <v>41852.415798611109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7">
        <f t="shared" si="73"/>
        <v>89.242424242424249</v>
      </c>
      <c r="Q1193" t="s">
        <v>8338</v>
      </c>
      <c r="R1193" t="s">
        <v>8339</v>
      </c>
      <c r="S1193" s="12">
        <f t="shared" si="74"/>
        <v>42449.312037037038</v>
      </c>
      <c r="T1193" s="12">
        <f t="shared" si="75"/>
        <v>42419.353703703702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7">
        <f t="shared" si="73"/>
        <v>19.333333333333332</v>
      </c>
      <c r="Q1194" t="s">
        <v>8338</v>
      </c>
      <c r="R1194" t="s">
        <v>8339</v>
      </c>
      <c r="S1194" s="12">
        <f t="shared" si="74"/>
        <v>42777.256689814814</v>
      </c>
      <c r="T1194" s="12">
        <f t="shared" si="75"/>
        <v>42747.256689814814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7">
        <f t="shared" si="73"/>
        <v>79.967032967032964</v>
      </c>
      <c r="Q1195" t="s">
        <v>8338</v>
      </c>
      <c r="R1195" t="s">
        <v>8339</v>
      </c>
      <c r="S1195" s="12">
        <f t="shared" si="74"/>
        <v>42469.484409722223</v>
      </c>
      <c r="T1195" s="12">
        <f t="shared" si="75"/>
        <v>42409.526076388887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7">
        <f t="shared" si="73"/>
        <v>56.414565826330531</v>
      </c>
      <c r="Q1196" t="s">
        <v>8338</v>
      </c>
      <c r="R1196" t="s">
        <v>8339</v>
      </c>
      <c r="S1196" s="12">
        <f t="shared" si="74"/>
        <v>42102.238182870366</v>
      </c>
      <c r="T1196" s="12">
        <f t="shared" si="75"/>
        <v>42072.238182870366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7">
        <f t="shared" si="73"/>
        <v>79.411764705882348</v>
      </c>
      <c r="Q1197" t="s">
        <v>8338</v>
      </c>
      <c r="R1197" t="s">
        <v>8339</v>
      </c>
      <c r="S1197" s="12">
        <f t="shared" si="74"/>
        <v>42358.125</v>
      </c>
      <c r="T1197" s="12">
        <f t="shared" si="75"/>
        <v>42298.09783564815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7">
        <f t="shared" si="73"/>
        <v>76.439453125</v>
      </c>
      <c r="Q1198" t="s">
        <v>8338</v>
      </c>
      <c r="R1198" t="s">
        <v>8339</v>
      </c>
      <c r="S1198" s="12">
        <f t="shared" si="74"/>
        <v>42356.568738425922</v>
      </c>
      <c r="T1198" s="12">
        <f t="shared" si="75"/>
        <v>42326.568738425922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7">
        <f t="shared" si="73"/>
        <v>121</v>
      </c>
      <c r="Q1199" t="s">
        <v>8338</v>
      </c>
      <c r="R1199" t="s">
        <v>8339</v>
      </c>
      <c r="S1199" s="12">
        <f t="shared" si="74"/>
        <v>42533.999305555553</v>
      </c>
      <c r="T1199" s="12">
        <f t="shared" si="75"/>
        <v>42503.41474537037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7">
        <f t="shared" si="73"/>
        <v>54.616766467065865</v>
      </c>
      <c r="Q1200" t="s">
        <v>8338</v>
      </c>
      <c r="R1200" t="s">
        <v>8339</v>
      </c>
      <c r="S1200" s="12">
        <f t="shared" si="74"/>
        <v>42368.875</v>
      </c>
      <c r="T1200" s="12">
        <f t="shared" si="75"/>
        <v>42333.369050925925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7">
        <f t="shared" si="73"/>
        <v>299.22222222222223</v>
      </c>
      <c r="Q1201" t="s">
        <v>8338</v>
      </c>
      <c r="R1201" t="s">
        <v>8339</v>
      </c>
      <c r="S1201" s="12">
        <f t="shared" si="74"/>
        <v>42193.520833333328</v>
      </c>
      <c r="T1201" s="12">
        <f t="shared" si="75"/>
        <v>42161.520833333328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7">
        <f t="shared" si="73"/>
        <v>58.533980582524272</v>
      </c>
      <c r="Q1202" t="s">
        <v>8338</v>
      </c>
      <c r="R1202" t="s">
        <v>8339</v>
      </c>
      <c r="S1202" s="12">
        <f t="shared" si="74"/>
        <v>42110.227500000001</v>
      </c>
      <c r="T1202" s="12">
        <f t="shared" si="75"/>
        <v>42089.227500000001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7">
        <f t="shared" si="73"/>
        <v>55.371801801801809</v>
      </c>
      <c r="Q1203" t="s">
        <v>8338</v>
      </c>
      <c r="R1203" t="s">
        <v>8339</v>
      </c>
      <c r="S1203" s="12">
        <f t="shared" si="74"/>
        <v>42566.35701388889</v>
      </c>
      <c r="T1203" s="12">
        <f t="shared" si="75"/>
        <v>42536.35701388889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7">
        <f t="shared" si="73"/>
        <v>183.80442804428046</v>
      </c>
      <c r="Q1204" t="s">
        <v>8338</v>
      </c>
      <c r="R1204" t="s">
        <v>8339</v>
      </c>
      <c r="S1204" s="12">
        <f t="shared" si="74"/>
        <v>42182.038819444446</v>
      </c>
      <c r="T1204" s="12">
        <f t="shared" si="75"/>
        <v>42152.038819444446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7">
        <f t="shared" si="73"/>
        <v>165.34653465346534</v>
      </c>
      <c r="Q1205" t="s">
        <v>8338</v>
      </c>
      <c r="R1205" t="s">
        <v>8339</v>
      </c>
      <c r="S1205" s="12">
        <f t="shared" si="74"/>
        <v>42155.364895833336</v>
      </c>
      <c r="T1205" s="12">
        <f t="shared" si="75"/>
        <v>42125.364895833336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7">
        <f t="shared" si="73"/>
        <v>234.78947368421052</v>
      </c>
      <c r="Q1206" t="s">
        <v>8338</v>
      </c>
      <c r="R1206" t="s">
        <v>8339</v>
      </c>
      <c r="S1206" s="12">
        <f t="shared" si="74"/>
        <v>42341.958333333328</v>
      </c>
      <c r="T1206" s="12">
        <f t="shared" si="75"/>
        <v>42297.498067129629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7">
        <f t="shared" si="73"/>
        <v>211.48387096774192</v>
      </c>
      <c r="Q1207" t="s">
        <v>8338</v>
      </c>
      <c r="R1207" t="s">
        <v>8339</v>
      </c>
      <c r="S1207" s="12">
        <f t="shared" si="74"/>
        <v>42168.256377314814</v>
      </c>
      <c r="T1207" s="12">
        <f t="shared" si="75"/>
        <v>42138.256377314814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7">
        <f t="shared" si="73"/>
        <v>32.34375</v>
      </c>
      <c r="Q1208" t="s">
        <v>8338</v>
      </c>
      <c r="R1208" t="s">
        <v>8339</v>
      </c>
      <c r="S1208" s="12">
        <f t="shared" si="74"/>
        <v>42805.311805555553</v>
      </c>
      <c r="T1208" s="12">
        <f t="shared" si="75"/>
        <v>42772.526076388887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7">
        <f t="shared" si="73"/>
        <v>123.37588652482269</v>
      </c>
      <c r="Q1209" t="s">
        <v>8338</v>
      </c>
      <c r="R1209" t="s">
        <v>8339</v>
      </c>
      <c r="S1209" s="12">
        <f t="shared" si="74"/>
        <v>42460.166666666672</v>
      </c>
      <c r="T1209" s="12">
        <f t="shared" si="75"/>
        <v>42430.180243055554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7">
        <f t="shared" si="73"/>
        <v>207.06666666666666</v>
      </c>
      <c r="Q1210" t="s">
        <v>8338</v>
      </c>
      <c r="R1210" t="s">
        <v>8339</v>
      </c>
      <c r="S1210" s="12">
        <f t="shared" si="74"/>
        <v>42453.417407407411</v>
      </c>
      <c r="T1210" s="12">
        <f t="shared" si="75"/>
        <v>42423.459074074075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7">
        <f t="shared" si="73"/>
        <v>138.2608695652174</v>
      </c>
      <c r="Q1211" t="s">
        <v>8338</v>
      </c>
      <c r="R1211" t="s">
        <v>8339</v>
      </c>
      <c r="S1211" s="12">
        <f t="shared" si="74"/>
        <v>42791.596122685187</v>
      </c>
      <c r="T1211" s="12">
        <f t="shared" si="75"/>
        <v>42761.596122685187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7">
        <f t="shared" si="73"/>
        <v>493.81553398058253</v>
      </c>
      <c r="Q1212" t="s">
        <v>8338</v>
      </c>
      <c r="R1212" t="s">
        <v>8339</v>
      </c>
      <c r="S1212" s="12">
        <f t="shared" si="74"/>
        <v>42155.625</v>
      </c>
      <c r="T1212" s="12">
        <f t="shared" si="75"/>
        <v>42132.691805555558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7">
        <f t="shared" si="73"/>
        <v>168.5</v>
      </c>
      <c r="Q1213" t="s">
        <v>8338</v>
      </c>
      <c r="R1213" t="s">
        <v>8339</v>
      </c>
      <c r="S1213" s="12">
        <f t="shared" si="74"/>
        <v>42530.616446759261</v>
      </c>
      <c r="T1213" s="12">
        <f t="shared" si="75"/>
        <v>42515.616446759261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7">
        <f t="shared" si="73"/>
        <v>38.867469879518069</v>
      </c>
      <c r="Q1214" t="s">
        <v>8338</v>
      </c>
      <c r="R1214" t="s">
        <v>8339</v>
      </c>
      <c r="S1214" s="12">
        <f t="shared" si="74"/>
        <v>42334.791666666672</v>
      </c>
      <c r="T1214" s="12">
        <f t="shared" si="75"/>
        <v>42318.700173611112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7">
        <f t="shared" si="73"/>
        <v>61.527777777777779</v>
      </c>
      <c r="Q1215" t="s">
        <v>8338</v>
      </c>
      <c r="R1215" t="s">
        <v>8339</v>
      </c>
      <c r="S1215" s="12">
        <f t="shared" si="74"/>
        <v>42766.505787037036</v>
      </c>
      <c r="T1215" s="12">
        <f t="shared" si="75"/>
        <v>42731.505787037036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7">
        <f t="shared" si="73"/>
        <v>105.44</v>
      </c>
      <c r="Q1216" t="s">
        <v>8338</v>
      </c>
      <c r="R1216" t="s">
        <v>8339</v>
      </c>
      <c r="S1216" s="12">
        <f t="shared" si="74"/>
        <v>42164.590335648143</v>
      </c>
      <c r="T1216" s="12">
        <f t="shared" si="75"/>
        <v>42104.590335648143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7">
        <f t="shared" si="73"/>
        <v>71.592003642987251</v>
      </c>
      <c r="Q1217" t="s">
        <v>8338</v>
      </c>
      <c r="R1217" t="s">
        <v>8339</v>
      </c>
      <c r="S1217" s="12">
        <f t="shared" si="74"/>
        <v>41789.673101851848</v>
      </c>
      <c r="T1217" s="12">
        <f t="shared" si="75"/>
        <v>41759.673101851848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76">E1218/D1218</f>
        <v>1.4570000000000001</v>
      </c>
      <c r="P1218" s="7">
        <f t="shared" ref="P1218:P1281" si="77">E1218/L1218</f>
        <v>91.882882882882882</v>
      </c>
      <c r="Q1218" t="s">
        <v>8338</v>
      </c>
      <c r="R1218" t="s">
        <v>8339</v>
      </c>
      <c r="S1218" s="12">
        <f t="shared" si="74"/>
        <v>42279.710416666669</v>
      </c>
      <c r="T1218" s="12">
        <f t="shared" si="75"/>
        <v>42247.366400462968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6"/>
        <v>1.026</v>
      </c>
      <c r="P1219" s="7">
        <f t="shared" si="77"/>
        <v>148.57377049180329</v>
      </c>
      <c r="Q1219" t="s">
        <v>8338</v>
      </c>
      <c r="R1219" t="s">
        <v>8339</v>
      </c>
      <c r="S1219" s="12">
        <f t="shared" ref="S1219:S1282" si="78">(I1219/86400)+25569+(-6/24)</f>
        <v>42565.559490740736</v>
      </c>
      <c r="T1219" s="12">
        <f t="shared" ref="T1219:T1282" si="79">(J1219/86400)+25569+(-6/24)</f>
        <v>42535.559490740736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7">
        <f t="shared" si="77"/>
        <v>174.2134831460674</v>
      </c>
      <c r="Q1220" t="s">
        <v>8338</v>
      </c>
      <c r="R1220" t="s">
        <v>8339</v>
      </c>
      <c r="S1220" s="12">
        <f t="shared" si="78"/>
        <v>42308.875</v>
      </c>
      <c r="T1220" s="12">
        <f t="shared" si="79"/>
        <v>42278.412037037036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7">
        <f t="shared" si="77"/>
        <v>102.86166007905139</v>
      </c>
      <c r="Q1221" t="s">
        <v>8338</v>
      </c>
      <c r="R1221" t="s">
        <v>8339</v>
      </c>
      <c r="S1221" s="12">
        <f t="shared" si="78"/>
        <v>42663.211956018524</v>
      </c>
      <c r="T1221" s="12">
        <f t="shared" si="79"/>
        <v>42633.211956018524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7">
        <f t="shared" si="77"/>
        <v>111.17857142857143</v>
      </c>
      <c r="Q1222" t="s">
        <v>8338</v>
      </c>
      <c r="R1222" t="s">
        <v>8339</v>
      </c>
      <c r="S1222" s="12">
        <f t="shared" si="78"/>
        <v>42241.378611111111</v>
      </c>
      <c r="T1222" s="12">
        <f t="shared" si="79"/>
        <v>42211.378611111111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7">
        <f t="shared" si="77"/>
        <v>23.796213592233013</v>
      </c>
      <c r="Q1223" t="s">
        <v>8338</v>
      </c>
      <c r="R1223" t="s">
        <v>8339</v>
      </c>
      <c r="S1223" s="12">
        <f t="shared" si="78"/>
        <v>42707.75</v>
      </c>
      <c r="T1223" s="12">
        <f t="shared" si="79"/>
        <v>42680.22555555556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7">
        <f t="shared" si="77"/>
        <v>81.268115942028984</v>
      </c>
      <c r="Q1224" t="s">
        <v>8338</v>
      </c>
      <c r="R1224" t="s">
        <v>8339</v>
      </c>
      <c r="S1224" s="12">
        <f t="shared" si="78"/>
        <v>42460.916666666672</v>
      </c>
      <c r="T1224" s="12">
        <f t="shared" si="79"/>
        <v>42430.470451388886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7">
        <f t="shared" si="77"/>
        <v>116.21465968586388</v>
      </c>
      <c r="Q1225" t="s">
        <v>8338</v>
      </c>
      <c r="R1225" t="s">
        <v>8339</v>
      </c>
      <c r="S1225" s="12">
        <f t="shared" si="78"/>
        <v>42683.968854166669</v>
      </c>
      <c r="T1225" s="12">
        <f t="shared" si="79"/>
        <v>42653.927187499998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7">
        <f t="shared" si="77"/>
        <v>58.888888888888886</v>
      </c>
      <c r="Q1226" t="s">
        <v>8325</v>
      </c>
      <c r="R1226" t="s">
        <v>8340</v>
      </c>
      <c r="S1226" s="12">
        <f t="shared" si="78"/>
        <v>41796.299791666665</v>
      </c>
      <c r="T1226" s="12">
        <f t="shared" si="79"/>
        <v>41736.299791666665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7">
        <f t="shared" si="77"/>
        <v>44</v>
      </c>
      <c r="Q1227" t="s">
        <v>8325</v>
      </c>
      <c r="R1227" t="s">
        <v>8340</v>
      </c>
      <c r="S1227" s="12">
        <f t="shared" si="78"/>
        <v>41569.655995370369</v>
      </c>
      <c r="T1227" s="12">
        <f t="shared" si="79"/>
        <v>41509.655995370369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7">
        <f t="shared" si="77"/>
        <v>48.424999999999997</v>
      </c>
      <c r="Q1228" t="s">
        <v>8325</v>
      </c>
      <c r="R1228" t="s">
        <v>8340</v>
      </c>
      <c r="S1228" s="12">
        <f t="shared" si="78"/>
        <v>41749.791666666664</v>
      </c>
      <c r="T1228" s="12">
        <f t="shared" si="79"/>
        <v>41715.624780092592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2">
        <f t="shared" si="78"/>
        <v>41858.041666666664</v>
      </c>
      <c r="T1229" s="12">
        <f t="shared" si="79"/>
        <v>41827.669166666667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7">
        <f t="shared" si="77"/>
        <v>61.041666666666664</v>
      </c>
      <c r="Q1230" t="s">
        <v>8325</v>
      </c>
      <c r="R1230" t="s">
        <v>8340</v>
      </c>
      <c r="S1230" s="12">
        <f t="shared" si="78"/>
        <v>40814.479259259257</v>
      </c>
      <c r="T1230" s="12">
        <f t="shared" si="79"/>
        <v>40754.479259259257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7">
        <f t="shared" si="77"/>
        <v>25</v>
      </c>
      <c r="Q1231" t="s">
        <v>8325</v>
      </c>
      <c r="R1231" t="s">
        <v>8340</v>
      </c>
      <c r="S1231" s="12">
        <f t="shared" si="78"/>
        <v>41015.416666666664</v>
      </c>
      <c r="T1231" s="12">
        <f t="shared" si="79"/>
        <v>40985.209803240738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2">
        <f t="shared" si="78"/>
        <v>40598.722569444442</v>
      </c>
      <c r="T1232" s="12">
        <f t="shared" si="79"/>
        <v>40568.722569444442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2">
        <f t="shared" si="78"/>
        <v>42243.791666666672</v>
      </c>
      <c r="T1233" s="12">
        <f t="shared" si="79"/>
        <v>42193.691759259258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7">
        <f t="shared" si="77"/>
        <v>40</v>
      </c>
      <c r="Q1234" t="s">
        <v>8325</v>
      </c>
      <c r="R1234" t="s">
        <v>8340</v>
      </c>
      <c r="S1234" s="12">
        <f t="shared" si="78"/>
        <v>41553.598032407404</v>
      </c>
      <c r="T1234" s="12">
        <f t="shared" si="79"/>
        <v>41506.598032407404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7">
        <f t="shared" si="77"/>
        <v>19.333333333333332</v>
      </c>
      <c r="Q1235" t="s">
        <v>8325</v>
      </c>
      <c r="R1235" t="s">
        <v>8340</v>
      </c>
      <c r="S1235" s="12">
        <f t="shared" si="78"/>
        <v>40960.698773148149</v>
      </c>
      <c r="T1235" s="12">
        <f t="shared" si="79"/>
        <v>40939.698773148149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2">
        <f t="shared" si="78"/>
        <v>42037.538680555561</v>
      </c>
      <c r="T1236" s="12">
        <f t="shared" si="79"/>
        <v>42007.538680555561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7">
        <f t="shared" si="77"/>
        <v>35</v>
      </c>
      <c r="Q1237" t="s">
        <v>8325</v>
      </c>
      <c r="R1237" t="s">
        <v>8340</v>
      </c>
      <c r="S1237" s="12">
        <f t="shared" si="78"/>
        <v>41622.885405092595</v>
      </c>
      <c r="T1237" s="12">
        <f t="shared" si="79"/>
        <v>41582.885405092595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2">
        <f t="shared" si="78"/>
        <v>41118.416666666664</v>
      </c>
      <c r="T1238" s="12">
        <f t="shared" si="79"/>
        <v>41110.430138888885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2">
        <f t="shared" si="78"/>
        <v>41145.033159722225</v>
      </c>
      <c r="T1239" s="12">
        <f t="shared" si="79"/>
        <v>41125.033159722225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7">
        <f t="shared" si="77"/>
        <v>59.333333333333336</v>
      </c>
      <c r="Q1240" t="s">
        <v>8325</v>
      </c>
      <c r="R1240" t="s">
        <v>8340</v>
      </c>
      <c r="S1240" s="12">
        <f t="shared" si="78"/>
        <v>40761.36037037037</v>
      </c>
      <c r="T1240" s="12">
        <f t="shared" si="79"/>
        <v>40731.36037037037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2">
        <f t="shared" si="78"/>
        <v>40913.712581018517</v>
      </c>
      <c r="T1241" s="12">
        <f t="shared" si="79"/>
        <v>40883.712581018517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7">
        <f t="shared" si="77"/>
        <v>30.125</v>
      </c>
      <c r="Q1242" t="s">
        <v>8325</v>
      </c>
      <c r="R1242" t="s">
        <v>8340</v>
      </c>
      <c r="S1242" s="12">
        <f t="shared" si="78"/>
        <v>41467.660416666666</v>
      </c>
      <c r="T1242" s="12">
        <f t="shared" si="79"/>
        <v>41408.790011574078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7">
        <f t="shared" si="77"/>
        <v>74.617647058823536</v>
      </c>
      <c r="Q1243" t="s">
        <v>8325</v>
      </c>
      <c r="R1243" t="s">
        <v>8340</v>
      </c>
      <c r="S1243" s="12">
        <f t="shared" si="78"/>
        <v>41945.999305555553</v>
      </c>
      <c r="T1243" s="12">
        <f t="shared" si="79"/>
        <v>41923.587731481479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7">
        <f t="shared" si="77"/>
        <v>5</v>
      </c>
      <c r="Q1244" t="s">
        <v>8325</v>
      </c>
      <c r="R1244" t="s">
        <v>8340</v>
      </c>
      <c r="S1244" s="12">
        <f t="shared" si="78"/>
        <v>40797.304166666669</v>
      </c>
      <c r="T1244" s="12">
        <f t="shared" si="79"/>
        <v>40781.915532407409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7">
        <f t="shared" si="77"/>
        <v>44.5</v>
      </c>
      <c r="Q1245" t="s">
        <v>8325</v>
      </c>
      <c r="R1245" t="s">
        <v>8340</v>
      </c>
      <c r="S1245" s="12">
        <f t="shared" si="78"/>
        <v>40732.625</v>
      </c>
      <c r="T1245" s="12">
        <f t="shared" si="79"/>
        <v>40671.629293981481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7">
        <f t="shared" si="77"/>
        <v>46.133333333333333</v>
      </c>
      <c r="Q1246" t="s">
        <v>8325</v>
      </c>
      <c r="R1246" t="s">
        <v>8326</v>
      </c>
      <c r="S1246" s="12">
        <f t="shared" si="78"/>
        <v>41386.625</v>
      </c>
      <c r="T1246" s="12">
        <f t="shared" si="79"/>
        <v>41355.575497685189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7">
        <f t="shared" si="77"/>
        <v>141.47058823529412</v>
      </c>
      <c r="Q1247" t="s">
        <v>8325</v>
      </c>
      <c r="R1247" t="s">
        <v>8326</v>
      </c>
      <c r="S1247" s="12">
        <f t="shared" si="78"/>
        <v>41804.34993055556</v>
      </c>
      <c r="T1247" s="12">
        <f t="shared" si="79"/>
        <v>41774.34993055556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7">
        <f t="shared" si="77"/>
        <v>75.483870967741936</v>
      </c>
      <c r="Q1248" t="s">
        <v>8325</v>
      </c>
      <c r="R1248" t="s">
        <v>8326</v>
      </c>
      <c r="S1248" s="12">
        <f t="shared" si="78"/>
        <v>40882.835057870368</v>
      </c>
      <c r="T1248" s="12">
        <f t="shared" si="79"/>
        <v>40837.793391203704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7">
        <f t="shared" si="77"/>
        <v>85.5</v>
      </c>
      <c r="Q1249" t="s">
        <v>8325</v>
      </c>
      <c r="R1249" t="s">
        <v>8326</v>
      </c>
      <c r="S1249" s="12">
        <f t="shared" si="78"/>
        <v>41400.042303240742</v>
      </c>
      <c r="T1249" s="12">
        <f t="shared" si="79"/>
        <v>41370.042303240742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7">
        <f t="shared" si="77"/>
        <v>64.254237288135599</v>
      </c>
      <c r="Q1250" t="s">
        <v>8325</v>
      </c>
      <c r="R1250" t="s">
        <v>8326</v>
      </c>
      <c r="S1250" s="12">
        <f t="shared" si="78"/>
        <v>41803.040972222225</v>
      </c>
      <c r="T1250" s="12">
        <f t="shared" si="79"/>
        <v>41767.406863425924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7">
        <f t="shared" si="77"/>
        <v>64.46913580246914</v>
      </c>
      <c r="Q1251" t="s">
        <v>8325</v>
      </c>
      <c r="R1251" t="s">
        <v>8326</v>
      </c>
      <c r="S1251" s="12">
        <f t="shared" si="78"/>
        <v>41097.490868055553</v>
      </c>
      <c r="T1251" s="12">
        <f t="shared" si="79"/>
        <v>41067.490868055553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7">
        <f t="shared" si="77"/>
        <v>118.2007874015748</v>
      </c>
      <c r="Q1252" t="s">
        <v>8325</v>
      </c>
      <c r="R1252" t="s">
        <v>8326</v>
      </c>
      <c r="S1252" s="12">
        <f t="shared" si="78"/>
        <v>41888.39271990741</v>
      </c>
      <c r="T1252" s="12">
        <f t="shared" si="79"/>
        <v>41843.39271990741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7">
        <f t="shared" si="77"/>
        <v>82.540540540540547</v>
      </c>
      <c r="Q1253" t="s">
        <v>8325</v>
      </c>
      <c r="R1253" t="s">
        <v>8326</v>
      </c>
      <c r="S1253" s="12">
        <f t="shared" si="78"/>
        <v>40811.564432870371</v>
      </c>
      <c r="T1253" s="12">
        <f t="shared" si="79"/>
        <v>40751.564432870371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7">
        <f t="shared" si="77"/>
        <v>34.170212765957444</v>
      </c>
      <c r="Q1254" t="s">
        <v>8325</v>
      </c>
      <c r="R1254" t="s">
        <v>8326</v>
      </c>
      <c r="S1254" s="12">
        <f t="shared" si="78"/>
        <v>41571.738067129627</v>
      </c>
      <c r="T1254" s="12">
        <f t="shared" si="79"/>
        <v>41543.738067129627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7">
        <f t="shared" si="77"/>
        <v>42.73322081575246</v>
      </c>
      <c r="Q1255" t="s">
        <v>8325</v>
      </c>
      <c r="R1255" t="s">
        <v>8326</v>
      </c>
      <c r="S1255" s="12">
        <f t="shared" si="78"/>
        <v>41885.533645833333</v>
      </c>
      <c r="T1255" s="12">
        <f t="shared" si="79"/>
        <v>41855.533645833333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7">
        <f t="shared" si="77"/>
        <v>94.489361702127653</v>
      </c>
      <c r="Q1256" t="s">
        <v>8325</v>
      </c>
      <c r="R1256" t="s">
        <v>8326</v>
      </c>
      <c r="S1256" s="12">
        <f t="shared" si="78"/>
        <v>40543.957638888889</v>
      </c>
      <c r="T1256" s="12">
        <f t="shared" si="79"/>
        <v>40487.371365740742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7">
        <f t="shared" si="77"/>
        <v>55.697247706422019</v>
      </c>
      <c r="Q1257" t="s">
        <v>8325</v>
      </c>
      <c r="R1257" t="s">
        <v>8326</v>
      </c>
      <c r="S1257" s="12">
        <f t="shared" si="78"/>
        <v>41609.637175925927</v>
      </c>
      <c r="T1257" s="12">
        <f t="shared" si="79"/>
        <v>41579.595509259263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7">
        <f t="shared" si="77"/>
        <v>98.030831024930734</v>
      </c>
      <c r="Q1258" t="s">
        <v>8325</v>
      </c>
      <c r="R1258" t="s">
        <v>8326</v>
      </c>
      <c r="S1258" s="12">
        <f t="shared" si="78"/>
        <v>40951.669340277775</v>
      </c>
      <c r="T1258" s="12">
        <f t="shared" si="79"/>
        <v>40921.669340277775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7">
        <f t="shared" si="77"/>
        <v>92.102272727272734</v>
      </c>
      <c r="Q1259" t="s">
        <v>8325</v>
      </c>
      <c r="R1259" t="s">
        <v>8326</v>
      </c>
      <c r="S1259" s="12">
        <f t="shared" si="78"/>
        <v>40635.793865740743</v>
      </c>
      <c r="T1259" s="12">
        <f t="shared" si="79"/>
        <v>40586.835532407407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7">
        <f t="shared" si="77"/>
        <v>38.175462686567165</v>
      </c>
      <c r="Q1260" t="s">
        <v>8325</v>
      </c>
      <c r="R1260" t="s">
        <v>8326</v>
      </c>
      <c r="S1260" s="12">
        <f t="shared" si="78"/>
        <v>41517.361250000002</v>
      </c>
      <c r="T1260" s="12">
        <f t="shared" si="79"/>
        <v>41487.361250000002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7">
        <f t="shared" si="77"/>
        <v>27.145833333333332</v>
      </c>
      <c r="Q1261" t="s">
        <v>8325</v>
      </c>
      <c r="R1261" t="s">
        <v>8326</v>
      </c>
      <c r="S1261" s="12">
        <f t="shared" si="78"/>
        <v>41798.915972222225</v>
      </c>
      <c r="T1261" s="12">
        <f t="shared" si="79"/>
        <v>41766.720648148148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7">
        <f t="shared" si="77"/>
        <v>50.689189189189186</v>
      </c>
      <c r="Q1262" t="s">
        <v>8325</v>
      </c>
      <c r="R1262" t="s">
        <v>8326</v>
      </c>
      <c r="S1262" s="12">
        <f t="shared" si="78"/>
        <v>41696.592824074076</v>
      </c>
      <c r="T1262" s="12">
        <f t="shared" si="79"/>
        <v>41666.592824074076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7">
        <f t="shared" si="77"/>
        <v>38.942307692307693</v>
      </c>
      <c r="Q1263" t="s">
        <v>8325</v>
      </c>
      <c r="R1263" t="s">
        <v>8326</v>
      </c>
      <c r="S1263" s="12">
        <f t="shared" si="78"/>
        <v>41668.092905092592</v>
      </c>
      <c r="T1263" s="12">
        <f t="shared" si="79"/>
        <v>41638.092905092592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7">
        <f t="shared" si="77"/>
        <v>77.638095238095232</v>
      </c>
      <c r="Q1264" t="s">
        <v>8325</v>
      </c>
      <c r="R1264" t="s">
        <v>8326</v>
      </c>
      <c r="S1264" s="12">
        <f t="shared" si="78"/>
        <v>41686.512638888889</v>
      </c>
      <c r="T1264" s="12">
        <f t="shared" si="79"/>
        <v>41656.512638888889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7">
        <f t="shared" si="77"/>
        <v>43.536585365853661</v>
      </c>
      <c r="Q1265" t="s">
        <v>8325</v>
      </c>
      <c r="R1265" t="s">
        <v>8326</v>
      </c>
      <c r="S1265" s="12">
        <f t="shared" si="78"/>
        <v>41726.791666666664</v>
      </c>
      <c r="T1265" s="12">
        <f t="shared" si="79"/>
        <v>41691.834143518521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7">
        <f t="shared" si="77"/>
        <v>31.823529411764707</v>
      </c>
      <c r="Q1266" t="s">
        <v>8325</v>
      </c>
      <c r="R1266" t="s">
        <v>8326</v>
      </c>
      <c r="S1266" s="12">
        <f t="shared" si="78"/>
        <v>41576.412997685184</v>
      </c>
      <c r="T1266" s="12">
        <f t="shared" si="79"/>
        <v>41547.412997685184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7">
        <f t="shared" si="77"/>
        <v>63.184393939393942</v>
      </c>
      <c r="Q1267" t="s">
        <v>8325</v>
      </c>
      <c r="R1267" t="s">
        <v>8326</v>
      </c>
      <c r="S1267" s="12">
        <f t="shared" si="78"/>
        <v>40512.405266203699</v>
      </c>
      <c r="T1267" s="12">
        <f t="shared" si="79"/>
        <v>40465.405266203699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7">
        <f t="shared" si="77"/>
        <v>190.9</v>
      </c>
      <c r="Q1268" t="s">
        <v>8325</v>
      </c>
      <c r="R1268" t="s">
        <v>8326</v>
      </c>
      <c r="S1268" s="12">
        <f t="shared" si="78"/>
        <v>41650.62667824074</v>
      </c>
      <c r="T1268" s="12">
        <f t="shared" si="79"/>
        <v>41620.62667824074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7">
        <f t="shared" si="77"/>
        <v>140.85534591194968</v>
      </c>
      <c r="Q1269" t="s">
        <v>8325</v>
      </c>
      <c r="R1269" t="s">
        <v>8326</v>
      </c>
      <c r="S1269" s="12">
        <f t="shared" si="78"/>
        <v>41479.335162037038</v>
      </c>
      <c r="T1269" s="12">
        <f t="shared" si="79"/>
        <v>41449.335162037038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7">
        <f t="shared" si="77"/>
        <v>76.92307692307692</v>
      </c>
      <c r="Q1270" t="s">
        <v>8325</v>
      </c>
      <c r="R1270" t="s">
        <v>8326</v>
      </c>
      <c r="S1270" s="12">
        <f t="shared" si="78"/>
        <v>41537.595451388886</v>
      </c>
      <c r="T1270" s="12">
        <f t="shared" si="79"/>
        <v>41507.595451388886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7">
        <f t="shared" si="77"/>
        <v>99.15533980582525</v>
      </c>
      <c r="Q1271" t="s">
        <v>8325</v>
      </c>
      <c r="R1271" t="s">
        <v>8326</v>
      </c>
      <c r="S1271" s="12">
        <f t="shared" si="78"/>
        <v>42475.75</v>
      </c>
      <c r="T1271" s="12">
        <f t="shared" si="79"/>
        <v>42445.573055555556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7">
        <f t="shared" si="77"/>
        <v>67.881656804733723</v>
      </c>
      <c r="Q1272" t="s">
        <v>8325</v>
      </c>
      <c r="R1272" t="s">
        <v>8326</v>
      </c>
      <c r="S1272" s="12">
        <f t="shared" si="78"/>
        <v>40993.565300925926</v>
      </c>
      <c r="T1272" s="12">
        <f t="shared" si="79"/>
        <v>40933.60696759259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7">
        <f t="shared" si="77"/>
        <v>246.29032258064515</v>
      </c>
      <c r="Q1273" t="s">
        <v>8325</v>
      </c>
      <c r="R1273" t="s">
        <v>8326</v>
      </c>
      <c r="S1273" s="12">
        <f t="shared" si="78"/>
        <v>41591.475219907406</v>
      </c>
      <c r="T1273" s="12">
        <f t="shared" si="79"/>
        <v>41561.433553240742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7">
        <f t="shared" si="77"/>
        <v>189.28571428571428</v>
      </c>
      <c r="Q1274" t="s">
        <v>8325</v>
      </c>
      <c r="R1274" t="s">
        <v>8326</v>
      </c>
      <c r="S1274" s="12">
        <f t="shared" si="78"/>
        <v>40343.916666666664</v>
      </c>
      <c r="T1274" s="12">
        <f t="shared" si="79"/>
        <v>40274.495127314818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7">
        <f t="shared" si="77"/>
        <v>76.666666666666671</v>
      </c>
      <c r="Q1275" t="s">
        <v>8325</v>
      </c>
      <c r="R1275" t="s">
        <v>8326</v>
      </c>
      <c r="S1275" s="12">
        <f t="shared" si="78"/>
        <v>41882.480219907404</v>
      </c>
      <c r="T1275" s="12">
        <f t="shared" si="79"/>
        <v>41852.480219907404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7">
        <f t="shared" si="77"/>
        <v>82.963254817987149</v>
      </c>
      <c r="Q1276" t="s">
        <v>8325</v>
      </c>
      <c r="R1276" t="s">
        <v>8326</v>
      </c>
      <c r="S1276" s="12">
        <f t="shared" si="78"/>
        <v>41151.440104166664</v>
      </c>
      <c r="T1276" s="12">
        <f t="shared" si="79"/>
        <v>41116.440104166664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7">
        <f t="shared" si="77"/>
        <v>62.522107969151669</v>
      </c>
      <c r="Q1277" t="s">
        <v>8325</v>
      </c>
      <c r="R1277" t="s">
        <v>8326</v>
      </c>
      <c r="S1277" s="12">
        <f t="shared" si="78"/>
        <v>41493.617905092593</v>
      </c>
      <c r="T1277" s="12">
        <f t="shared" si="79"/>
        <v>41458.617905092593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7">
        <f t="shared" si="77"/>
        <v>46.06808823529412</v>
      </c>
      <c r="Q1278" t="s">
        <v>8325</v>
      </c>
      <c r="R1278" t="s">
        <v>8326</v>
      </c>
      <c r="S1278" s="12">
        <f t="shared" si="78"/>
        <v>40056.916666666664</v>
      </c>
      <c r="T1278" s="12">
        <f t="shared" si="79"/>
        <v>40007.454247685186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7">
        <f t="shared" si="77"/>
        <v>38.543946731234868</v>
      </c>
      <c r="Q1279" t="s">
        <v>8325</v>
      </c>
      <c r="R1279" t="s">
        <v>8326</v>
      </c>
      <c r="S1279" s="12">
        <f t="shared" si="78"/>
        <v>41156.311886574076</v>
      </c>
      <c r="T1279" s="12">
        <f t="shared" si="79"/>
        <v>41121.311886574076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7">
        <f t="shared" si="77"/>
        <v>53.005263157894738</v>
      </c>
      <c r="Q1280" t="s">
        <v>8325</v>
      </c>
      <c r="R1280" t="s">
        <v>8326</v>
      </c>
      <c r="S1280" s="12">
        <f t="shared" si="78"/>
        <v>41814.833333333336</v>
      </c>
      <c r="T1280" s="12">
        <f t="shared" si="79"/>
        <v>41786.305162037039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7">
        <f t="shared" si="77"/>
        <v>73.355396825396824</v>
      </c>
      <c r="Q1281" t="s">
        <v>8325</v>
      </c>
      <c r="R1281" t="s">
        <v>8326</v>
      </c>
      <c r="S1281" s="12">
        <f t="shared" si="78"/>
        <v>41721.807523148149</v>
      </c>
      <c r="T1281" s="12">
        <f t="shared" si="79"/>
        <v>41681.849189814813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80">E1282/D1282</f>
        <v>1.1091186666666666</v>
      </c>
      <c r="P1282" s="7">
        <f t="shared" ref="P1282:P1345" si="81">E1282/L1282</f>
        <v>127.97523076923076</v>
      </c>
      <c r="Q1282" t="s">
        <v>8325</v>
      </c>
      <c r="R1282" t="s">
        <v>8326</v>
      </c>
      <c r="S1282" s="12">
        <f t="shared" si="78"/>
        <v>40603.507569444446</v>
      </c>
      <c r="T1282" s="12">
        <f t="shared" si="79"/>
        <v>40513.507569444446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80"/>
        <v>1.1071428571428572</v>
      </c>
      <c r="P1283" s="7">
        <f t="shared" si="81"/>
        <v>104.72972972972973</v>
      </c>
      <c r="Q1283" t="s">
        <v>8325</v>
      </c>
      <c r="R1283" t="s">
        <v>8326</v>
      </c>
      <c r="S1283" s="12">
        <f t="shared" ref="S1283:S1346" si="82">(I1283/86400)+25569+(-6/24)</f>
        <v>41483.493472222224</v>
      </c>
      <c r="T1283" s="12">
        <f t="shared" ref="T1283:T1346" si="83">(J1283/86400)+25569+(-6/24)</f>
        <v>41463.493472222224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7">
        <f t="shared" si="81"/>
        <v>67.671532846715323</v>
      </c>
      <c r="Q1284" t="s">
        <v>8325</v>
      </c>
      <c r="R1284" t="s">
        <v>8326</v>
      </c>
      <c r="S1284" s="12">
        <f t="shared" si="82"/>
        <v>41616.957638888889</v>
      </c>
      <c r="T1284" s="12">
        <f t="shared" si="83"/>
        <v>41586.225173611107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7">
        <f t="shared" si="81"/>
        <v>95.931818181818187</v>
      </c>
      <c r="Q1285" t="s">
        <v>8325</v>
      </c>
      <c r="R1285" t="s">
        <v>8326</v>
      </c>
      <c r="S1285" s="12">
        <f t="shared" si="82"/>
        <v>41343.916666666664</v>
      </c>
      <c r="T1285" s="12">
        <f t="shared" si="83"/>
        <v>41320.467465277776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7">
        <f t="shared" si="81"/>
        <v>65.161290322580641</v>
      </c>
      <c r="Q1286" t="s">
        <v>8317</v>
      </c>
      <c r="R1286" t="s">
        <v>8318</v>
      </c>
      <c r="S1286" s="12">
        <f t="shared" si="82"/>
        <v>42735.457638888889</v>
      </c>
      <c r="T1286" s="12">
        <f t="shared" si="83"/>
        <v>42711.98474537037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7">
        <f t="shared" si="81"/>
        <v>32.269841269841272</v>
      </c>
      <c r="Q1287" t="s">
        <v>8317</v>
      </c>
      <c r="R1287" t="s">
        <v>8318</v>
      </c>
      <c r="S1287" s="12">
        <f t="shared" si="82"/>
        <v>42175.333043981482</v>
      </c>
      <c r="T1287" s="12">
        <f t="shared" si="83"/>
        <v>42160.333043981482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7">
        <f t="shared" si="81"/>
        <v>81.25</v>
      </c>
      <c r="Q1288" t="s">
        <v>8317</v>
      </c>
      <c r="R1288" t="s">
        <v>8318</v>
      </c>
      <c r="S1288" s="12">
        <f t="shared" si="82"/>
        <v>42052.333333333328</v>
      </c>
      <c r="T1288" s="12">
        <f t="shared" si="83"/>
        <v>42039.134571759263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7">
        <f t="shared" si="81"/>
        <v>24.2</v>
      </c>
      <c r="Q1289" t="s">
        <v>8317</v>
      </c>
      <c r="R1289" t="s">
        <v>8318</v>
      </c>
      <c r="S1289" s="12">
        <f t="shared" si="82"/>
        <v>42167.371018518519</v>
      </c>
      <c r="T1289" s="12">
        <f t="shared" si="83"/>
        <v>42107.371018518519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7">
        <f t="shared" si="81"/>
        <v>65.868852459016395</v>
      </c>
      <c r="Q1290" t="s">
        <v>8317</v>
      </c>
      <c r="R1290" t="s">
        <v>8318</v>
      </c>
      <c r="S1290" s="12">
        <f t="shared" si="82"/>
        <v>42591.916666666672</v>
      </c>
      <c r="T1290" s="12">
        <f t="shared" si="83"/>
        <v>42560.904664351852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7">
        <f t="shared" si="81"/>
        <v>36.07692307692308</v>
      </c>
      <c r="Q1291" t="s">
        <v>8317</v>
      </c>
      <c r="R1291" t="s">
        <v>8318</v>
      </c>
      <c r="S1291" s="12">
        <f t="shared" si="82"/>
        <v>42738.884780092594</v>
      </c>
      <c r="T1291" s="12">
        <f t="shared" si="83"/>
        <v>42708.884780092594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7">
        <f t="shared" si="81"/>
        <v>44.186046511627907</v>
      </c>
      <c r="Q1292" t="s">
        <v>8317</v>
      </c>
      <c r="R1292" t="s">
        <v>8318</v>
      </c>
      <c r="S1292" s="12">
        <f t="shared" si="82"/>
        <v>42117.040972222225</v>
      </c>
      <c r="T1292" s="12">
        <f t="shared" si="83"/>
        <v>42086.364942129629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7">
        <f t="shared" si="81"/>
        <v>104.07142857142857</v>
      </c>
      <c r="Q1293" t="s">
        <v>8317</v>
      </c>
      <c r="R1293" t="s">
        <v>8318</v>
      </c>
      <c r="S1293" s="12">
        <f t="shared" si="82"/>
        <v>42101.041666666672</v>
      </c>
      <c r="T1293" s="12">
        <f t="shared" si="83"/>
        <v>42064.402673611112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7">
        <f t="shared" si="81"/>
        <v>35.96153846153846</v>
      </c>
      <c r="Q1294" t="s">
        <v>8317</v>
      </c>
      <c r="R1294" t="s">
        <v>8318</v>
      </c>
      <c r="S1294" s="12">
        <f t="shared" si="82"/>
        <v>42283.707638888889</v>
      </c>
      <c r="T1294" s="12">
        <f t="shared" si="83"/>
        <v>42256.514212962968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7">
        <f t="shared" si="81"/>
        <v>127.79166666666667</v>
      </c>
      <c r="Q1295" t="s">
        <v>8317</v>
      </c>
      <c r="R1295" t="s">
        <v>8318</v>
      </c>
      <c r="S1295" s="12">
        <f t="shared" si="82"/>
        <v>42322.492719907408</v>
      </c>
      <c r="T1295" s="12">
        <f t="shared" si="83"/>
        <v>42292.451053240744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7">
        <f t="shared" si="81"/>
        <v>27.727272727272727</v>
      </c>
      <c r="Q1296" t="s">
        <v>8317</v>
      </c>
      <c r="R1296" t="s">
        <v>8318</v>
      </c>
      <c r="S1296" s="12">
        <f t="shared" si="82"/>
        <v>42296.208333333328</v>
      </c>
      <c r="T1296" s="12">
        <f t="shared" si="83"/>
        <v>42278.203668981485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7">
        <f t="shared" si="81"/>
        <v>39.828125</v>
      </c>
      <c r="Q1297" t="s">
        <v>8317</v>
      </c>
      <c r="R1297" t="s">
        <v>8318</v>
      </c>
      <c r="S1297" s="12">
        <f t="shared" si="82"/>
        <v>42214.458333333328</v>
      </c>
      <c r="T1297" s="12">
        <f t="shared" si="83"/>
        <v>42184.322881944448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7">
        <f t="shared" si="81"/>
        <v>52.173913043478258</v>
      </c>
      <c r="Q1298" t="s">
        <v>8317</v>
      </c>
      <c r="R1298" t="s">
        <v>8318</v>
      </c>
      <c r="S1298" s="12">
        <f t="shared" si="82"/>
        <v>42442.758946759262</v>
      </c>
      <c r="T1298" s="12">
        <f t="shared" si="83"/>
        <v>42422.800613425927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7">
        <f t="shared" si="81"/>
        <v>92.037815126050418</v>
      </c>
      <c r="Q1299" t="s">
        <v>8317</v>
      </c>
      <c r="R1299" t="s">
        <v>8318</v>
      </c>
      <c r="S1299" s="12">
        <f t="shared" si="82"/>
        <v>42491.497199074074</v>
      </c>
      <c r="T1299" s="12">
        <f t="shared" si="83"/>
        <v>42461.497199074074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7">
        <f t="shared" si="81"/>
        <v>63.424242424242422</v>
      </c>
      <c r="Q1300" t="s">
        <v>8317</v>
      </c>
      <c r="R1300" t="s">
        <v>8318</v>
      </c>
      <c r="S1300" s="12">
        <f t="shared" si="82"/>
        <v>42488.430925925924</v>
      </c>
      <c r="T1300" s="12">
        <f t="shared" si="83"/>
        <v>42458.430925925924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7">
        <f t="shared" si="81"/>
        <v>135.625</v>
      </c>
      <c r="Q1301" t="s">
        <v>8317</v>
      </c>
      <c r="R1301" t="s">
        <v>8318</v>
      </c>
      <c r="S1301" s="12">
        <f t="shared" si="82"/>
        <v>42199.564340277779</v>
      </c>
      <c r="T1301" s="12">
        <f t="shared" si="83"/>
        <v>42169.564340277779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7">
        <f t="shared" si="81"/>
        <v>168.75</v>
      </c>
      <c r="Q1302" t="s">
        <v>8317</v>
      </c>
      <c r="R1302" t="s">
        <v>8318</v>
      </c>
      <c r="S1302" s="12">
        <f t="shared" si="82"/>
        <v>42522.539583333331</v>
      </c>
      <c r="T1302" s="12">
        <f t="shared" si="83"/>
        <v>42483.425208333334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7">
        <f t="shared" si="81"/>
        <v>70.862068965517238</v>
      </c>
      <c r="Q1303" t="s">
        <v>8317</v>
      </c>
      <c r="R1303" t="s">
        <v>8318</v>
      </c>
      <c r="S1303" s="12">
        <f t="shared" si="82"/>
        <v>42205.875</v>
      </c>
      <c r="T1303" s="12">
        <f t="shared" si="83"/>
        <v>42195.499745370369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7">
        <f t="shared" si="81"/>
        <v>50</v>
      </c>
      <c r="Q1304" t="s">
        <v>8317</v>
      </c>
      <c r="R1304" t="s">
        <v>8318</v>
      </c>
      <c r="S1304" s="12">
        <f t="shared" si="82"/>
        <v>42704.849664351852</v>
      </c>
      <c r="T1304" s="12">
        <f t="shared" si="83"/>
        <v>42674.807997685188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7">
        <f t="shared" si="81"/>
        <v>42.214166666666671</v>
      </c>
      <c r="Q1305" t="s">
        <v>8317</v>
      </c>
      <c r="R1305" t="s">
        <v>8318</v>
      </c>
      <c r="S1305" s="12">
        <f t="shared" si="82"/>
        <v>42582.208333333328</v>
      </c>
      <c r="T1305" s="12">
        <f t="shared" si="83"/>
        <v>42566.191203703704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7">
        <f t="shared" si="81"/>
        <v>152.41346153846155</v>
      </c>
      <c r="Q1306" t="s">
        <v>8319</v>
      </c>
      <c r="R1306" t="s">
        <v>8321</v>
      </c>
      <c r="S1306" s="12">
        <f t="shared" si="82"/>
        <v>42806.902835648143</v>
      </c>
      <c r="T1306" s="12">
        <f t="shared" si="83"/>
        <v>42746.944502314815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7">
        <f t="shared" si="81"/>
        <v>90.616279069767444</v>
      </c>
      <c r="Q1307" t="s">
        <v>8319</v>
      </c>
      <c r="R1307" t="s">
        <v>8321</v>
      </c>
      <c r="S1307" s="12">
        <f t="shared" si="82"/>
        <v>42572.479166666672</v>
      </c>
      <c r="T1307" s="12">
        <f t="shared" si="83"/>
        <v>42543.415601851855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7">
        <f t="shared" si="81"/>
        <v>201.60393258426967</v>
      </c>
      <c r="Q1308" t="s">
        <v>8319</v>
      </c>
      <c r="R1308" t="s">
        <v>8321</v>
      </c>
      <c r="S1308" s="12">
        <f t="shared" si="82"/>
        <v>41977.207569444443</v>
      </c>
      <c r="T1308" s="12">
        <f t="shared" si="83"/>
        <v>41947.207569444443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7">
        <f t="shared" si="81"/>
        <v>127.93333333333334</v>
      </c>
      <c r="Q1309" t="s">
        <v>8319</v>
      </c>
      <c r="R1309" t="s">
        <v>8321</v>
      </c>
      <c r="S1309" s="12">
        <f t="shared" si="82"/>
        <v>42417.253229166672</v>
      </c>
      <c r="T1309" s="12">
        <f t="shared" si="83"/>
        <v>42387.253229166672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7">
        <f t="shared" si="81"/>
        <v>29.894736842105264</v>
      </c>
      <c r="Q1310" t="s">
        <v>8319</v>
      </c>
      <c r="R1310" t="s">
        <v>8321</v>
      </c>
      <c r="S1310" s="12">
        <f t="shared" si="82"/>
        <v>42651.363564814819</v>
      </c>
      <c r="T1310" s="12">
        <f t="shared" si="83"/>
        <v>42611.363564814819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7">
        <f t="shared" si="81"/>
        <v>367.97142857142859</v>
      </c>
      <c r="Q1311" t="s">
        <v>8319</v>
      </c>
      <c r="R1311" t="s">
        <v>8321</v>
      </c>
      <c r="S1311" s="12">
        <f t="shared" si="82"/>
        <v>42292.632731481484</v>
      </c>
      <c r="T1311" s="12">
        <f t="shared" si="83"/>
        <v>42257.632731481484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7">
        <f t="shared" si="81"/>
        <v>129.16666666666666</v>
      </c>
      <c r="Q1312" t="s">
        <v>8319</v>
      </c>
      <c r="R1312" t="s">
        <v>8321</v>
      </c>
      <c r="S1312" s="12">
        <f t="shared" si="82"/>
        <v>42601.417245370365</v>
      </c>
      <c r="T1312" s="12">
        <f t="shared" si="83"/>
        <v>42556.417245370365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7">
        <f t="shared" si="81"/>
        <v>800.7</v>
      </c>
      <c r="Q1313" t="s">
        <v>8319</v>
      </c>
      <c r="R1313" t="s">
        <v>8321</v>
      </c>
      <c r="S1313" s="12">
        <f t="shared" si="82"/>
        <v>42704.593969907408</v>
      </c>
      <c r="T1313" s="12">
        <f t="shared" si="83"/>
        <v>42669.552303240736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7">
        <f t="shared" si="81"/>
        <v>28</v>
      </c>
      <c r="Q1314" t="s">
        <v>8319</v>
      </c>
      <c r="R1314" t="s">
        <v>8321</v>
      </c>
      <c r="S1314" s="12">
        <f t="shared" si="82"/>
        <v>42112.452800925923</v>
      </c>
      <c r="T1314" s="12">
        <f t="shared" si="83"/>
        <v>42082.452800925923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7">
        <f t="shared" si="81"/>
        <v>102.01639344262296</v>
      </c>
      <c r="Q1315" t="s">
        <v>8319</v>
      </c>
      <c r="R1315" t="s">
        <v>8321</v>
      </c>
      <c r="S1315" s="12">
        <f t="shared" si="82"/>
        <v>42432.459652777776</v>
      </c>
      <c r="T1315" s="12">
        <f t="shared" si="83"/>
        <v>42402.459652777776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7">
        <f t="shared" si="81"/>
        <v>184.36363636363637</v>
      </c>
      <c r="Q1316" t="s">
        <v>8319</v>
      </c>
      <c r="R1316" t="s">
        <v>8321</v>
      </c>
      <c r="S1316" s="12">
        <f t="shared" si="82"/>
        <v>42664.419675925921</v>
      </c>
      <c r="T1316" s="12">
        <f t="shared" si="83"/>
        <v>42604.419675925921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7">
        <f t="shared" si="81"/>
        <v>162.91935483870967</v>
      </c>
      <c r="Q1317" t="s">
        <v>8319</v>
      </c>
      <c r="R1317" t="s">
        <v>8321</v>
      </c>
      <c r="S1317" s="12">
        <f t="shared" si="82"/>
        <v>42313.791666666672</v>
      </c>
      <c r="T1317" s="12">
        <f t="shared" si="83"/>
        <v>42278.248240740737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7">
        <f t="shared" si="81"/>
        <v>1</v>
      </c>
      <c r="Q1318" t="s">
        <v>8319</v>
      </c>
      <c r="R1318" t="s">
        <v>8321</v>
      </c>
      <c r="S1318" s="12">
        <f t="shared" si="82"/>
        <v>42428.711909722224</v>
      </c>
      <c r="T1318" s="12">
        <f t="shared" si="83"/>
        <v>42393.711909722224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7">
        <f t="shared" si="81"/>
        <v>603.52631578947364</v>
      </c>
      <c r="Q1319" t="s">
        <v>8319</v>
      </c>
      <c r="R1319" t="s">
        <v>8321</v>
      </c>
      <c r="S1319" s="12">
        <f t="shared" si="82"/>
        <v>42572.333333333328</v>
      </c>
      <c r="T1319" s="12">
        <f t="shared" si="83"/>
        <v>42519.985486111109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7">
        <f t="shared" si="81"/>
        <v>45.407407407407405</v>
      </c>
      <c r="Q1320" t="s">
        <v>8319</v>
      </c>
      <c r="R1320" t="s">
        <v>8321</v>
      </c>
      <c r="S1320" s="12">
        <f t="shared" si="82"/>
        <v>42014.793657407412</v>
      </c>
      <c r="T1320" s="12">
        <f t="shared" si="83"/>
        <v>41984.793657407412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7">
        <f t="shared" si="81"/>
        <v>97.333333333333329</v>
      </c>
      <c r="Q1321" t="s">
        <v>8319</v>
      </c>
      <c r="R1321" t="s">
        <v>8321</v>
      </c>
      <c r="S1321" s="12">
        <f t="shared" si="82"/>
        <v>41831.416666666664</v>
      </c>
      <c r="T1321" s="12">
        <f t="shared" si="83"/>
        <v>41816.562094907407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7">
        <f t="shared" si="81"/>
        <v>167.66666666666666</v>
      </c>
      <c r="Q1322" t="s">
        <v>8319</v>
      </c>
      <c r="R1322" t="s">
        <v>8321</v>
      </c>
      <c r="S1322" s="12">
        <f t="shared" si="82"/>
        <v>42734.708333333328</v>
      </c>
      <c r="T1322" s="12">
        <f t="shared" si="83"/>
        <v>42705.440347222218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7">
        <f t="shared" si="81"/>
        <v>859.85714285714289</v>
      </c>
      <c r="Q1323" t="s">
        <v>8319</v>
      </c>
      <c r="R1323" t="s">
        <v>8321</v>
      </c>
      <c r="S1323" s="12">
        <f t="shared" si="82"/>
        <v>42727.49927083333</v>
      </c>
      <c r="T1323" s="12">
        <f t="shared" si="83"/>
        <v>42697.49927083333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7">
        <f t="shared" si="81"/>
        <v>26.5</v>
      </c>
      <c r="Q1324" t="s">
        <v>8319</v>
      </c>
      <c r="R1324" t="s">
        <v>8321</v>
      </c>
      <c r="S1324" s="12">
        <f t="shared" si="82"/>
        <v>42145.406539351854</v>
      </c>
      <c r="T1324" s="12">
        <f t="shared" si="83"/>
        <v>42115.406539351854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7">
        <f t="shared" si="81"/>
        <v>30.272727272727273</v>
      </c>
      <c r="Q1325" t="s">
        <v>8319</v>
      </c>
      <c r="R1325" t="s">
        <v>8321</v>
      </c>
      <c r="S1325" s="12">
        <f t="shared" si="82"/>
        <v>42486.038194444445</v>
      </c>
      <c r="T1325" s="12">
        <f t="shared" si="83"/>
        <v>42451.448449074072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7">
        <f t="shared" si="81"/>
        <v>54.666666666666664</v>
      </c>
      <c r="Q1326" t="s">
        <v>8319</v>
      </c>
      <c r="R1326" t="s">
        <v>8321</v>
      </c>
      <c r="S1326" s="12">
        <f t="shared" si="82"/>
        <v>42656.383703703701</v>
      </c>
      <c r="T1326" s="12">
        <f t="shared" si="83"/>
        <v>42626.383703703701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7">
        <f t="shared" si="81"/>
        <v>60.75</v>
      </c>
      <c r="Q1327" t="s">
        <v>8319</v>
      </c>
      <c r="R1327" t="s">
        <v>8321</v>
      </c>
      <c r="S1327" s="12">
        <f t="shared" si="82"/>
        <v>42733.836053240739</v>
      </c>
      <c r="T1327" s="12">
        <f t="shared" si="83"/>
        <v>42703.836053240739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7">
        <f t="shared" si="81"/>
        <v>102.72727272727273</v>
      </c>
      <c r="Q1328" t="s">
        <v>8319</v>
      </c>
      <c r="R1328" t="s">
        <v>8321</v>
      </c>
      <c r="S1328" s="12">
        <f t="shared" si="82"/>
        <v>42019.541990740741</v>
      </c>
      <c r="T1328" s="12">
        <f t="shared" si="83"/>
        <v>41974.541990740741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7">
        <f t="shared" si="81"/>
        <v>41.585365853658537</v>
      </c>
      <c r="Q1329" t="s">
        <v>8319</v>
      </c>
      <c r="R1329" t="s">
        <v>8321</v>
      </c>
      <c r="S1329" s="12">
        <f t="shared" si="82"/>
        <v>42153.428645833337</v>
      </c>
      <c r="T1329" s="12">
        <f t="shared" si="83"/>
        <v>42123.428645833337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7">
        <f t="shared" si="81"/>
        <v>116.53333333333333</v>
      </c>
      <c r="Q1330" t="s">
        <v>8319</v>
      </c>
      <c r="R1330" t="s">
        <v>8321</v>
      </c>
      <c r="S1330" s="12">
        <f t="shared" si="82"/>
        <v>42657.392754629633</v>
      </c>
      <c r="T1330" s="12">
        <f t="shared" si="83"/>
        <v>42612.392754629633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7">
        <f t="shared" si="81"/>
        <v>45.333333333333336</v>
      </c>
      <c r="Q1331" t="s">
        <v>8319</v>
      </c>
      <c r="R1331" t="s">
        <v>8321</v>
      </c>
      <c r="S1331" s="12">
        <f t="shared" si="82"/>
        <v>41975.013252314813</v>
      </c>
      <c r="T1331" s="12">
        <f t="shared" si="83"/>
        <v>41934.971585648149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7">
        <f t="shared" si="81"/>
        <v>157.46</v>
      </c>
      <c r="Q1332" t="s">
        <v>8319</v>
      </c>
      <c r="R1332" t="s">
        <v>8321</v>
      </c>
      <c r="S1332" s="12">
        <f t="shared" si="82"/>
        <v>42552.916666666672</v>
      </c>
      <c r="T1332" s="12">
        <f t="shared" si="83"/>
        <v>42522.026724537034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7">
        <f t="shared" si="81"/>
        <v>100.5</v>
      </c>
      <c r="Q1333" t="s">
        <v>8319</v>
      </c>
      <c r="R1333" t="s">
        <v>8321</v>
      </c>
      <c r="S1333" s="12">
        <f t="shared" si="82"/>
        <v>42599.25409722222</v>
      </c>
      <c r="T1333" s="12">
        <f t="shared" si="83"/>
        <v>42569.25409722222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2">
        <f t="shared" si="82"/>
        <v>42761.810277777782</v>
      </c>
      <c r="T1334" s="12">
        <f t="shared" si="83"/>
        <v>42731.810277777782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2">
        <f t="shared" si="82"/>
        <v>41835.856770833336</v>
      </c>
      <c r="T1335" s="12">
        <f t="shared" si="83"/>
        <v>41805.856770833336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7">
        <f t="shared" si="81"/>
        <v>51.822463768115945</v>
      </c>
      <c r="Q1336" t="s">
        <v>8319</v>
      </c>
      <c r="R1336" t="s">
        <v>8321</v>
      </c>
      <c r="S1336" s="12">
        <f t="shared" si="82"/>
        <v>42440.524155092593</v>
      </c>
      <c r="T1336" s="12">
        <f t="shared" si="83"/>
        <v>42410.524155092593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7">
        <f t="shared" si="81"/>
        <v>308.75</v>
      </c>
      <c r="Q1337" t="s">
        <v>8319</v>
      </c>
      <c r="R1337" t="s">
        <v>8321</v>
      </c>
      <c r="S1337" s="12">
        <f t="shared" si="82"/>
        <v>42343.686365740738</v>
      </c>
      <c r="T1337" s="12">
        <f t="shared" si="83"/>
        <v>42313.686365740738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7">
        <f t="shared" si="81"/>
        <v>379.22767857142856</v>
      </c>
      <c r="Q1338" t="s">
        <v>8319</v>
      </c>
      <c r="R1338" t="s">
        <v>8321</v>
      </c>
      <c r="S1338" s="12">
        <f t="shared" si="82"/>
        <v>41990.613750000004</v>
      </c>
      <c r="T1338" s="12">
        <f t="shared" si="83"/>
        <v>41955.613750000004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7">
        <f t="shared" si="81"/>
        <v>176.36428571428573</v>
      </c>
      <c r="Q1339" t="s">
        <v>8319</v>
      </c>
      <c r="R1339" t="s">
        <v>8321</v>
      </c>
      <c r="S1339" s="12">
        <f t="shared" si="82"/>
        <v>42797.327303240745</v>
      </c>
      <c r="T1339" s="12">
        <f t="shared" si="83"/>
        <v>42767.327303240745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7">
        <f t="shared" si="81"/>
        <v>66.066666666666663</v>
      </c>
      <c r="Q1340" t="s">
        <v>8319</v>
      </c>
      <c r="R1340" t="s">
        <v>8321</v>
      </c>
      <c r="S1340" s="12">
        <f t="shared" si="82"/>
        <v>42218.553622685184</v>
      </c>
      <c r="T1340" s="12">
        <f t="shared" si="83"/>
        <v>42188.553622685184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7">
        <f t="shared" si="81"/>
        <v>89.648648648648646</v>
      </c>
      <c r="Q1341" t="s">
        <v>8319</v>
      </c>
      <c r="R1341" t="s">
        <v>8321</v>
      </c>
      <c r="S1341" s="12">
        <f t="shared" si="82"/>
        <v>41981.438831018517</v>
      </c>
      <c r="T1341" s="12">
        <f t="shared" si="83"/>
        <v>41936.397164351853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2">
        <f t="shared" si="82"/>
        <v>41866.345520833333</v>
      </c>
      <c r="T1342" s="12">
        <f t="shared" si="83"/>
        <v>41836.345520833333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7">
        <f t="shared" si="81"/>
        <v>382.39130434782606</v>
      </c>
      <c r="Q1343" t="s">
        <v>8319</v>
      </c>
      <c r="R1343" t="s">
        <v>8321</v>
      </c>
      <c r="S1343" s="12">
        <f t="shared" si="82"/>
        <v>42644.374039351853</v>
      </c>
      <c r="T1343" s="12">
        <f t="shared" si="83"/>
        <v>42612.374039351853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7">
        <f t="shared" si="81"/>
        <v>100</v>
      </c>
      <c r="Q1344" t="s">
        <v>8319</v>
      </c>
      <c r="R1344" t="s">
        <v>8321</v>
      </c>
      <c r="S1344" s="12">
        <f t="shared" si="82"/>
        <v>42202.566423611112</v>
      </c>
      <c r="T1344" s="12">
        <f t="shared" si="83"/>
        <v>42172.566423611112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7">
        <f t="shared" si="81"/>
        <v>158.35603715170279</v>
      </c>
      <c r="Q1345" t="s">
        <v>8319</v>
      </c>
      <c r="R1345" t="s">
        <v>8321</v>
      </c>
      <c r="S1345" s="12">
        <f t="shared" si="82"/>
        <v>42600.915972222225</v>
      </c>
      <c r="T1345" s="12">
        <f t="shared" si="83"/>
        <v>42542.276423611111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84">E1346/D1346</f>
        <v>3.7773333333333334</v>
      </c>
      <c r="P1346" s="7">
        <f t="shared" ref="P1346:P1409" si="85">E1346/L1346</f>
        <v>40.762589928057551</v>
      </c>
      <c r="Q1346" t="s">
        <v>8322</v>
      </c>
      <c r="R1346" t="s">
        <v>8323</v>
      </c>
      <c r="S1346" s="12">
        <f t="shared" si="82"/>
        <v>42551.539803240739</v>
      </c>
      <c r="T1346" s="12">
        <f t="shared" si="83"/>
        <v>42522.539803240739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4"/>
        <v>1.25</v>
      </c>
      <c r="P1347" s="7">
        <f t="shared" si="85"/>
        <v>53.571428571428569</v>
      </c>
      <c r="Q1347" t="s">
        <v>8322</v>
      </c>
      <c r="R1347" t="s">
        <v>8323</v>
      </c>
      <c r="S1347" s="12">
        <f t="shared" ref="S1347:S1410" si="86">(I1347/86400)+25569+(-6/24)</f>
        <v>41834.564340277779</v>
      </c>
      <c r="T1347" s="12">
        <f t="shared" ref="T1347:T1410" si="87">(J1347/86400)+25569+(-6/24)</f>
        <v>41799.564340277779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7">
        <f t="shared" si="85"/>
        <v>48.449664429530202</v>
      </c>
      <c r="Q1348" t="s">
        <v>8322</v>
      </c>
      <c r="R1348" t="s">
        <v>8323</v>
      </c>
      <c r="S1348" s="12">
        <f t="shared" si="86"/>
        <v>41451.825821759259</v>
      </c>
      <c r="T1348" s="12">
        <f t="shared" si="87"/>
        <v>41421.825821759259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7">
        <f t="shared" si="85"/>
        <v>82.41935483870968</v>
      </c>
      <c r="Q1349" t="s">
        <v>8322</v>
      </c>
      <c r="R1349" t="s">
        <v>8323</v>
      </c>
      <c r="S1349" s="12">
        <f t="shared" si="86"/>
        <v>42070.388020833328</v>
      </c>
      <c r="T1349" s="12">
        <f t="shared" si="87"/>
        <v>42040.388020833328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7">
        <f t="shared" si="85"/>
        <v>230.19230769230768</v>
      </c>
      <c r="Q1350" t="s">
        <v>8322</v>
      </c>
      <c r="R1350" t="s">
        <v>8323</v>
      </c>
      <c r="S1350" s="12">
        <f t="shared" si="86"/>
        <v>41991.256168981483</v>
      </c>
      <c r="T1350" s="12">
        <f t="shared" si="87"/>
        <v>41963.256168981483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7">
        <f t="shared" si="85"/>
        <v>59.360465116279073</v>
      </c>
      <c r="Q1351" t="s">
        <v>8322</v>
      </c>
      <c r="R1351" t="s">
        <v>8323</v>
      </c>
      <c r="S1351" s="12">
        <f t="shared" si="86"/>
        <v>42354.040972222225</v>
      </c>
      <c r="T1351" s="12">
        <f t="shared" si="87"/>
        <v>42317.08258101852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7">
        <f t="shared" si="85"/>
        <v>66.698717948717942</v>
      </c>
      <c r="Q1352" t="s">
        <v>8322</v>
      </c>
      <c r="R1352" t="s">
        <v>8323</v>
      </c>
      <c r="S1352" s="12">
        <f t="shared" si="86"/>
        <v>42363.763124999998</v>
      </c>
      <c r="T1352" s="12">
        <f t="shared" si="87"/>
        <v>42333.763124999998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7">
        <f t="shared" si="85"/>
        <v>168.77500000000001</v>
      </c>
      <c r="Q1353" t="s">
        <v>8322</v>
      </c>
      <c r="R1353" t="s">
        <v>8323</v>
      </c>
      <c r="S1353" s="12">
        <f t="shared" si="86"/>
        <v>42412.49009259259</v>
      </c>
      <c r="T1353" s="12">
        <f t="shared" si="87"/>
        <v>42382.49009259259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7">
        <f t="shared" si="85"/>
        <v>59.973568281938327</v>
      </c>
      <c r="Q1354" t="s">
        <v>8322</v>
      </c>
      <c r="R1354" t="s">
        <v>8323</v>
      </c>
      <c r="S1354" s="12">
        <f t="shared" si="86"/>
        <v>42251.915972222225</v>
      </c>
      <c r="T1354" s="12">
        <f t="shared" si="87"/>
        <v>42200.328310185185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7">
        <f t="shared" si="85"/>
        <v>31.80952380952381</v>
      </c>
      <c r="Q1355" t="s">
        <v>8322</v>
      </c>
      <c r="R1355" t="s">
        <v>8323</v>
      </c>
      <c r="S1355" s="12">
        <f t="shared" si="86"/>
        <v>41343.75</v>
      </c>
      <c r="T1355" s="12">
        <f t="shared" si="87"/>
        <v>41308.86791666667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7">
        <f t="shared" si="85"/>
        <v>24.421875</v>
      </c>
      <c r="Q1356" t="s">
        <v>8322</v>
      </c>
      <c r="R1356" t="s">
        <v>8323</v>
      </c>
      <c r="S1356" s="12">
        <f t="shared" si="86"/>
        <v>42532.557627314818</v>
      </c>
      <c r="T1356" s="12">
        <f t="shared" si="87"/>
        <v>42502.557627314818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7">
        <f t="shared" si="85"/>
        <v>25.347107438016529</v>
      </c>
      <c r="Q1357" t="s">
        <v>8322</v>
      </c>
      <c r="R1357" t="s">
        <v>8323</v>
      </c>
      <c r="S1357" s="12">
        <f t="shared" si="86"/>
        <v>41243.166666666664</v>
      </c>
      <c r="T1357" s="12">
        <f t="shared" si="87"/>
        <v>41213.004687499997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7">
        <f t="shared" si="85"/>
        <v>71.443218390804603</v>
      </c>
      <c r="Q1358" t="s">
        <v>8322</v>
      </c>
      <c r="R1358" t="s">
        <v>8323</v>
      </c>
      <c r="S1358" s="12">
        <f t="shared" si="86"/>
        <v>41459.788888888885</v>
      </c>
      <c r="T1358" s="12">
        <f t="shared" si="87"/>
        <v>41429.788888888885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7">
        <f t="shared" si="85"/>
        <v>38.553846153846152</v>
      </c>
      <c r="Q1359" t="s">
        <v>8322</v>
      </c>
      <c r="R1359" t="s">
        <v>8323</v>
      </c>
      <c r="S1359" s="12">
        <f t="shared" si="86"/>
        <v>41333.999305555553</v>
      </c>
      <c r="T1359" s="12">
        <f t="shared" si="87"/>
        <v>41304.712233796294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7">
        <f t="shared" si="85"/>
        <v>68.367346938775512</v>
      </c>
      <c r="Q1360" t="s">
        <v>8322</v>
      </c>
      <c r="R1360" t="s">
        <v>8323</v>
      </c>
      <c r="S1360" s="12">
        <f t="shared" si="86"/>
        <v>40719.320868055554</v>
      </c>
      <c r="T1360" s="12">
        <f t="shared" si="87"/>
        <v>40689.320868055554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7">
        <f t="shared" si="85"/>
        <v>40.210526315789473</v>
      </c>
      <c r="Q1361" t="s">
        <v>8322</v>
      </c>
      <c r="R1361" t="s">
        <v>8323</v>
      </c>
      <c r="S1361" s="12">
        <f t="shared" si="86"/>
        <v>40730.564699074072</v>
      </c>
      <c r="T1361" s="12">
        <f t="shared" si="87"/>
        <v>40668.564699074072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7">
        <f t="shared" si="85"/>
        <v>32.074074074074076</v>
      </c>
      <c r="Q1362" t="s">
        <v>8322</v>
      </c>
      <c r="R1362" t="s">
        <v>8323</v>
      </c>
      <c r="S1362" s="12">
        <f t="shared" si="86"/>
        <v>41123.650694444441</v>
      </c>
      <c r="T1362" s="12">
        <f t="shared" si="87"/>
        <v>41095.650694444441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7">
        <f t="shared" si="85"/>
        <v>28.632575757575758</v>
      </c>
      <c r="Q1363" t="s">
        <v>8322</v>
      </c>
      <c r="R1363" t="s">
        <v>8323</v>
      </c>
      <c r="S1363" s="12">
        <f t="shared" si="86"/>
        <v>41811.467268518521</v>
      </c>
      <c r="T1363" s="12">
        <f t="shared" si="87"/>
        <v>41781.467268518521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7">
        <f t="shared" si="85"/>
        <v>43.64</v>
      </c>
      <c r="Q1364" t="s">
        <v>8322</v>
      </c>
      <c r="R1364" t="s">
        <v>8323</v>
      </c>
      <c r="S1364" s="12">
        <f t="shared" si="86"/>
        <v>41524.684386574074</v>
      </c>
      <c r="T1364" s="12">
        <f t="shared" si="87"/>
        <v>41464.684386574074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7">
        <f t="shared" si="85"/>
        <v>40</v>
      </c>
      <c r="Q1365" t="s">
        <v>8322</v>
      </c>
      <c r="R1365" t="s">
        <v>8323</v>
      </c>
      <c r="S1365" s="12">
        <f t="shared" si="86"/>
        <v>42415.082638888889</v>
      </c>
      <c r="T1365" s="12">
        <f t="shared" si="87"/>
        <v>42396.5940625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7">
        <f t="shared" si="85"/>
        <v>346.04166666666669</v>
      </c>
      <c r="Q1366" t="s">
        <v>8325</v>
      </c>
      <c r="R1366" t="s">
        <v>8326</v>
      </c>
      <c r="S1366" s="12">
        <f t="shared" si="86"/>
        <v>42011.4456712963</v>
      </c>
      <c r="T1366" s="12">
        <f t="shared" si="87"/>
        <v>41951.4456712963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7">
        <f t="shared" si="85"/>
        <v>81.739130434782609</v>
      </c>
      <c r="Q1367" t="s">
        <v>8325</v>
      </c>
      <c r="R1367" t="s">
        <v>8326</v>
      </c>
      <c r="S1367" s="12">
        <f t="shared" si="86"/>
        <v>42079.441574074073</v>
      </c>
      <c r="T1367" s="12">
        <f t="shared" si="87"/>
        <v>42049.483240740738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7">
        <f t="shared" si="85"/>
        <v>64.535306122448986</v>
      </c>
      <c r="Q1368" t="s">
        <v>8325</v>
      </c>
      <c r="R1368" t="s">
        <v>8326</v>
      </c>
      <c r="S1368" s="12">
        <f t="shared" si="86"/>
        <v>41969.787766203706</v>
      </c>
      <c r="T1368" s="12">
        <f t="shared" si="87"/>
        <v>41924.746099537035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7">
        <f t="shared" si="85"/>
        <v>63.477777777777774</v>
      </c>
      <c r="Q1369" t="s">
        <v>8325</v>
      </c>
      <c r="R1369" t="s">
        <v>8326</v>
      </c>
      <c r="S1369" s="12">
        <f t="shared" si="86"/>
        <v>42321.794560185182</v>
      </c>
      <c r="T1369" s="12">
        <f t="shared" si="87"/>
        <v>42291.752893518518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7">
        <f t="shared" si="85"/>
        <v>63.620689655172413</v>
      </c>
      <c r="Q1370" t="s">
        <v>8325</v>
      </c>
      <c r="R1370" t="s">
        <v>8326</v>
      </c>
      <c r="S1370" s="12">
        <f t="shared" si="86"/>
        <v>42169.940902777773</v>
      </c>
      <c r="T1370" s="12">
        <f t="shared" si="87"/>
        <v>42145.940902777773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7">
        <f t="shared" si="85"/>
        <v>83.967068965517228</v>
      </c>
      <c r="Q1371" t="s">
        <v>8325</v>
      </c>
      <c r="R1371" t="s">
        <v>8326</v>
      </c>
      <c r="S1371" s="12">
        <f t="shared" si="86"/>
        <v>41740.344282407408</v>
      </c>
      <c r="T1371" s="12">
        <f t="shared" si="87"/>
        <v>41710.344282407408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7">
        <f t="shared" si="85"/>
        <v>77.75</v>
      </c>
      <c r="Q1372" t="s">
        <v>8325</v>
      </c>
      <c r="R1372" t="s">
        <v>8326</v>
      </c>
      <c r="S1372" s="12">
        <f t="shared" si="86"/>
        <v>41562.75335648148</v>
      </c>
      <c r="T1372" s="12">
        <f t="shared" si="87"/>
        <v>41547.75335648148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7">
        <f t="shared" si="85"/>
        <v>107.07142857142857</v>
      </c>
      <c r="Q1373" t="s">
        <v>8325</v>
      </c>
      <c r="R1373" t="s">
        <v>8326</v>
      </c>
      <c r="S1373" s="12">
        <f t="shared" si="86"/>
        <v>42131.508587962962</v>
      </c>
      <c r="T1373" s="12">
        <f t="shared" si="87"/>
        <v>42101.508587962962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7">
        <f t="shared" si="85"/>
        <v>38.75</v>
      </c>
      <c r="Q1374" t="s">
        <v>8325</v>
      </c>
      <c r="R1374" t="s">
        <v>8326</v>
      </c>
      <c r="S1374" s="12">
        <f t="shared" si="86"/>
        <v>41102.489953703705</v>
      </c>
      <c r="T1374" s="12">
        <f t="shared" si="87"/>
        <v>41072.489953703705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7">
        <f t="shared" si="85"/>
        <v>201.94230769230768</v>
      </c>
      <c r="Q1375" t="s">
        <v>8325</v>
      </c>
      <c r="R1375" t="s">
        <v>8326</v>
      </c>
      <c r="S1375" s="12">
        <f t="shared" si="86"/>
        <v>42734.70177083333</v>
      </c>
      <c r="T1375" s="12">
        <f t="shared" si="87"/>
        <v>42704.70177083333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7">
        <f t="shared" si="85"/>
        <v>43.060606060606062</v>
      </c>
      <c r="Q1376" t="s">
        <v>8325</v>
      </c>
      <c r="R1376" t="s">
        <v>8326</v>
      </c>
      <c r="S1376" s="12">
        <f t="shared" si="86"/>
        <v>42453.87023148148</v>
      </c>
      <c r="T1376" s="12">
        <f t="shared" si="87"/>
        <v>42423.911898148144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7">
        <f t="shared" si="85"/>
        <v>62.871559633027523</v>
      </c>
      <c r="Q1377" t="s">
        <v>8325</v>
      </c>
      <c r="R1377" t="s">
        <v>8326</v>
      </c>
      <c r="S1377" s="12">
        <f t="shared" si="86"/>
        <v>42749.816192129627</v>
      </c>
      <c r="T1377" s="12">
        <f t="shared" si="87"/>
        <v>42719.816192129627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7">
        <f t="shared" si="85"/>
        <v>55.607142857142854</v>
      </c>
      <c r="Q1378" t="s">
        <v>8325</v>
      </c>
      <c r="R1378" t="s">
        <v>8326</v>
      </c>
      <c r="S1378" s="12">
        <f t="shared" si="86"/>
        <v>42707.460717592592</v>
      </c>
      <c r="T1378" s="12">
        <f t="shared" si="87"/>
        <v>42677.419050925921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7">
        <f t="shared" si="85"/>
        <v>48.70967741935484</v>
      </c>
      <c r="Q1379" t="s">
        <v>8325</v>
      </c>
      <c r="R1379" t="s">
        <v>8326</v>
      </c>
      <c r="S1379" s="12">
        <f t="shared" si="86"/>
        <v>42768.924305555556</v>
      </c>
      <c r="T1379" s="12">
        <f t="shared" si="87"/>
        <v>42746.969560185185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7">
        <f t="shared" si="85"/>
        <v>30.578947368421051</v>
      </c>
      <c r="Q1380" t="s">
        <v>8325</v>
      </c>
      <c r="R1380" t="s">
        <v>8326</v>
      </c>
      <c r="S1380" s="12">
        <f t="shared" si="86"/>
        <v>42583.509375000001</v>
      </c>
      <c r="T1380" s="12">
        <f t="shared" si="87"/>
        <v>42568.509375000001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7">
        <f t="shared" si="85"/>
        <v>73.907284768211923</v>
      </c>
      <c r="Q1381" t="s">
        <v>8325</v>
      </c>
      <c r="R1381" t="s">
        <v>8326</v>
      </c>
      <c r="S1381" s="12">
        <f t="shared" si="86"/>
        <v>42160.241620370369</v>
      </c>
      <c r="T1381" s="12">
        <f t="shared" si="87"/>
        <v>42130.241620370369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7">
        <f t="shared" si="85"/>
        <v>21.2</v>
      </c>
      <c r="Q1382" t="s">
        <v>8325</v>
      </c>
      <c r="R1382" t="s">
        <v>8326</v>
      </c>
      <c r="S1382" s="12">
        <f t="shared" si="86"/>
        <v>42163.833333333328</v>
      </c>
      <c r="T1382" s="12">
        <f t="shared" si="87"/>
        <v>42141.512800925921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7">
        <f t="shared" si="85"/>
        <v>73.356164383561648</v>
      </c>
      <c r="Q1383" t="s">
        <v>8325</v>
      </c>
      <c r="R1383" t="s">
        <v>8326</v>
      </c>
      <c r="S1383" s="12">
        <f t="shared" si="86"/>
        <v>42732.964409722219</v>
      </c>
      <c r="T1383" s="12">
        <f t="shared" si="87"/>
        <v>42702.964409722219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7">
        <f t="shared" si="85"/>
        <v>56.412162162162161</v>
      </c>
      <c r="Q1384" t="s">
        <v>8325</v>
      </c>
      <c r="R1384" t="s">
        <v>8326</v>
      </c>
      <c r="S1384" s="12">
        <f t="shared" si="86"/>
        <v>41400.550185185188</v>
      </c>
      <c r="T1384" s="12">
        <f t="shared" si="87"/>
        <v>41370.550185185188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7">
        <f t="shared" si="85"/>
        <v>50.247311827956992</v>
      </c>
      <c r="Q1385" t="s">
        <v>8325</v>
      </c>
      <c r="R1385" t="s">
        <v>8326</v>
      </c>
      <c r="S1385" s="12">
        <f t="shared" si="86"/>
        <v>42726.824976851851</v>
      </c>
      <c r="T1385" s="12">
        <f t="shared" si="87"/>
        <v>42706.824976851851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7">
        <f t="shared" si="85"/>
        <v>68.936507936507937</v>
      </c>
      <c r="Q1386" t="s">
        <v>8325</v>
      </c>
      <c r="R1386" t="s">
        <v>8326</v>
      </c>
      <c r="S1386" s="12">
        <f t="shared" si="86"/>
        <v>42190.485208333332</v>
      </c>
      <c r="T1386" s="12">
        <f t="shared" si="87"/>
        <v>42160.485208333332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7">
        <f t="shared" si="85"/>
        <v>65.914104477611943</v>
      </c>
      <c r="Q1387" t="s">
        <v>8325</v>
      </c>
      <c r="R1387" t="s">
        <v>8326</v>
      </c>
      <c r="S1387" s="12">
        <f t="shared" si="86"/>
        <v>42489.257638888885</v>
      </c>
      <c r="T1387" s="12">
        <f t="shared" si="87"/>
        <v>42433.438900462963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7">
        <f t="shared" si="85"/>
        <v>62.5</v>
      </c>
      <c r="Q1388" t="s">
        <v>8325</v>
      </c>
      <c r="R1388" t="s">
        <v>8326</v>
      </c>
      <c r="S1388" s="12">
        <f t="shared" si="86"/>
        <v>42214.396863425922</v>
      </c>
      <c r="T1388" s="12">
        <f t="shared" si="87"/>
        <v>42184.396863425922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7">
        <f t="shared" si="85"/>
        <v>70.064102564102569</v>
      </c>
      <c r="Q1389" t="s">
        <v>8325</v>
      </c>
      <c r="R1389" t="s">
        <v>8326</v>
      </c>
      <c r="S1389" s="12">
        <f t="shared" si="86"/>
        <v>42157.9375</v>
      </c>
      <c r="T1389" s="12">
        <f t="shared" si="87"/>
        <v>42126.67123842593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7">
        <f t="shared" si="85"/>
        <v>60.181874999999998</v>
      </c>
      <c r="Q1390" t="s">
        <v>8325</v>
      </c>
      <c r="R1390" t="s">
        <v>8326</v>
      </c>
      <c r="S1390" s="12">
        <f t="shared" si="86"/>
        <v>42660.426388888889</v>
      </c>
      <c r="T1390" s="12">
        <f t="shared" si="87"/>
        <v>42634.364780092597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7">
        <f t="shared" si="85"/>
        <v>21.382352941176471</v>
      </c>
      <c r="Q1391" t="s">
        <v>8325</v>
      </c>
      <c r="R1391" t="s">
        <v>8326</v>
      </c>
      <c r="S1391" s="12">
        <f t="shared" si="86"/>
        <v>42595.230983796297</v>
      </c>
      <c r="T1391" s="12">
        <f t="shared" si="87"/>
        <v>42565.230983796297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7">
        <f t="shared" si="85"/>
        <v>160.78947368421052</v>
      </c>
      <c r="Q1392" t="s">
        <v>8325</v>
      </c>
      <c r="R1392" t="s">
        <v>8326</v>
      </c>
      <c r="S1392" s="12">
        <f t="shared" si="86"/>
        <v>42121.466666666667</v>
      </c>
      <c r="T1392" s="12">
        <f t="shared" si="87"/>
        <v>42087.553310185191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7">
        <f t="shared" si="85"/>
        <v>42.384615384615387</v>
      </c>
      <c r="Q1393" t="s">
        <v>8325</v>
      </c>
      <c r="R1393" t="s">
        <v>8326</v>
      </c>
      <c r="S1393" s="12">
        <f t="shared" si="86"/>
        <v>42237.957638888889</v>
      </c>
      <c r="T1393" s="12">
        <f t="shared" si="87"/>
        <v>42193.400671296295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7">
        <f t="shared" si="85"/>
        <v>27.317307692307693</v>
      </c>
      <c r="Q1394" t="s">
        <v>8325</v>
      </c>
      <c r="R1394" t="s">
        <v>8326</v>
      </c>
      <c r="S1394" s="12">
        <f t="shared" si="86"/>
        <v>42431.904930555553</v>
      </c>
      <c r="T1394" s="12">
        <f t="shared" si="87"/>
        <v>42400.904930555553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7">
        <f t="shared" si="85"/>
        <v>196.82692307692307</v>
      </c>
      <c r="Q1395" t="s">
        <v>8325</v>
      </c>
      <c r="R1395" t="s">
        <v>8326</v>
      </c>
      <c r="S1395" s="12">
        <f t="shared" si="86"/>
        <v>42583.431979166664</v>
      </c>
      <c r="T1395" s="12">
        <f t="shared" si="87"/>
        <v>42553.431979166664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7">
        <f t="shared" si="85"/>
        <v>53.882352941176471</v>
      </c>
      <c r="Q1396" t="s">
        <v>8325</v>
      </c>
      <c r="R1396" t="s">
        <v>8326</v>
      </c>
      <c r="S1396" s="12">
        <f t="shared" si="86"/>
        <v>42794.875</v>
      </c>
      <c r="T1396" s="12">
        <f t="shared" si="87"/>
        <v>42751.894976851851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7">
        <f t="shared" si="85"/>
        <v>47.756097560975611</v>
      </c>
      <c r="Q1397" t="s">
        <v>8325</v>
      </c>
      <c r="R1397" t="s">
        <v>8326</v>
      </c>
      <c r="S1397" s="12">
        <f t="shared" si="86"/>
        <v>42749.65834490741</v>
      </c>
      <c r="T1397" s="12">
        <f t="shared" si="87"/>
        <v>42719.65834490741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7">
        <f t="shared" si="85"/>
        <v>88.191780821917803</v>
      </c>
      <c r="Q1398" t="s">
        <v>8325</v>
      </c>
      <c r="R1398" t="s">
        <v>8326</v>
      </c>
      <c r="S1398" s="12">
        <f t="shared" si="86"/>
        <v>42048.74863425926</v>
      </c>
      <c r="T1398" s="12">
        <f t="shared" si="87"/>
        <v>42018.74863425926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7">
        <f t="shared" si="85"/>
        <v>72.056962025316452</v>
      </c>
      <c r="Q1399" t="s">
        <v>8325</v>
      </c>
      <c r="R1399" t="s">
        <v>8326</v>
      </c>
      <c r="S1399" s="12">
        <f t="shared" si="86"/>
        <v>42670.638194444444</v>
      </c>
      <c r="T1399" s="12">
        <f t="shared" si="87"/>
        <v>42640.667939814812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7">
        <f t="shared" si="85"/>
        <v>74.246153846153845</v>
      </c>
      <c r="Q1400" t="s">
        <v>8325</v>
      </c>
      <c r="R1400" t="s">
        <v>8326</v>
      </c>
      <c r="S1400" s="12">
        <f t="shared" si="86"/>
        <v>42556.624236111107</v>
      </c>
      <c r="T1400" s="12">
        <f t="shared" si="87"/>
        <v>42526.624236111107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7">
        <f t="shared" si="85"/>
        <v>61.701086956521742</v>
      </c>
      <c r="Q1401" t="s">
        <v>8325</v>
      </c>
      <c r="R1401" t="s">
        <v>8326</v>
      </c>
      <c r="S1401" s="12">
        <f t="shared" si="86"/>
        <v>41918.754317129627</v>
      </c>
      <c r="T1401" s="12">
        <f t="shared" si="87"/>
        <v>41888.754317129627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7">
        <f t="shared" si="85"/>
        <v>17.235294117647058</v>
      </c>
      <c r="Q1402" t="s">
        <v>8325</v>
      </c>
      <c r="R1402" t="s">
        <v>8326</v>
      </c>
      <c r="S1402" s="12">
        <f t="shared" si="86"/>
        <v>42532.979166666672</v>
      </c>
      <c r="T1402" s="12">
        <f t="shared" si="87"/>
        <v>42498.091122685189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7">
        <f t="shared" si="85"/>
        <v>51.720833333333331</v>
      </c>
      <c r="Q1403" t="s">
        <v>8325</v>
      </c>
      <c r="R1403" t="s">
        <v>8326</v>
      </c>
      <c r="S1403" s="12">
        <f t="shared" si="86"/>
        <v>41420.74622685185</v>
      </c>
      <c r="T1403" s="12">
        <f t="shared" si="87"/>
        <v>41399.74622685185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7">
        <f t="shared" si="85"/>
        <v>24.150442477876105</v>
      </c>
      <c r="Q1404" t="s">
        <v>8325</v>
      </c>
      <c r="R1404" t="s">
        <v>8326</v>
      </c>
      <c r="S1404" s="12">
        <f t="shared" si="86"/>
        <v>42124.761701388888</v>
      </c>
      <c r="T1404" s="12">
        <f t="shared" si="87"/>
        <v>42064.803368055553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7">
        <f t="shared" si="85"/>
        <v>62.166666666666664</v>
      </c>
      <c r="Q1405" t="s">
        <v>8325</v>
      </c>
      <c r="R1405" t="s">
        <v>8326</v>
      </c>
      <c r="S1405" s="12">
        <f t="shared" si="86"/>
        <v>41480.812905092593</v>
      </c>
      <c r="T1405" s="12">
        <f t="shared" si="87"/>
        <v>41450.812905092593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7">
        <f t="shared" si="85"/>
        <v>48.2</v>
      </c>
      <c r="Q1406" t="s">
        <v>8322</v>
      </c>
      <c r="R1406" t="s">
        <v>8341</v>
      </c>
      <c r="S1406" s="12">
        <f t="shared" si="86"/>
        <v>42057.260243055556</v>
      </c>
      <c r="T1406" s="12">
        <f t="shared" si="87"/>
        <v>42032.260243055556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7">
        <f t="shared" si="85"/>
        <v>6.1764705882352944</v>
      </c>
      <c r="Q1407" t="s">
        <v>8322</v>
      </c>
      <c r="R1407" t="s">
        <v>8341</v>
      </c>
      <c r="S1407" s="12">
        <f t="shared" si="86"/>
        <v>41971.472233796296</v>
      </c>
      <c r="T1407" s="12">
        <f t="shared" si="87"/>
        <v>41941.430567129632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7">
        <f t="shared" si="85"/>
        <v>5</v>
      </c>
      <c r="Q1408" t="s">
        <v>8322</v>
      </c>
      <c r="R1408" t="s">
        <v>8341</v>
      </c>
      <c r="S1408" s="12">
        <f t="shared" si="86"/>
        <v>42350.166666666672</v>
      </c>
      <c r="T1408" s="12">
        <f t="shared" si="87"/>
        <v>42297.182951388888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7">
        <f t="shared" si="85"/>
        <v>7.5</v>
      </c>
      <c r="Q1409" t="s">
        <v>8322</v>
      </c>
      <c r="R1409" t="s">
        <v>8341</v>
      </c>
      <c r="S1409" s="12">
        <f t="shared" si="86"/>
        <v>41863.286782407406</v>
      </c>
      <c r="T1409" s="12">
        <f t="shared" si="87"/>
        <v>41838.286782407406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88">E1410/D1410</f>
        <v>7.1999999999999995E-2</v>
      </c>
      <c r="P1410" s="7">
        <f t="shared" ref="P1410:P1473" si="89">E1410/L1410</f>
        <v>12</v>
      </c>
      <c r="Q1410" t="s">
        <v>8322</v>
      </c>
      <c r="R1410" t="s">
        <v>8341</v>
      </c>
      <c r="S1410" s="12">
        <f t="shared" si="86"/>
        <v>42321.663842592592</v>
      </c>
      <c r="T1410" s="12">
        <f t="shared" si="87"/>
        <v>42291.622175925921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88"/>
        <v>0</v>
      </c>
      <c r="P1411" s="7" t="e">
        <f t="shared" si="89"/>
        <v>#DIV/0!</v>
      </c>
      <c r="Q1411" t="s">
        <v>8322</v>
      </c>
      <c r="R1411" t="s">
        <v>8341</v>
      </c>
      <c r="S1411" s="12">
        <f t="shared" ref="S1411:S1474" si="90">(I1411/86400)+25569+(-6/24)</f>
        <v>42004.925173611111</v>
      </c>
      <c r="T1411" s="12">
        <f t="shared" ref="T1411:T1474" si="91">(J1411/86400)+25569+(-6/24)</f>
        <v>41944.883506944447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7">
        <f t="shared" si="89"/>
        <v>1</v>
      </c>
      <c r="Q1412" t="s">
        <v>8322</v>
      </c>
      <c r="R1412" t="s">
        <v>8341</v>
      </c>
      <c r="S1412" s="12">
        <f t="shared" si="90"/>
        <v>42524.068518518514</v>
      </c>
      <c r="T1412" s="12">
        <f t="shared" si="91"/>
        <v>42479.068518518514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7">
        <f t="shared" si="89"/>
        <v>2.3333333333333335</v>
      </c>
      <c r="Q1413" t="s">
        <v>8322</v>
      </c>
      <c r="R1413" t="s">
        <v>8341</v>
      </c>
      <c r="S1413" s="12">
        <f t="shared" si="90"/>
        <v>42040.809027777781</v>
      </c>
      <c r="T1413" s="12">
        <f t="shared" si="91"/>
        <v>42012.809027777781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7">
        <f t="shared" si="89"/>
        <v>24.615384615384617</v>
      </c>
      <c r="Q1414" t="s">
        <v>8322</v>
      </c>
      <c r="R1414" t="s">
        <v>8341</v>
      </c>
      <c r="S1414" s="12">
        <f t="shared" si="90"/>
        <v>41976.813645833332</v>
      </c>
      <c r="T1414" s="12">
        <f t="shared" si="91"/>
        <v>41946.813645833332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7">
        <f t="shared" si="89"/>
        <v>100</v>
      </c>
      <c r="Q1415" t="s">
        <v>8322</v>
      </c>
      <c r="R1415" t="s">
        <v>8341</v>
      </c>
      <c r="S1415" s="12">
        <f t="shared" si="90"/>
        <v>42420.187152777777</v>
      </c>
      <c r="T1415" s="12">
        <f t="shared" si="91"/>
        <v>42360.187152777777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7">
        <f t="shared" si="89"/>
        <v>1</v>
      </c>
      <c r="Q1416" t="s">
        <v>8322</v>
      </c>
      <c r="R1416" t="s">
        <v>8341</v>
      </c>
      <c r="S1416" s="12">
        <f t="shared" si="90"/>
        <v>42738.00309027778</v>
      </c>
      <c r="T1416" s="12">
        <f t="shared" si="91"/>
        <v>42708.00309027778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7">
        <f t="shared" si="89"/>
        <v>88.888888888888886</v>
      </c>
      <c r="Q1417" t="s">
        <v>8322</v>
      </c>
      <c r="R1417" t="s">
        <v>8341</v>
      </c>
      <c r="S1417" s="12">
        <f t="shared" si="90"/>
        <v>42232.425821759258</v>
      </c>
      <c r="T1417" s="12">
        <f t="shared" si="91"/>
        <v>42192.425821759258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2">
        <f t="shared" si="90"/>
        <v>42329.717812499999</v>
      </c>
      <c r="T1418" s="12">
        <f t="shared" si="91"/>
        <v>42299.676145833335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7">
        <f t="shared" si="89"/>
        <v>27.5</v>
      </c>
      <c r="Q1419" t="s">
        <v>8322</v>
      </c>
      <c r="R1419" t="s">
        <v>8341</v>
      </c>
      <c r="S1419" s="12">
        <f t="shared" si="90"/>
        <v>42262.21597222222</v>
      </c>
      <c r="T1419" s="12">
        <f t="shared" si="91"/>
        <v>42231.90016203704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7">
        <f t="shared" si="89"/>
        <v>6</v>
      </c>
      <c r="Q1420" t="s">
        <v>8322</v>
      </c>
      <c r="R1420" t="s">
        <v>8341</v>
      </c>
      <c r="S1420" s="12">
        <f t="shared" si="90"/>
        <v>42425.206412037034</v>
      </c>
      <c r="T1420" s="12">
        <f t="shared" si="91"/>
        <v>42395.206412037034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7">
        <f t="shared" si="89"/>
        <v>44.5</v>
      </c>
      <c r="Q1421" t="s">
        <v>8322</v>
      </c>
      <c r="R1421" t="s">
        <v>8341</v>
      </c>
      <c r="S1421" s="12">
        <f t="shared" si="90"/>
        <v>42652.206238425926</v>
      </c>
      <c r="T1421" s="12">
        <f t="shared" si="91"/>
        <v>42622.206238425926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7">
        <f t="shared" si="89"/>
        <v>1</v>
      </c>
      <c r="Q1422" t="s">
        <v>8322</v>
      </c>
      <c r="R1422" t="s">
        <v>8341</v>
      </c>
      <c r="S1422" s="12">
        <f t="shared" si="90"/>
        <v>42549.417662037042</v>
      </c>
      <c r="T1422" s="12">
        <f t="shared" si="91"/>
        <v>42524.417662037042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7">
        <f t="shared" si="89"/>
        <v>100</v>
      </c>
      <c r="Q1423" t="s">
        <v>8322</v>
      </c>
      <c r="R1423" t="s">
        <v>8341</v>
      </c>
      <c r="S1423" s="12">
        <f t="shared" si="90"/>
        <v>42043.665613425925</v>
      </c>
      <c r="T1423" s="12">
        <f t="shared" si="91"/>
        <v>42013.665613425925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7">
        <f t="shared" si="89"/>
        <v>13</v>
      </c>
      <c r="Q1424" t="s">
        <v>8322</v>
      </c>
      <c r="R1424" t="s">
        <v>8341</v>
      </c>
      <c r="S1424" s="12">
        <f t="shared" si="90"/>
        <v>42633.989629629628</v>
      </c>
      <c r="T1424" s="12">
        <f t="shared" si="91"/>
        <v>42603.989629629628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7">
        <f t="shared" si="89"/>
        <v>100</v>
      </c>
      <c r="Q1425" t="s">
        <v>8322</v>
      </c>
      <c r="R1425" t="s">
        <v>8341</v>
      </c>
      <c r="S1425" s="12">
        <f t="shared" si="90"/>
        <v>42370.110312500001</v>
      </c>
      <c r="T1425" s="12">
        <f t="shared" si="91"/>
        <v>42340.110312500001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7">
        <f t="shared" si="89"/>
        <v>109.07142857142857</v>
      </c>
      <c r="Q1426" t="s">
        <v>8322</v>
      </c>
      <c r="R1426" t="s">
        <v>8341</v>
      </c>
      <c r="S1426" s="12">
        <f t="shared" si="90"/>
        <v>42689.509282407409</v>
      </c>
      <c r="T1426" s="12">
        <f t="shared" si="91"/>
        <v>42676.467615740738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2">
        <f t="shared" si="90"/>
        <v>42122.881469907406</v>
      </c>
      <c r="T1427" s="12">
        <f t="shared" si="91"/>
        <v>42092.881469907406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2">
        <f t="shared" si="90"/>
        <v>42240.140277777777</v>
      </c>
      <c r="T1428" s="12">
        <f t="shared" si="91"/>
        <v>42180.140277777777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7">
        <f t="shared" si="89"/>
        <v>104.75</v>
      </c>
      <c r="Q1429" t="s">
        <v>8322</v>
      </c>
      <c r="R1429" t="s">
        <v>8341</v>
      </c>
      <c r="S1429" s="12">
        <f t="shared" si="90"/>
        <v>42631.601678240739</v>
      </c>
      <c r="T1429" s="12">
        <f t="shared" si="91"/>
        <v>42601.601678240739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7">
        <f t="shared" si="89"/>
        <v>15</v>
      </c>
      <c r="Q1430" t="s">
        <v>8322</v>
      </c>
      <c r="R1430" t="s">
        <v>8341</v>
      </c>
      <c r="S1430" s="12">
        <f t="shared" si="90"/>
        <v>42462.088159722218</v>
      </c>
      <c r="T1430" s="12">
        <f t="shared" si="91"/>
        <v>42432.129826388889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2">
        <f t="shared" si="90"/>
        <v>42103.810671296298</v>
      </c>
      <c r="T1431" s="12">
        <f t="shared" si="91"/>
        <v>42073.810671296298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7">
        <f t="shared" si="89"/>
        <v>80.599999999999994</v>
      </c>
      <c r="Q1432" t="s">
        <v>8322</v>
      </c>
      <c r="R1432" t="s">
        <v>8341</v>
      </c>
      <c r="S1432" s="12">
        <f t="shared" si="90"/>
        <v>41992.563518518524</v>
      </c>
      <c r="T1432" s="12">
        <f t="shared" si="91"/>
        <v>41961.563518518524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7">
        <f t="shared" si="89"/>
        <v>115.55319148936171</v>
      </c>
      <c r="Q1433" t="s">
        <v>8322</v>
      </c>
      <c r="R1433" t="s">
        <v>8341</v>
      </c>
      <c r="S1433" s="12">
        <f t="shared" si="90"/>
        <v>42334.002500000002</v>
      </c>
      <c r="T1433" s="12">
        <f t="shared" si="91"/>
        <v>42303.960833333331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2">
        <f t="shared" si="90"/>
        <v>42205.530416666668</v>
      </c>
      <c r="T1434" s="12">
        <f t="shared" si="91"/>
        <v>42175.530416666668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7">
        <f t="shared" si="89"/>
        <v>80.5</v>
      </c>
      <c r="Q1435" t="s">
        <v>8322</v>
      </c>
      <c r="R1435" t="s">
        <v>8341</v>
      </c>
      <c r="S1435" s="12">
        <f t="shared" si="90"/>
        <v>42714.208333333328</v>
      </c>
      <c r="T1435" s="12">
        <f t="shared" si="91"/>
        <v>42673.375868055555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7">
        <f t="shared" si="89"/>
        <v>744.5454545454545</v>
      </c>
      <c r="Q1436" t="s">
        <v>8322</v>
      </c>
      <c r="R1436" t="s">
        <v>8341</v>
      </c>
      <c r="S1436" s="12">
        <f t="shared" si="90"/>
        <v>42163.375</v>
      </c>
      <c r="T1436" s="12">
        <f t="shared" si="91"/>
        <v>42142.517106481479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7">
        <f t="shared" si="89"/>
        <v>7.5</v>
      </c>
      <c r="Q1437" t="s">
        <v>8322</v>
      </c>
      <c r="R1437" t="s">
        <v>8341</v>
      </c>
      <c r="S1437" s="12">
        <f t="shared" si="90"/>
        <v>42288.530324074076</v>
      </c>
      <c r="T1437" s="12">
        <f t="shared" si="91"/>
        <v>42258.530324074076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7">
        <f t="shared" si="89"/>
        <v>38.5</v>
      </c>
      <c r="Q1438" t="s">
        <v>8322</v>
      </c>
      <c r="R1438" t="s">
        <v>8341</v>
      </c>
      <c r="S1438" s="12">
        <f t="shared" si="90"/>
        <v>42421.10019675926</v>
      </c>
      <c r="T1438" s="12">
        <f t="shared" si="91"/>
        <v>42391.10019675926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7">
        <f t="shared" si="89"/>
        <v>36.68181818181818</v>
      </c>
      <c r="Q1439" t="s">
        <v>8322</v>
      </c>
      <c r="R1439" t="s">
        <v>8341</v>
      </c>
      <c r="S1439" s="12">
        <f t="shared" si="90"/>
        <v>41832.957638888889</v>
      </c>
      <c r="T1439" s="12">
        <f t="shared" si="91"/>
        <v>41796.281701388885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7">
        <f t="shared" si="89"/>
        <v>75</v>
      </c>
      <c r="Q1440" t="s">
        <v>8322</v>
      </c>
      <c r="R1440" t="s">
        <v>8341</v>
      </c>
      <c r="S1440" s="12">
        <f t="shared" si="90"/>
        <v>42487.329861111109</v>
      </c>
      <c r="T1440" s="12">
        <f t="shared" si="91"/>
        <v>42457.621516203704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7">
        <f t="shared" si="89"/>
        <v>30</v>
      </c>
      <c r="Q1441" t="s">
        <v>8322</v>
      </c>
      <c r="R1441" t="s">
        <v>8341</v>
      </c>
      <c r="S1441" s="12">
        <f t="shared" si="90"/>
        <v>42070.579872685186</v>
      </c>
      <c r="T1441" s="12">
        <f t="shared" si="91"/>
        <v>42040.579872685186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7">
        <f t="shared" si="89"/>
        <v>1</v>
      </c>
      <c r="Q1442" t="s">
        <v>8322</v>
      </c>
      <c r="R1442" t="s">
        <v>8341</v>
      </c>
      <c r="S1442" s="12">
        <f t="shared" si="90"/>
        <v>42516.498414351852</v>
      </c>
      <c r="T1442" s="12">
        <f t="shared" si="91"/>
        <v>42486.498414351852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7">
        <f t="shared" si="89"/>
        <v>673.33333333333337</v>
      </c>
      <c r="Q1443" t="s">
        <v>8322</v>
      </c>
      <c r="R1443" t="s">
        <v>8341</v>
      </c>
      <c r="S1443" s="12">
        <f t="shared" si="90"/>
        <v>42258.515844907408</v>
      </c>
      <c r="T1443" s="12">
        <f t="shared" si="91"/>
        <v>42198.515844907408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2">
        <f t="shared" si="90"/>
        <v>42515.39534722222</v>
      </c>
      <c r="T1444" s="12">
        <f t="shared" si="91"/>
        <v>42485.39534722222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2">
        <f t="shared" si="90"/>
        <v>42737.676030092596</v>
      </c>
      <c r="T1445" s="12">
        <f t="shared" si="91"/>
        <v>42707.676030092596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2">
        <f t="shared" si="90"/>
        <v>42259.623402777783</v>
      </c>
      <c r="T1446" s="12">
        <f t="shared" si="91"/>
        <v>42199.623402777783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2">
        <f t="shared" si="90"/>
        <v>42169.292303240742</v>
      </c>
      <c r="T1447" s="12">
        <f t="shared" si="91"/>
        <v>42139.292303240742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2">
        <f t="shared" si="90"/>
        <v>42481.197662037041</v>
      </c>
      <c r="T1448" s="12">
        <f t="shared" si="91"/>
        <v>42461.197662037041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7">
        <f t="shared" si="89"/>
        <v>25</v>
      </c>
      <c r="Q1449" t="s">
        <v>8322</v>
      </c>
      <c r="R1449" t="s">
        <v>8341</v>
      </c>
      <c r="S1449" s="12">
        <f t="shared" si="90"/>
        <v>42559.480717592596</v>
      </c>
      <c r="T1449" s="12">
        <f t="shared" si="91"/>
        <v>42529.480717592596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2">
        <f t="shared" si="90"/>
        <v>42145.975694444445</v>
      </c>
      <c r="T1450" s="12">
        <f t="shared" si="91"/>
        <v>42115.686550925922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2">
        <f t="shared" si="90"/>
        <v>42134.561400462961</v>
      </c>
      <c r="T1451" s="12">
        <f t="shared" si="91"/>
        <v>42086.561400462961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7">
        <f t="shared" si="89"/>
        <v>1</v>
      </c>
      <c r="Q1452" t="s">
        <v>8322</v>
      </c>
      <c r="R1452" t="s">
        <v>8341</v>
      </c>
      <c r="S1452" s="12">
        <f t="shared" si="90"/>
        <v>42419.921261574069</v>
      </c>
      <c r="T1452" s="12">
        <f t="shared" si="91"/>
        <v>42389.921261574069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7">
        <f t="shared" si="89"/>
        <v>1</v>
      </c>
      <c r="Q1453" t="s">
        <v>8322</v>
      </c>
      <c r="R1453" t="s">
        <v>8341</v>
      </c>
      <c r="S1453" s="12">
        <f t="shared" si="90"/>
        <v>41961.75068287037</v>
      </c>
      <c r="T1453" s="12">
        <f t="shared" si="91"/>
        <v>41931.709016203706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2">
        <f t="shared" si="90"/>
        <v>41848.453275462962</v>
      </c>
      <c r="T1454" s="12">
        <f t="shared" si="91"/>
        <v>41818.453275462962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2">
        <f t="shared" si="90"/>
        <v>42840.404479166667</v>
      </c>
      <c r="T1455" s="12">
        <f t="shared" si="91"/>
        <v>42795.446145833332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7">
        <f t="shared" si="89"/>
        <v>15</v>
      </c>
      <c r="Q1456" t="s">
        <v>8322</v>
      </c>
      <c r="R1456" t="s">
        <v>8341</v>
      </c>
      <c r="S1456" s="12">
        <f t="shared" si="90"/>
        <v>42484.665972222225</v>
      </c>
      <c r="T1456" s="12">
        <f t="shared" si="91"/>
        <v>42463.616666666669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7">
        <f t="shared" si="89"/>
        <v>225</v>
      </c>
      <c r="Q1457" t="s">
        <v>8322</v>
      </c>
      <c r="R1457" t="s">
        <v>8341</v>
      </c>
      <c r="S1457" s="12">
        <f t="shared" si="90"/>
        <v>41887.318749999999</v>
      </c>
      <c r="T1457" s="12">
        <f t="shared" si="91"/>
        <v>41832.422685185185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7">
        <f t="shared" si="89"/>
        <v>48.333333333333336</v>
      </c>
      <c r="Q1458" t="s">
        <v>8322</v>
      </c>
      <c r="R1458" t="s">
        <v>8341</v>
      </c>
      <c r="S1458" s="12">
        <f t="shared" si="90"/>
        <v>42738.418576388889</v>
      </c>
      <c r="T1458" s="12">
        <f t="shared" si="91"/>
        <v>42708.418576388889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2">
        <f t="shared" si="90"/>
        <v>42319.688009259262</v>
      </c>
      <c r="T1459" s="12">
        <f t="shared" si="91"/>
        <v>42289.64634259259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2">
        <f t="shared" si="90"/>
        <v>41861.916666666664</v>
      </c>
      <c r="T1460" s="12">
        <f t="shared" si="91"/>
        <v>41831.455555555556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2">
        <f t="shared" si="90"/>
        <v>42340.475694444445</v>
      </c>
      <c r="T1461" s="12">
        <f t="shared" si="91"/>
        <v>42311.954814814817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2">
        <f t="shared" si="90"/>
        <v>41973.739583333328</v>
      </c>
      <c r="T1462" s="12">
        <f t="shared" si="91"/>
        <v>41915.646967592591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7">
        <f t="shared" si="89"/>
        <v>44.66673529411765</v>
      </c>
      <c r="Q1463" t="s">
        <v>8322</v>
      </c>
      <c r="R1463" t="s">
        <v>8342</v>
      </c>
      <c r="S1463" s="12">
        <f t="shared" si="90"/>
        <v>41932.75</v>
      </c>
      <c r="T1463" s="12">
        <f t="shared" si="91"/>
        <v>41899.395300925928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7">
        <f t="shared" si="89"/>
        <v>28.937999999999999</v>
      </c>
      <c r="Q1464" t="s">
        <v>8322</v>
      </c>
      <c r="R1464" t="s">
        <v>8342</v>
      </c>
      <c r="S1464" s="12">
        <f t="shared" si="90"/>
        <v>41374.412858796299</v>
      </c>
      <c r="T1464" s="12">
        <f t="shared" si="91"/>
        <v>41344.412858796299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7">
        <f t="shared" si="89"/>
        <v>35.44</v>
      </c>
      <c r="Q1465" t="s">
        <v>8322</v>
      </c>
      <c r="R1465" t="s">
        <v>8342</v>
      </c>
      <c r="S1465" s="12">
        <f t="shared" si="90"/>
        <v>41371.619652777779</v>
      </c>
      <c r="T1465" s="12">
        <f t="shared" si="91"/>
        <v>41326.661319444444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7">
        <f t="shared" si="89"/>
        <v>34.871794871794869</v>
      </c>
      <c r="Q1466" t="s">
        <v>8322</v>
      </c>
      <c r="R1466" t="s">
        <v>8342</v>
      </c>
      <c r="S1466" s="12">
        <f t="shared" si="90"/>
        <v>41321.411550925928</v>
      </c>
      <c r="T1466" s="12">
        <f t="shared" si="91"/>
        <v>41291.411550925928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7">
        <f t="shared" si="89"/>
        <v>52.622732513451197</v>
      </c>
      <c r="Q1467" t="s">
        <v>8322</v>
      </c>
      <c r="R1467" t="s">
        <v>8342</v>
      </c>
      <c r="S1467" s="12">
        <f t="shared" si="90"/>
        <v>40989.875</v>
      </c>
      <c r="T1467" s="12">
        <f t="shared" si="91"/>
        <v>40959.484398148146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7">
        <f t="shared" si="89"/>
        <v>69.598266129032254</v>
      </c>
      <c r="Q1468" t="s">
        <v>8322</v>
      </c>
      <c r="R1468" t="s">
        <v>8342</v>
      </c>
      <c r="S1468" s="12">
        <f t="shared" si="90"/>
        <v>42380.958333333328</v>
      </c>
      <c r="T1468" s="12">
        <f t="shared" si="91"/>
        <v>42339.922060185185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7">
        <f t="shared" si="89"/>
        <v>76.72</v>
      </c>
      <c r="Q1469" t="s">
        <v>8322</v>
      </c>
      <c r="R1469" t="s">
        <v>8342</v>
      </c>
      <c r="S1469" s="12">
        <f t="shared" si="90"/>
        <v>40993.510243055556</v>
      </c>
      <c r="T1469" s="12">
        <f t="shared" si="91"/>
        <v>40933.55190972222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7">
        <f t="shared" si="89"/>
        <v>33.191126279863482</v>
      </c>
      <c r="Q1470" t="s">
        <v>8322</v>
      </c>
      <c r="R1470" t="s">
        <v>8342</v>
      </c>
      <c r="S1470" s="12">
        <f t="shared" si="90"/>
        <v>40705.764456018514</v>
      </c>
      <c r="T1470" s="12">
        <f t="shared" si="91"/>
        <v>40645.764456018514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7">
        <f t="shared" si="89"/>
        <v>149.46417445482865</v>
      </c>
      <c r="Q1471" t="s">
        <v>8322</v>
      </c>
      <c r="R1471" t="s">
        <v>8342</v>
      </c>
      <c r="S1471" s="12">
        <f t="shared" si="90"/>
        <v>41320.348483796297</v>
      </c>
      <c r="T1471" s="12">
        <f t="shared" si="91"/>
        <v>41290.348483796297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7">
        <f t="shared" si="89"/>
        <v>23.172839506172838</v>
      </c>
      <c r="Q1472" t="s">
        <v>8322</v>
      </c>
      <c r="R1472" t="s">
        <v>8342</v>
      </c>
      <c r="S1472" s="12">
        <f t="shared" si="90"/>
        <v>41271.577118055553</v>
      </c>
      <c r="T1472" s="12">
        <f t="shared" si="91"/>
        <v>41250.577118055553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7">
        <f t="shared" si="89"/>
        <v>96.877551020408163</v>
      </c>
      <c r="Q1473" t="s">
        <v>8322</v>
      </c>
      <c r="R1473" t="s">
        <v>8342</v>
      </c>
      <c r="S1473" s="12">
        <f t="shared" si="90"/>
        <v>42103.707569444443</v>
      </c>
      <c r="T1473" s="12">
        <f t="shared" si="91"/>
        <v>42073.707569444443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92">E1474/D1474</f>
        <v>1.3870400000000001</v>
      </c>
      <c r="P1474" s="7">
        <f t="shared" ref="P1474:P1537" si="93">E1474/L1474</f>
        <v>103.20238095238095</v>
      </c>
      <c r="Q1474" t="s">
        <v>8322</v>
      </c>
      <c r="R1474" t="s">
        <v>8342</v>
      </c>
      <c r="S1474" s="12">
        <f t="shared" si="90"/>
        <v>41563.292858796296</v>
      </c>
      <c r="T1474" s="12">
        <f t="shared" si="91"/>
        <v>41533.292858796296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2"/>
        <v>1.20516</v>
      </c>
      <c r="P1475" s="7">
        <f t="shared" si="93"/>
        <v>38.462553191489363</v>
      </c>
      <c r="Q1475" t="s">
        <v>8322</v>
      </c>
      <c r="R1475" t="s">
        <v>8342</v>
      </c>
      <c r="S1475" s="12">
        <f t="shared" ref="S1475:S1538" si="94">(I1475/86400)+25569+(-6/24)</f>
        <v>40969.729618055557</v>
      </c>
      <c r="T1475" s="12">
        <f t="shared" ref="T1475:T1538" si="95">(J1475/86400)+25569+(-6/24)</f>
        <v>40939.729618055557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7">
        <f t="shared" si="93"/>
        <v>44.315789473684212</v>
      </c>
      <c r="Q1476" t="s">
        <v>8322</v>
      </c>
      <c r="R1476" t="s">
        <v>8342</v>
      </c>
      <c r="S1476" s="12">
        <f t="shared" si="94"/>
        <v>41530.47791666667</v>
      </c>
      <c r="T1476" s="12">
        <f t="shared" si="95"/>
        <v>41500.47791666667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7">
        <f t="shared" si="93"/>
        <v>64.173356009070289</v>
      </c>
      <c r="Q1477" t="s">
        <v>8322</v>
      </c>
      <c r="R1477" t="s">
        <v>8342</v>
      </c>
      <c r="S1477" s="12">
        <f t="shared" si="94"/>
        <v>41992.957638888889</v>
      </c>
      <c r="T1477" s="12">
        <f t="shared" si="95"/>
        <v>41960.472951388889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7">
        <f t="shared" si="93"/>
        <v>43.333275109170302</v>
      </c>
      <c r="Q1478" t="s">
        <v>8322</v>
      </c>
      <c r="R1478" t="s">
        <v>8342</v>
      </c>
      <c r="S1478" s="12">
        <f t="shared" si="94"/>
        <v>40795.791921296295</v>
      </c>
      <c r="T1478" s="12">
        <f t="shared" si="95"/>
        <v>40765.791921296295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7">
        <f t="shared" si="93"/>
        <v>90.495934959349597</v>
      </c>
      <c r="Q1479" t="s">
        <v>8322</v>
      </c>
      <c r="R1479" t="s">
        <v>8342</v>
      </c>
      <c r="S1479" s="12">
        <f t="shared" si="94"/>
        <v>40899.875</v>
      </c>
      <c r="T1479" s="12">
        <f t="shared" si="95"/>
        <v>40840.365787037037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7">
        <f t="shared" si="93"/>
        <v>29.187190495010373</v>
      </c>
      <c r="Q1480" t="s">
        <v>8322</v>
      </c>
      <c r="R1480" t="s">
        <v>8342</v>
      </c>
      <c r="S1480" s="12">
        <f t="shared" si="94"/>
        <v>41408.621678240743</v>
      </c>
      <c r="T1480" s="12">
        <f t="shared" si="95"/>
        <v>41394.621678240743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7">
        <f t="shared" si="93"/>
        <v>30.95774647887324</v>
      </c>
      <c r="Q1481" t="s">
        <v>8322</v>
      </c>
      <c r="R1481" t="s">
        <v>8342</v>
      </c>
      <c r="S1481" s="12">
        <f t="shared" si="94"/>
        <v>41768.915972222225</v>
      </c>
      <c r="T1481" s="12">
        <f t="shared" si="95"/>
        <v>41754.495243055557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7">
        <f t="shared" si="93"/>
        <v>92.157795275590544</v>
      </c>
      <c r="Q1482" t="s">
        <v>8322</v>
      </c>
      <c r="R1482" t="s">
        <v>8342</v>
      </c>
      <c r="S1482" s="12">
        <f t="shared" si="94"/>
        <v>41481.458333333336</v>
      </c>
      <c r="T1482" s="12">
        <f t="shared" si="95"/>
        <v>41464.684016203704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7">
        <f t="shared" si="93"/>
        <v>17.5</v>
      </c>
      <c r="Q1483" t="s">
        <v>8322</v>
      </c>
      <c r="R1483" t="s">
        <v>8324</v>
      </c>
      <c r="S1483" s="12">
        <f t="shared" si="94"/>
        <v>41580.672974537039</v>
      </c>
      <c r="T1483" s="12">
        <f t="shared" si="95"/>
        <v>41550.672974537039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7">
        <f t="shared" si="93"/>
        <v>5</v>
      </c>
      <c r="Q1484" t="s">
        <v>8322</v>
      </c>
      <c r="R1484" t="s">
        <v>8324</v>
      </c>
      <c r="S1484" s="12">
        <f t="shared" si="94"/>
        <v>41159.077083333337</v>
      </c>
      <c r="T1484" s="12">
        <f t="shared" si="95"/>
        <v>41136.608055555553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7">
        <f t="shared" si="93"/>
        <v>25</v>
      </c>
      <c r="Q1485" t="s">
        <v>8322</v>
      </c>
      <c r="R1485" t="s">
        <v>8324</v>
      </c>
      <c r="S1485" s="12">
        <f t="shared" si="94"/>
        <v>42572.942997685182</v>
      </c>
      <c r="T1485" s="12">
        <f t="shared" si="95"/>
        <v>42547.942997685182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2">
        <f t="shared" si="94"/>
        <v>41111.368750000001</v>
      </c>
      <c r="T1486" s="12">
        <f t="shared" si="95"/>
        <v>41052.950960648144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7">
        <f t="shared" si="93"/>
        <v>50</v>
      </c>
      <c r="Q1487" t="s">
        <v>8322</v>
      </c>
      <c r="R1487" t="s">
        <v>8324</v>
      </c>
      <c r="S1487" s="12">
        <f t="shared" si="94"/>
        <v>42175.545983796299</v>
      </c>
      <c r="T1487" s="12">
        <f t="shared" si="95"/>
        <v>42130.545983796299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7">
        <f t="shared" si="93"/>
        <v>16</v>
      </c>
      <c r="Q1488" t="s">
        <v>8322</v>
      </c>
      <c r="R1488" t="s">
        <v>8324</v>
      </c>
      <c r="S1488" s="12">
        <f t="shared" si="94"/>
        <v>42061.918530092589</v>
      </c>
      <c r="T1488" s="12">
        <f t="shared" si="95"/>
        <v>42031.918530092589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2">
        <f t="shared" si="94"/>
        <v>42584.667488425926</v>
      </c>
      <c r="T1489" s="12">
        <f t="shared" si="95"/>
        <v>42554.667488425926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7">
        <f t="shared" si="93"/>
        <v>60</v>
      </c>
      <c r="Q1490" t="s">
        <v>8322</v>
      </c>
      <c r="R1490" t="s">
        <v>8324</v>
      </c>
      <c r="S1490" s="12">
        <f t="shared" si="94"/>
        <v>41644.313194444447</v>
      </c>
      <c r="T1490" s="12">
        <f t="shared" si="95"/>
        <v>41614.313194444447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2">
        <f t="shared" si="94"/>
        <v>41228.403379629628</v>
      </c>
      <c r="T1491" s="12">
        <f t="shared" si="95"/>
        <v>41198.361712962964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7">
        <f t="shared" si="93"/>
        <v>47.10526315789474</v>
      </c>
      <c r="Q1492" t="s">
        <v>8322</v>
      </c>
      <c r="R1492" t="s">
        <v>8324</v>
      </c>
      <c r="S1492" s="12">
        <f t="shared" si="94"/>
        <v>41549.311041666668</v>
      </c>
      <c r="T1492" s="12">
        <f t="shared" si="95"/>
        <v>41520.311041666668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7">
        <f t="shared" si="93"/>
        <v>100</v>
      </c>
      <c r="Q1493" t="s">
        <v>8322</v>
      </c>
      <c r="R1493" t="s">
        <v>8324</v>
      </c>
      <c r="S1493" s="12">
        <f t="shared" si="94"/>
        <v>42050.401388888888</v>
      </c>
      <c r="T1493" s="12">
        <f t="shared" si="95"/>
        <v>41991.463460648149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7">
        <f t="shared" si="93"/>
        <v>15</v>
      </c>
      <c r="Q1494" t="s">
        <v>8322</v>
      </c>
      <c r="R1494" t="s">
        <v>8324</v>
      </c>
      <c r="S1494" s="12">
        <f t="shared" si="94"/>
        <v>40712.634791666671</v>
      </c>
      <c r="T1494" s="12">
        <f t="shared" si="95"/>
        <v>40682.634791666671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2">
        <f t="shared" si="94"/>
        <v>41441.616608796292</v>
      </c>
      <c r="T1495" s="12">
        <f t="shared" si="95"/>
        <v>41411.616608796292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7">
        <f t="shared" si="93"/>
        <v>40.454545454545453</v>
      </c>
      <c r="Q1496" t="s">
        <v>8322</v>
      </c>
      <c r="R1496" t="s">
        <v>8324</v>
      </c>
      <c r="S1496" s="12">
        <f t="shared" si="94"/>
        <v>42097.401388888888</v>
      </c>
      <c r="T1496" s="12">
        <f t="shared" si="95"/>
        <v>42067.472372685181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2">
        <f t="shared" si="94"/>
        <v>40782.539710648147</v>
      </c>
      <c r="T1497" s="12">
        <f t="shared" si="95"/>
        <v>40752.539710648147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2">
        <f t="shared" si="94"/>
        <v>41898.225219907406</v>
      </c>
      <c r="T1498" s="12">
        <f t="shared" si="95"/>
        <v>41838.225219907406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7">
        <f t="shared" si="93"/>
        <v>1</v>
      </c>
      <c r="Q1499" t="s">
        <v>8322</v>
      </c>
      <c r="R1499" t="s">
        <v>8324</v>
      </c>
      <c r="S1499" s="12">
        <f t="shared" si="94"/>
        <v>41486.571527777778</v>
      </c>
      <c r="T1499" s="12">
        <f t="shared" si="95"/>
        <v>41444.39261574074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7">
        <f t="shared" si="93"/>
        <v>19</v>
      </c>
      <c r="Q1500" t="s">
        <v>8322</v>
      </c>
      <c r="R1500" t="s">
        <v>8324</v>
      </c>
      <c r="S1500" s="12">
        <f t="shared" si="94"/>
        <v>41885.733541666668</v>
      </c>
      <c r="T1500" s="12">
        <f t="shared" si="95"/>
        <v>41840.733541666668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7">
        <f t="shared" si="93"/>
        <v>5</v>
      </c>
      <c r="Q1501" t="s">
        <v>8322</v>
      </c>
      <c r="R1501" t="s">
        <v>8324</v>
      </c>
      <c r="S1501" s="12">
        <f t="shared" si="94"/>
        <v>42586.757326388892</v>
      </c>
      <c r="T1501" s="12">
        <f t="shared" si="95"/>
        <v>42526.757326388892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7">
        <f t="shared" si="93"/>
        <v>46.733333333333334</v>
      </c>
      <c r="Q1502" t="s">
        <v>8322</v>
      </c>
      <c r="R1502" t="s">
        <v>8324</v>
      </c>
      <c r="S1502" s="12">
        <f t="shared" si="94"/>
        <v>41395.654594907406</v>
      </c>
      <c r="T1502" s="12">
        <f t="shared" si="95"/>
        <v>41365.654594907406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7">
        <f t="shared" si="93"/>
        <v>97.731073446327684</v>
      </c>
      <c r="Q1503" t="s">
        <v>8338</v>
      </c>
      <c r="R1503" t="s">
        <v>8339</v>
      </c>
      <c r="S1503" s="12">
        <f t="shared" si="94"/>
        <v>42193.333599537036</v>
      </c>
      <c r="T1503" s="12">
        <f t="shared" si="95"/>
        <v>42163.333599537036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7">
        <f t="shared" si="93"/>
        <v>67.835866261398181</v>
      </c>
      <c r="Q1504" t="s">
        <v>8338</v>
      </c>
      <c r="R1504" t="s">
        <v>8339</v>
      </c>
      <c r="S1504" s="12">
        <f t="shared" si="94"/>
        <v>42454.666666666672</v>
      </c>
      <c r="T1504" s="12">
        <f t="shared" si="95"/>
        <v>42426.292592592596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7">
        <f t="shared" si="93"/>
        <v>56.98492957746479</v>
      </c>
      <c r="Q1505" t="s">
        <v>8338</v>
      </c>
      <c r="R1505" t="s">
        <v>8339</v>
      </c>
      <c r="S1505" s="12">
        <f t="shared" si="94"/>
        <v>42666.097233796296</v>
      </c>
      <c r="T1505" s="12">
        <f t="shared" si="95"/>
        <v>42606.097233796296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7">
        <f t="shared" si="93"/>
        <v>67.159851301115239</v>
      </c>
      <c r="Q1506" t="s">
        <v>8338</v>
      </c>
      <c r="R1506" t="s">
        <v>8339</v>
      </c>
      <c r="S1506" s="12">
        <f t="shared" si="94"/>
        <v>41800.106249999997</v>
      </c>
      <c r="T1506" s="12">
        <f t="shared" si="95"/>
        <v>41772.407685185186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7">
        <f t="shared" si="93"/>
        <v>48.037681159420288</v>
      </c>
      <c r="Q1507" t="s">
        <v>8338</v>
      </c>
      <c r="R1507" t="s">
        <v>8339</v>
      </c>
      <c r="S1507" s="12">
        <f t="shared" si="94"/>
        <v>42451.584027777775</v>
      </c>
      <c r="T1507" s="12">
        <f t="shared" si="95"/>
        <v>42414.19332175926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7">
        <f t="shared" si="93"/>
        <v>38.860465116279073</v>
      </c>
      <c r="Q1508" t="s">
        <v>8338</v>
      </c>
      <c r="R1508" t="s">
        <v>8339</v>
      </c>
      <c r="S1508" s="12">
        <f t="shared" si="94"/>
        <v>41844.535925925928</v>
      </c>
      <c r="T1508" s="12">
        <f t="shared" si="95"/>
        <v>41814.535925925928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7">
        <f t="shared" si="93"/>
        <v>78.181818181818187</v>
      </c>
      <c r="Q1509" t="s">
        <v>8338</v>
      </c>
      <c r="R1509" t="s">
        <v>8339</v>
      </c>
      <c r="S1509" s="12">
        <f t="shared" si="94"/>
        <v>40313.090277777781</v>
      </c>
      <c r="T1509" s="12">
        <f t="shared" si="95"/>
        <v>40254.200335648144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7">
        <f t="shared" si="93"/>
        <v>97.113744075829388</v>
      </c>
      <c r="Q1510" t="s">
        <v>8338</v>
      </c>
      <c r="R1510" t="s">
        <v>8339</v>
      </c>
      <c r="S1510" s="12">
        <f t="shared" si="94"/>
        <v>41817.364363425928</v>
      </c>
      <c r="T1510" s="12">
        <f t="shared" si="95"/>
        <v>41786.364363425928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7">
        <f t="shared" si="93"/>
        <v>110.39397959183674</v>
      </c>
      <c r="Q1511" t="s">
        <v>8338</v>
      </c>
      <c r="R1511" t="s">
        <v>8339</v>
      </c>
      <c r="S1511" s="12">
        <f t="shared" si="94"/>
        <v>42780.707638888889</v>
      </c>
      <c r="T1511" s="12">
        <f t="shared" si="95"/>
        <v>42751.283391203702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7">
        <f t="shared" si="93"/>
        <v>39.91506172839506</v>
      </c>
      <c r="Q1512" t="s">
        <v>8338</v>
      </c>
      <c r="R1512" t="s">
        <v>8339</v>
      </c>
      <c r="S1512" s="12">
        <f t="shared" si="94"/>
        <v>41839.135162037041</v>
      </c>
      <c r="T1512" s="12">
        <f t="shared" si="95"/>
        <v>41809.135162037041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7">
        <f t="shared" si="93"/>
        <v>75.975728155339809</v>
      </c>
      <c r="Q1513" t="s">
        <v>8338</v>
      </c>
      <c r="R1513" t="s">
        <v>8339</v>
      </c>
      <c r="S1513" s="12">
        <f t="shared" si="94"/>
        <v>42326.375046296293</v>
      </c>
      <c r="T1513" s="12">
        <f t="shared" si="95"/>
        <v>42296.333379629628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7">
        <f t="shared" si="93"/>
        <v>58.379104477611939</v>
      </c>
      <c r="Q1514" t="s">
        <v>8338</v>
      </c>
      <c r="R1514" t="s">
        <v>8339</v>
      </c>
      <c r="S1514" s="12">
        <f t="shared" si="94"/>
        <v>42771.434479166666</v>
      </c>
      <c r="T1514" s="12">
        <f t="shared" si="95"/>
        <v>42741.434479166666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7">
        <f t="shared" si="93"/>
        <v>55.82093023255814</v>
      </c>
      <c r="Q1515" t="s">
        <v>8338</v>
      </c>
      <c r="R1515" t="s">
        <v>8339</v>
      </c>
      <c r="S1515" s="12">
        <f t="shared" si="94"/>
        <v>41836.387337962966</v>
      </c>
      <c r="T1515" s="12">
        <f t="shared" si="95"/>
        <v>41806.387337962966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7">
        <f t="shared" si="93"/>
        <v>151.24431818181819</v>
      </c>
      <c r="Q1516" t="s">
        <v>8338</v>
      </c>
      <c r="R1516" t="s">
        <v>8339</v>
      </c>
      <c r="S1516" s="12">
        <f t="shared" si="94"/>
        <v>42274.347685185188</v>
      </c>
      <c r="T1516" s="12">
        <f t="shared" si="95"/>
        <v>42234.347685185188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7">
        <f t="shared" si="93"/>
        <v>849.67027027027029</v>
      </c>
      <c r="Q1517" t="s">
        <v>8338</v>
      </c>
      <c r="R1517" t="s">
        <v>8339</v>
      </c>
      <c r="S1517" s="12">
        <f t="shared" si="94"/>
        <v>42444.961770833332</v>
      </c>
      <c r="T1517" s="12">
        <f t="shared" si="95"/>
        <v>42415.003437499996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7">
        <f t="shared" si="93"/>
        <v>159.24137931034483</v>
      </c>
      <c r="Q1518" t="s">
        <v>8338</v>
      </c>
      <c r="R1518" t="s">
        <v>8339</v>
      </c>
      <c r="S1518" s="12">
        <f t="shared" si="94"/>
        <v>42649.333333333328</v>
      </c>
      <c r="T1518" s="12">
        <f t="shared" si="95"/>
        <v>42619.216342592597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7">
        <f t="shared" si="93"/>
        <v>39.507317073170732</v>
      </c>
      <c r="Q1519" t="s">
        <v>8338</v>
      </c>
      <c r="R1519" t="s">
        <v>8339</v>
      </c>
      <c r="S1519" s="12">
        <f t="shared" si="94"/>
        <v>41979</v>
      </c>
      <c r="T1519" s="12">
        <f t="shared" si="95"/>
        <v>41948.31658564815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7">
        <f t="shared" si="93"/>
        <v>130.52966101694915</v>
      </c>
      <c r="Q1520" t="s">
        <v>8338</v>
      </c>
      <c r="R1520" t="s">
        <v>8339</v>
      </c>
      <c r="S1520" s="12">
        <f t="shared" si="94"/>
        <v>41790.5700462963</v>
      </c>
      <c r="T1520" s="12">
        <f t="shared" si="95"/>
        <v>41760.5700462963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7">
        <f t="shared" si="93"/>
        <v>64.156896551724131</v>
      </c>
      <c r="Q1521" t="s">
        <v>8338</v>
      </c>
      <c r="R1521" t="s">
        <v>8339</v>
      </c>
      <c r="S1521" s="12">
        <f t="shared" si="94"/>
        <v>41810.665972222225</v>
      </c>
      <c r="T1521" s="12">
        <f t="shared" si="95"/>
        <v>41782.491701388892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7">
        <f t="shared" si="93"/>
        <v>111.52694610778443</v>
      </c>
      <c r="Q1522" t="s">
        <v>8338</v>
      </c>
      <c r="R1522" t="s">
        <v>8339</v>
      </c>
      <c r="S1522" s="12">
        <f t="shared" si="94"/>
        <v>41991.916666666672</v>
      </c>
      <c r="T1522" s="12">
        <f t="shared" si="95"/>
        <v>41955.607789351852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7">
        <f t="shared" si="93"/>
        <v>170.44680851063831</v>
      </c>
      <c r="Q1523" t="s">
        <v>8338</v>
      </c>
      <c r="R1523" t="s">
        <v>8339</v>
      </c>
      <c r="S1523" s="12">
        <f t="shared" si="94"/>
        <v>42527.917719907404</v>
      </c>
      <c r="T1523" s="12">
        <f t="shared" si="95"/>
        <v>42492.917719907404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7">
        <f t="shared" si="93"/>
        <v>133.7391592920354</v>
      </c>
      <c r="Q1524" t="s">
        <v>8338</v>
      </c>
      <c r="R1524" t="s">
        <v>8339</v>
      </c>
      <c r="S1524" s="12">
        <f t="shared" si="94"/>
        <v>41929.580312500002</v>
      </c>
      <c r="T1524" s="12">
        <f t="shared" si="95"/>
        <v>41899.580312500002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7">
        <f t="shared" si="93"/>
        <v>95.834024896265561</v>
      </c>
      <c r="Q1525" t="s">
        <v>8338</v>
      </c>
      <c r="R1525" t="s">
        <v>8339</v>
      </c>
      <c r="S1525" s="12">
        <f t="shared" si="94"/>
        <v>41995.75</v>
      </c>
      <c r="T1525" s="12">
        <f t="shared" si="95"/>
        <v>41964.501342592594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7">
        <f t="shared" si="93"/>
        <v>221.78571428571428</v>
      </c>
      <c r="Q1526" t="s">
        <v>8338</v>
      </c>
      <c r="R1526" t="s">
        <v>8339</v>
      </c>
      <c r="S1526" s="12">
        <f t="shared" si="94"/>
        <v>42786.251041666663</v>
      </c>
      <c r="T1526" s="12">
        <f t="shared" si="95"/>
        <v>42756.251041666663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7">
        <f t="shared" si="93"/>
        <v>32.315357142857138</v>
      </c>
      <c r="Q1527" t="s">
        <v>8338</v>
      </c>
      <c r="R1527" t="s">
        <v>8339</v>
      </c>
      <c r="S1527" s="12">
        <f t="shared" si="94"/>
        <v>42600.452986111108</v>
      </c>
      <c r="T1527" s="12">
        <f t="shared" si="95"/>
        <v>42570.452986111108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7">
        <f t="shared" si="93"/>
        <v>98.839285714285708</v>
      </c>
      <c r="Q1528" t="s">
        <v>8338</v>
      </c>
      <c r="R1528" t="s">
        <v>8339</v>
      </c>
      <c r="S1528" s="12">
        <f t="shared" si="94"/>
        <v>42388.026006944448</v>
      </c>
      <c r="T1528" s="12">
        <f t="shared" si="95"/>
        <v>42339.026006944448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7">
        <f t="shared" si="93"/>
        <v>55.222142857142863</v>
      </c>
      <c r="Q1529" t="s">
        <v>8338</v>
      </c>
      <c r="R1529" t="s">
        <v>8339</v>
      </c>
      <c r="S1529" s="12">
        <f t="shared" si="94"/>
        <v>42808.308865740742</v>
      </c>
      <c r="T1529" s="12">
        <f t="shared" si="95"/>
        <v>42780.350532407407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7">
        <f t="shared" si="93"/>
        <v>52.793750000000003</v>
      </c>
      <c r="Q1530" t="s">
        <v>8338</v>
      </c>
      <c r="R1530" t="s">
        <v>8339</v>
      </c>
      <c r="S1530" s="12">
        <f t="shared" si="94"/>
        <v>42766.75</v>
      </c>
      <c r="T1530" s="12">
        <f t="shared" si="95"/>
        <v>42736.482893518521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7">
        <f t="shared" si="93"/>
        <v>135.66666666666666</v>
      </c>
      <c r="Q1531" t="s">
        <v>8338</v>
      </c>
      <c r="R1531" t="s">
        <v>8339</v>
      </c>
      <c r="S1531" s="12">
        <f t="shared" si="94"/>
        <v>42082.337037037039</v>
      </c>
      <c r="T1531" s="12">
        <f t="shared" si="95"/>
        <v>42052.378703703704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7">
        <f t="shared" si="93"/>
        <v>53.991990846681922</v>
      </c>
      <c r="Q1532" t="s">
        <v>8338</v>
      </c>
      <c r="R1532" t="s">
        <v>8339</v>
      </c>
      <c r="S1532" s="12">
        <f t="shared" si="94"/>
        <v>42300.51730324074</v>
      </c>
      <c r="T1532" s="12">
        <f t="shared" si="95"/>
        <v>42275.51730324074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7">
        <f t="shared" si="93"/>
        <v>56.643835616438359</v>
      </c>
      <c r="Q1533" t="s">
        <v>8338</v>
      </c>
      <c r="R1533" t="s">
        <v>8339</v>
      </c>
      <c r="S1533" s="12">
        <f t="shared" si="94"/>
        <v>41973.875</v>
      </c>
      <c r="T1533" s="12">
        <f t="shared" si="95"/>
        <v>41941.552384259259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7">
        <f t="shared" si="93"/>
        <v>82.316326530612244</v>
      </c>
      <c r="Q1534" t="s">
        <v>8338</v>
      </c>
      <c r="R1534" t="s">
        <v>8339</v>
      </c>
      <c r="S1534" s="12">
        <f t="shared" si="94"/>
        <v>42415.375</v>
      </c>
      <c r="T1534" s="12">
        <f t="shared" si="95"/>
        <v>42391.225289351853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7">
        <f t="shared" si="93"/>
        <v>88.26081081081081</v>
      </c>
      <c r="Q1535" t="s">
        <v>8338</v>
      </c>
      <c r="R1535" t="s">
        <v>8339</v>
      </c>
      <c r="S1535" s="12">
        <f t="shared" si="94"/>
        <v>42491.915972222225</v>
      </c>
      <c r="T1535" s="12">
        <f t="shared" si="95"/>
        <v>42442.75204861111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7">
        <f t="shared" si="93"/>
        <v>84.905149051490511</v>
      </c>
      <c r="Q1536" t="s">
        <v>8338</v>
      </c>
      <c r="R1536" t="s">
        <v>8339</v>
      </c>
      <c r="S1536" s="12">
        <f t="shared" si="94"/>
        <v>42251.424328703702</v>
      </c>
      <c r="T1536" s="12">
        <f t="shared" si="95"/>
        <v>42221.424328703702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7">
        <f t="shared" si="93"/>
        <v>48.154545454545456</v>
      </c>
      <c r="Q1537" t="s">
        <v>8338</v>
      </c>
      <c r="R1537" t="s">
        <v>8339</v>
      </c>
      <c r="S1537" s="12">
        <f t="shared" si="94"/>
        <v>42513.666666666672</v>
      </c>
      <c r="T1537" s="12">
        <f t="shared" si="95"/>
        <v>42484.579062500001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96">E1538/D1538</f>
        <v>2.5030841666666666</v>
      </c>
      <c r="P1538" s="7">
        <f t="shared" ref="P1538:P1601" si="97">E1538/L1538</f>
        <v>66.015406593406595</v>
      </c>
      <c r="Q1538" t="s">
        <v>8338</v>
      </c>
      <c r="R1538" t="s">
        <v>8339</v>
      </c>
      <c r="S1538" s="12">
        <f t="shared" si="94"/>
        <v>42243.552199074074</v>
      </c>
      <c r="T1538" s="12">
        <f t="shared" si="95"/>
        <v>42213.552199074074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6"/>
        <v>1.7989999999999999</v>
      </c>
      <c r="P1539" s="7">
        <f t="shared" si="97"/>
        <v>96.375</v>
      </c>
      <c r="Q1539" t="s">
        <v>8338</v>
      </c>
      <c r="R1539" t="s">
        <v>8339</v>
      </c>
      <c r="S1539" s="12">
        <f t="shared" ref="S1539:S1602" si="98">(I1539/86400)+25569+(-6/24)</f>
        <v>42588.5</v>
      </c>
      <c r="T1539" s="12">
        <f t="shared" ref="T1539:T1602" si="99">(J1539/86400)+25569+(-6/24)</f>
        <v>42552.065127314811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7">
        <f t="shared" si="97"/>
        <v>156.17391304347825</v>
      </c>
      <c r="Q1540" t="s">
        <v>8338</v>
      </c>
      <c r="R1540" t="s">
        <v>8339</v>
      </c>
      <c r="S1540" s="12">
        <f t="shared" si="98"/>
        <v>42026.532060185185</v>
      </c>
      <c r="T1540" s="12">
        <f t="shared" si="99"/>
        <v>41981.532060185185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7">
        <f t="shared" si="97"/>
        <v>95.764859154929582</v>
      </c>
      <c r="Q1541" t="s">
        <v>8338</v>
      </c>
      <c r="R1541" t="s">
        <v>8339</v>
      </c>
      <c r="S1541" s="12">
        <f t="shared" si="98"/>
        <v>42738.66920138889</v>
      </c>
      <c r="T1541" s="12">
        <f t="shared" si="99"/>
        <v>42705.66920138889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7">
        <f t="shared" si="97"/>
        <v>180.40816326530611</v>
      </c>
      <c r="Q1542" t="s">
        <v>8338</v>
      </c>
      <c r="R1542" t="s">
        <v>8339</v>
      </c>
      <c r="S1542" s="12">
        <f t="shared" si="98"/>
        <v>41968.802083333328</v>
      </c>
      <c r="T1542" s="12">
        <f t="shared" si="99"/>
        <v>41938.75712962963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7">
        <f t="shared" si="97"/>
        <v>3</v>
      </c>
      <c r="Q1543" t="s">
        <v>8338</v>
      </c>
      <c r="R1543" t="s">
        <v>8343</v>
      </c>
      <c r="S1543" s="12">
        <f t="shared" si="98"/>
        <v>42004.462245370371</v>
      </c>
      <c r="T1543" s="12">
        <f t="shared" si="99"/>
        <v>41974.462245370371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7">
        <f t="shared" si="97"/>
        <v>20</v>
      </c>
      <c r="Q1544" t="s">
        <v>8338</v>
      </c>
      <c r="R1544" t="s">
        <v>8343</v>
      </c>
      <c r="S1544" s="12">
        <f t="shared" si="98"/>
        <v>42185.746527777781</v>
      </c>
      <c r="T1544" s="12">
        <f t="shared" si="99"/>
        <v>42170.746527777781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7">
        <f t="shared" si="97"/>
        <v>10</v>
      </c>
      <c r="Q1545" t="s">
        <v>8338</v>
      </c>
      <c r="R1545" t="s">
        <v>8343</v>
      </c>
      <c r="S1545" s="12">
        <f t="shared" si="98"/>
        <v>41965.301319444443</v>
      </c>
      <c r="T1545" s="12">
        <f t="shared" si="99"/>
        <v>41935.259652777779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2">
        <f t="shared" si="98"/>
        <v>42094.762499999997</v>
      </c>
      <c r="T1546" s="12">
        <f t="shared" si="99"/>
        <v>42052.801203703704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7">
        <f t="shared" si="97"/>
        <v>1</v>
      </c>
      <c r="Q1547" t="s">
        <v>8338</v>
      </c>
      <c r="R1547" t="s">
        <v>8343</v>
      </c>
      <c r="S1547" s="12">
        <f t="shared" si="98"/>
        <v>42065.636111111111</v>
      </c>
      <c r="T1547" s="12">
        <f t="shared" si="99"/>
        <v>42031.634652777779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7">
        <f t="shared" si="97"/>
        <v>26.272727272727273</v>
      </c>
      <c r="Q1548" t="s">
        <v>8338</v>
      </c>
      <c r="R1548" t="s">
        <v>8343</v>
      </c>
      <c r="S1548" s="12">
        <f t="shared" si="98"/>
        <v>41898.962951388887</v>
      </c>
      <c r="T1548" s="12">
        <f t="shared" si="99"/>
        <v>41838.962951388887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2">
        <f t="shared" si="98"/>
        <v>42789.176875000005</v>
      </c>
      <c r="T1549" s="12">
        <f t="shared" si="99"/>
        <v>42782.176875000005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7">
        <f t="shared" si="97"/>
        <v>60</v>
      </c>
      <c r="Q1550" t="s">
        <v>8338</v>
      </c>
      <c r="R1550" t="s">
        <v>8343</v>
      </c>
      <c r="S1550" s="12">
        <f t="shared" si="98"/>
        <v>42316.673842592594</v>
      </c>
      <c r="T1550" s="12">
        <f t="shared" si="99"/>
        <v>42286.63217592593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7">
        <f t="shared" si="97"/>
        <v>28.333333333333332</v>
      </c>
      <c r="Q1551" t="s">
        <v>8338</v>
      </c>
      <c r="R1551" t="s">
        <v>8343</v>
      </c>
      <c r="S1551" s="12">
        <f t="shared" si="98"/>
        <v>42310.927766203706</v>
      </c>
      <c r="T1551" s="12">
        <f t="shared" si="99"/>
        <v>42280.886099537034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7">
        <f t="shared" si="97"/>
        <v>14.428571428571429</v>
      </c>
      <c r="Q1552" t="s">
        <v>8338</v>
      </c>
      <c r="R1552" t="s">
        <v>8343</v>
      </c>
      <c r="S1552" s="12">
        <f t="shared" si="98"/>
        <v>42502.199467592596</v>
      </c>
      <c r="T1552" s="12">
        <f t="shared" si="99"/>
        <v>42472.199467592596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2">
        <f t="shared" si="98"/>
        <v>42151.574525462958</v>
      </c>
      <c r="T1553" s="12">
        <f t="shared" si="99"/>
        <v>42121.574525462958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7">
        <f t="shared" si="97"/>
        <v>132.1875</v>
      </c>
      <c r="Q1554" t="s">
        <v>8338</v>
      </c>
      <c r="R1554" t="s">
        <v>8343</v>
      </c>
      <c r="S1554" s="12">
        <f t="shared" si="98"/>
        <v>41912.915972222225</v>
      </c>
      <c r="T1554" s="12">
        <f t="shared" si="99"/>
        <v>41892.438750000001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2">
        <f t="shared" si="98"/>
        <v>42249.032951388886</v>
      </c>
      <c r="T1555" s="12">
        <f t="shared" si="99"/>
        <v>42219.032951388886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2">
        <f t="shared" si="98"/>
        <v>42218.002199074079</v>
      </c>
      <c r="T1556" s="12">
        <f t="shared" si="99"/>
        <v>42188.002199074079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2">
        <f t="shared" si="98"/>
        <v>42264.458333333328</v>
      </c>
      <c r="T1557" s="12">
        <f t="shared" si="99"/>
        <v>42241.363796296297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7">
        <f t="shared" si="97"/>
        <v>56.416666666666664</v>
      </c>
      <c r="Q1558" t="s">
        <v>8338</v>
      </c>
      <c r="R1558" t="s">
        <v>8343</v>
      </c>
      <c r="S1558" s="12">
        <f t="shared" si="98"/>
        <v>42554.903055555551</v>
      </c>
      <c r="T1558" s="12">
        <f t="shared" si="99"/>
        <v>42524.903055555551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7">
        <f t="shared" si="97"/>
        <v>100</v>
      </c>
      <c r="Q1559" t="s">
        <v>8338</v>
      </c>
      <c r="R1559" t="s">
        <v>8343</v>
      </c>
      <c r="S1559" s="12">
        <f t="shared" si="98"/>
        <v>41902.40315972222</v>
      </c>
      <c r="T1559" s="12">
        <f t="shared" si="99"/>
        <v>41871.40315972222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7">
        <f t="shared" si="97"/>
        <v>11.666666666666666</v>
      </c>
      <c r="Q1560" t="s">
        <v>8338</v>
      </c>
      <c r="R1560" t="s">
        <v>8343</v>
      </c>
      <c r="S1560" s="12">
        <f t="shared" si="98"/>
        <v>42244.258333333331</v>
      </c>
      <c r="T1560" s="12">
        <f t="shared" si="99"/>
        <v>42185.147673611107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7">
        <f t="shared" si="97"/>
        <v>50</v>
      </c>
      <c r="Q1561" t="s">
        <v>8338</v>
      </c>
      <c r="R1561" t="s">
        <v>8343</v>
      </c>
      <c r="S1561" s="12">
        <f t="shared" si="98"/>
        <v>42122.803229166668</v>
      </c>
      <c r="T1561" s="12">
        <f t="shared" si="99"/>
        <v>42107.803229166668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7">
        <f t="shared" si="97"/>
        <v>23.5</v>
      </c>
      <c r="Q1562" t="s">
        <v>8338</v>
      </c>
      <c r="R1562" t="s">
        <v>8343</v>
      </c>
      <c r="S1562" s="12">
        <f t="shared" si="98"/>
        <v>41955.812418981484</v>
      </c>
      <c r="T1562" s="12">
        <f t="shared" si="99"/>
        <v>41935.770752314813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7">
        <f t="shared" si="97"/>
        <v>67</v>
      </c>
      <c r="Q1563" t="s">
        <v>8322</v>
      </c>
      <c r="R1563" t="s">
        <v>8344</v>
      </c>
      <c r="S1563" s="12">
        <f t="shared" si="98"/>
        <v>41584.833368055552</v>
      </c>
      <c r="T1563" s="12">
        <f t="shared" si="99"/>
        <v>41554.791701388887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2">
        <f t="shared" si="98"/>
        <v>40148.784722222219</v>
      </c>
      <c r="T1564" s="12">
        <f t="shared" si="99"/>
        <v>40079.316157407404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7">
        <f t="shared" si="97"/>
        <v>42.5</v>
      </c>
      <c r="Q1565" t="s">
        <v>8322</v>
      </c>
      <c r="R1565" t="s">
        <v>8344</v>
      </c>
      <c r="S1565" s="12">
        <f t="shared" si="98"/>
        <v>41712.450821759259</v>
      </c>
      <c r="T1565" s="12">
        <f t="shared" si="99"/>
        <v>41652.492488425924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7">
        <f t="shared" si="97"/>
        <v>10</v>
      </c>
      <c r="Q1566" t="s">
        <v>8322</v>
      </c>
      <c r="R1566" t="s">
        <v>8344</v>
      </c>
      <c r="S1566" s="12">
        <f t="shared" si="98"/>
        <v>42152.586805555555</v>
      </c>
      <c r="T1566" s="12">
        <f t="shared" si="99"/>
        <v>42121.117002314815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7">
        <f t="shared" si="97"/>
        <v>100</v>
      </c>
      <c r="Q1567" t="s">
        <v>8322</v>
      </c>
      <c r="R1567" t="s">
        <v>8344</v>
      </c>
      <c r="S1567" s="12">
        <f t="shared" si="98"/>
        <v>40702.479872685188</v>
      </c>
      <c r="T1567" s="12">
        <f t="shared" si="99"/>
        <v>40672.479872685188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7">
        <f t="shared" si="97"/>
        <v>108.05084745762711</v>
      </c>
      <c r="Q1568" t="s">
        <v>8322</v>
      </c>
      <c r="R1568" t="s">
        <v>8344</v>
      </c>
      <c r="S1568" s="12">
        <f t="shared" si="98"/>
        <v>42578.666666666672</v>
      </c>
      <c r="T1568" s="12">
        <f t="shared" si="99"/>
        <v>42549.666712962964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7">
        <f t="shared" si="97"/>
        <v>26.923076923076923</v>
      </c>
      <c r="Q1569" t="s">
        <v>8322</v>
      </c>
      <c r="R1569" t="s">
        <v>8344</v>
      </c>
      <c r="S1569" s="12">
        <f t="shared" si="98"/>
        <v>41686.75</v>
      </c>
      <c r="T1569" s="12">
        <f t="shared" si="99"/>
        <v>41671.68686342593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7">
        <f t="shared" si="97"/>
        <v>155</v>
      </c>
      <c r="Q1570" t="s">
        <v>8322</v>
      </c>
      <c r="R1570" t="s">
        <v>8344</v>
      </c>
      <c r="S1570" s="12">
        <f t="shared" si="98"/>
        <v>41996.812326388885</v>
      </c>
      <c r="T1570" s="12">
        <f t="shared" si="99"/>
        <v>41961.812326388885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2">
        <f t="shared" si="98"/>
        <v>41419.429560185185</v>
      </c>
      <c r="T1571" s="12">
        <f t="shared" si="99"/>
        <v>41389.429560185185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7">
        <f t="shared" si="97"/>
        <v>47.769230769230766</v>
      </c>
      <c r="Q1572" t="s">
        <v>8322</v>
      </c>
      <c r="R1572" t="s">
        <v>8344</v>
      </c>
      <c r="S1572" s="12">
        <f t="shared" si="98"/>
        <v>42468.521782407406</v>
      </c>
      <c r="T1572" s="12">
        <f t="shared" si="99"/>
        <v>42438.563449074078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7">
        <f t="shared" si="97"/>
        <v>20</v>
      </c>
      <c r="Q1573" t="s">
        <v>8322</v>
      </c>
      <c r="R1573" t="s">
        <v>8344</v>
      </c>
      <c r="S1573" s="12">
        <f t="shared" si="98"/>
        <v>42174.519479166665</v>
      </c>
      <c r="T1573" s="12">
        <f t="shared" si="99"/>
        <v>42144.519479166665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7">
        <f t="shared" si="97"/>
        <v>41.666666666666664</v>
      </c>
      <c r="Q1574" t="s">
        <v>8322</v>
      </c>
      <c r="R1574" t="s">
        <v>8344</v>
      </c>
      <c r="S1574" s="12">
        <f t="shared" si="98"/>
        <v>42428.749305555553</v>
      </c>
      <c r="T1574" s="12">
        <f t="shared" si="99"/>
        <v>42403.783090277779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7">
        <f t="shared" si="97"/>
        <v>74.333333333333329</v>
      </c>
      <c r="Q1575" t="s">
        <v>8322</v>
      </c>
      <c r="R1575" t="s">
        <v>8344</v>
      </c>
      <c r="S1575" s="12">
        <f t="shared" si="98"/>
        <v>42825.915972222225</v>
      </c>
      <c r="T1575" s="12">
        <f t="shared" si="99"/>
        <v>42785.750023148154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7">
        <f t="shared" si="97"/>
        <v>84.333333333333329</v>
      </c>
      <c r="Q1576" t="s">
        <v>8322</v>
      </c>
      <c r="R1576" t="s">
        <v>8344</v>
      </c>
      <c r="S1576" s="12">
        <f t="shared" si="98"/>
        <v>42052.677418981482</v>
      </c>
      <c r="T1576" s="12">
        <f t="shared" si="99"/>
        <v>42017.677418981482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7">
        <f t="shared" si="97"/>
        <v>65.457142857142856</v>
      </c>
      <c r="Q1577" t="s">
        <v>8322</v>
      </c>
      <c r="R1577" t="s">
        <v>8344</v>
      </c>
      <c r="S1577" s="12">
        <f t="shared" si="98"/>
        <v>41829.274259259255</v>
      </c>
      <c r="T1577" s="12">
        <f t="shared" si="99"/>
        <v>41799.274259259255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7">
        <f t="shared" si="97"/>
        <v>65</v>
      </c>
      <c r="Q1578" t="s">
        <v>8322</v>
      </c>
      <c r="R1578" t="s">
        <v>8344</v>
      </c>
      <c r="S1578" s="12">
        <f t="shared" si="98"/>
        <v>42185.629259259258</v>
      </c>
      <c r="T1578" s="12">
        <f t="shared" si="99"/>
        <v>42140.629259259258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7">
        <f t="shared" si="97"/>
        <v>27.5</v>
      </c>
      <c r="Q1579" t="s">
        <v>8322</v>
      </c>
      <c r="R1579" t="s">
        <v>8344</v>
      </c>
      <c r="S1579" s="12">
        <f t="shared" si="98"/>
        <v>41114.597777777773</v>
      </c>
      <c r="T1579" s="12">
        <f t="shared" si="99"/>
        <v>41054.597777777773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7">
        <f t="shared" si="97"/>
        <v>51.25</v>
      </c>
      <c r="Q1580" t="s">
        <v>8322</v>
      </c>
      <c r="R1580" t="s">
        <v>8344</v>
      </c>
      <c r="S1580" s="12">
        <f t="shared" si="98"/>
        <v>40422.833333333336</v>
      </c>
      <c r="T1580" s="12">
        <f t="shared" si="99"/>
        <v>40398.815868055557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7">
        <f t="shared" si="97"/>
        <v>14</v>
      </c>
      <c r="Q1581" t="s">
        <v>8322</v>
      </c>
      <c r="R1581" t="s">
        <v>8344</v>
      </c>
      <c r="S1581" s="12">
        <f t="shared" si="98"/>
        <v>41514.746423611112</v>
      </c>
      <c r="T1581" s="12">
        <f t="shared" si="99"/>
        <v>41481.746423611112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2">
        <f t="shared" si="98"/>
        <v>41049.800069444442</v>
      </c>
      <c r="T1582" s="12">
        <f t="shared" si="99"/>
        <v>40989.800069444442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7">
        <f t="shared" si="97"/>
        <v>5</v>
      </c>
      <c r="Q1583" t="s">
        <v>8338</v>
      </c>
      <c r="R1583" t="s">
        <v>8345</v>
      </c>
      <c r="S1583" s="12">
        <f t="shared" si="98"/>
        <v>42357.198958333334</v>
      </c>
      <c r="T1583" s="12">
        <f t="shared" si="99"/>
        <v>42325.198958333334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7">
        <f t="shared" si="97"/>
        <v>31</v>
      </c>
      <c r="Q1584" t="s">
        <v>8338</v>
      </c>
      <c r="R1584" t="s">
        <v>8345</v>
      </c>
      <c r="S1584" s="12">
        <f t="shared" si="98"/>
        <v>42303.638888888891</v>
      </c>
      <c r="T1584" s="12">
        <f t="shared" si="99"/>
        <v>42246.539965277778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7">
        <f t="shared" si="97"/>
        <v>15</v>
      </c>
      <c r="Q1585" t="s">
        <v>8338</v>
      </c>
      <c r="R1585" t="s">
        <v>8345</v>
      </c>
      <c r="S1585" s="12">
        <f t="shared" si="98"/>
        <v>41907.654988425929</v>
      </c>
      <c r="T1585" s="12">
        <f t="shared" si="99"/>
        <v>41877.654988425929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2">
        <f t="shared" si="98"/>
        <v>41789.399317129632</v>
      </c>
      <c r="T1586" s="12">
        <f t="shared" si="99"/>
        <v>41779.399317129632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7">
        <f t="shared" si="97"/>
        <v>131.66666666666666</v>
      </c>
      <c r="Q1587" t="s">
        <v>8338</v>
      </c>
      <c r="R1587" t="s">
        <v>8345</v>
      </c>
      <c r="S1587" s="12">
        <f t="shared" si="98"/>
        <v>42729.208333333328</v>
      </c>
      <c r="T1587" s="12">
        <f t="shared" si="99"/>
        <v>42707.645462962959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2">
        <f t="shared" si="98"/>
        <v>42098.812754629631</v>
      </c>
      <c r="T1588" s="12">
        <f t="shared" si="99"/>
        <v>42068.854421296295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7">
        <f t="shared" si="97"/>
        <v>1</v>
      </c>
      <c r="Q1589" t="s">
        <v>8338</v>
      </c>
      <c r="R1589" t="s">
        <v>8345</v>
      </c>
      <c r="S1589" s="12">
        <f t="shared" si="98"/>
        <v>41986.700983796298</v>
      </c>
      <c r="T1589" s="12">
        <f t="shared" si="99"/>
        <v>41956.700983796298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2">
        <f t="shared" si="98"/>
        <v>42035.591666666667</v>
      </c>
      <c r="T1590" s="12">
        <f t="shared" si="99"/>
        <v>42004.99998842593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2">
        <f t="shared" si="98"/>
        <v>42286.734791666662</v>
      </c>
      <c r="T1591" s="12">
        <f t="shared" si="99"/>
        <v>42256.734791666662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7">
        <f t="shared" si="97"/>
        <v>510</v>
      </c>
      <c r="Q1592" t="s">
        <v>8338</v>
      </c>
      <c r="R1592" t="s">
        <v>8345</v>
      </c>
      <c r="S1592" s="12">
        <f t="shared" si="98"/>
        <v>42270.607222222221</v>
      </c>
      <c r="T1592" s="12">
        <f t="shared" si="99"/>
        <v>42240.607222222221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7">
        <f t="shared" si="97"/>
        <v>44.478260869565219</v>
      </c>
      <c r="Q1593" t="s">
        <v>8338</v>
      </c>
      <c r="R1593" t="s">
        <v>8345</v>
      </c>
      <c r="S1593" s="12">
        <f t="shared" si="98"/>
        <v>42463.43450231482</v>
      </c>
      <c r="T1593" s="12">
        <f t="shared" si="99"/>
        <v>42433.476168981477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2">
        <f t="shared" si="98"/>
        <v>42090.781076388885</v>
      </c>
      <c r="T1594" s="12">
        <f t="shared" si="99"/>
        <v>42045.822743055556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7">
        <f t="shared" si="97"/>
        <v>1</v>
      </c>
      <c r="Q1595" t="s">
        <v>8338</v>
      </c>
      <c r="R1595" t="s">
        <v>8345</v>
      </c>
      <c r="S1595" s="12">
        <f t="shared" si="98"/>
        <v>42063.595543981486</v>
      </c>
      <c r="T1595" s="12">
        <f t="shared" si="99"/>
        <v>42033.595543981486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7">
        <f t="shared" si="97"/>
        <v>20.5</v>
      </c>
      <c r="Q1596" t="s">
        <v>8338</v>
      </c>
      <c r="R1596" t="s">
        <v>8345</v>
      </c>
      <c r="S1596" s="12">
        <f t="shared" si="98"/>
        <v>42505.431250000001</v>
      </c>
      <c r="T1596" s="12">
        <f t="shared" si="99"/>
        <v>42445.462754629625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7">
        <f t="shared" si="97"/>
        <v>40</v>
      </c>
      <c r="Q1597" t="s">
        <v>8338</v>
      </c>
      <c r="R1597" t="s">
        <v>8345</v>
      </c>
      <c r="S1597" s="12">
        <f t="shared" si="98"/>
        <v>41808.592361111107</v>
      </c>
      <c r="T1597" s="12">
        <f t="shared" si="99"/>
        <v>41779.800092592595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7">
        <f t="shared" si="97"/>
        <v>25</v>
      </c>
      <c r="Q1598" t="s">
        <v>8338</v>
      </c>
      <c r="R1598" t="s">
        <v>8345</v>
      </c>
      <c r="S1598" s="12">
        <f t="shared" si="98"/>
        <v>41986.221863425926</v>
      </c>
      <c r="T1598" s="12">
        <f t="shared" si="99"/>
        <v>41941.180196759262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2">
        <f t="shared" si="98"/>
        <v>42633.104131944448</v>
      </c>
      <c r="T1599" s="12">
        <f t="shared" si="99"/>
        <v>42603.104131944448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7">
        <f t="shared" si="97"/>
        <v>1</v>
      </c>
      <c r="Q1600" t="s">
        <v>8338</v>
      </c>
      <c r="R1600" t="s">
        <v>8345</v>
      </c>
      <c r="S1600" s="12">
        <f t="shared" si="98"/>
        <v>42211.417337962965</v>
      </c>
      <c r="T1600" s="12">
        <f t="shared" si="99"/>
        <v>42151.417337962965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2">
        <f t="shared" si="98"/>
        <v>42468.247407407413</v>
      </c>
      <c r="T1601" s="12">
        <f t="shared" si="99"/>
        <v>42438.28907407407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00">E1602/D1602</f>
        <v>7.3400000000000007E-2</v>
      </c>
      <c r="P1602" s="7">
        <f t="shared" ref="P1602:P1665" si="101">E1602/L1602</f>
        <v>40.777777777777779</v>
      </c>
      <c r="Q1602" t="s">
        <v>8338</v>
      </c>
      <c r="R1602" t="s">
        <v>8345</v>
      </c>
      <c r="S1602" s="12">
        <f t="shared" si="98"/>
        <v>41834.96597222222</v>
      </c>
      <c r="T1602" s="12">
        <f t="shared" si="99"/>
        <v>41790.807314814811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00"/>
        <v>1.082492</v>
      </c>
      <c r="P1603" s="7">
        <f t="shared" si="101"/>
        <v>48.325535714285714</v>
      </c>
      <c r="Q1603" t="s">
        <v>8325</v>
      </c>
      <c r="R1603" t="s">
        <v>8326</v>
      </c>
      <c r="S1603" s="12">
        <f t="shared" ref="S1603:S1666" si="102">(I1603/86400)+25569+(-6/24)</f>
        <v>40667.842974537038</v>
      </c>
      <c r="T1603" s="12">
        <f t="shared" ref="T1603:T1666" si="103">(J1603/86400)+25569+(-6/24)</f>
        <v>40637.842974537038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7">
        <f t="shared" si="101"/>
        <v>46.953125</v>
      </c>
      <c r="Q1604" t="s">
        <v>8325</v>
      </c>
      <c r="R1604" t="s">
        <v>8326</v>
      </c>
      <c r="S1604" s="12">
        <f t="shared" si="102"/>
        <v>40830.708333333336</v>
      </c>
      <c r="T1604" s="12">
        <f t="shared" si="103"/>
        <v>40788.047650462962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7">
        <f t="shared" si="101"/>
        <v>66.688666666666663</v>
      </c>
      <c r="Q1605" t="s">
        <v>8325</v>
      </c>
      <c r="R1605" t="s">
        <v>8326</v>
      </c>
      <c r="S1605" s="12">
        <f t="shared" si="102"/>
        <v>40935.919664351852</v>
      </c>
      <c r="T1605" s="12">
        <f t="shared" si="103"/>
        <v>40875.919664351852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7">
        <f t="shared" si="101"/>
        <v>48.842857142857142</v>
      </c>
      <c r="Q1606" t="s">
        <v>8325</v>
      </c>
      <c r="R1606" t="s">
        <v>8326</v>
      </c>
      <c r="S1606" s="12">
        <f t="shared" si="102"/>
        <v>40985.553645833337</v>
      </c>
      <c r="T1606" s="12">
        <f t="shared" si="103"/>
        <v>40945.595312500001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7">
        <f t="shared" si="101"/>
        <v>137.30909090909091</v>
      </c>
      <c r="Q1607" t="s">
        <v>8325</v>
      </c>
      <c r="R1607" t="s">
        <v>8326</v>
      </c>
      <c r="S1607" s="12">
        <f t="shared" si="102"/>
        <v>40756.041666666664</v>
      </c>
      <c r="T1607" s="12">
        <f t="shared" si="103"/>
        <v>40746.762881944444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7">
        <f t="shared" si="101"/>
        <v>87.829673913043479</v>
      </c>
      <c r="Q1608" t="s">
        <v>8325</v>
      </c>
      <c r="R1608" t="s">
        <v>8326</v>
      </c>
      <c r="S1608" s="12">
        <f t="shared" si="102"/>
        <v>40625.819884259261</v>
      </c>
      <c r="T1608" s="12">
        <f t="shared" si="103"/>
        <v>40535.861550925925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7">
        <f t="shared" si="101"/>
        <v>70.785365853658533</v>
      </c>
      <c r="Q1609" t="s">
        <v>8325</v>
      </c>
      <c r="R1609" t="s">
        <v>8326</v>
      </c>
      <c r="S1609" s="12">
        <f t="shared" si="102"/>
        <v>41074.55846064815</v>
      </c>
      <c r="T1609" s="12">
        <f t="shared" si="103"/>
        <v>41053.55846064815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7">
        <f t="shared" si="101"/>
        <v>52.826086956521742</v>
      </c>
      <c r="Q1610" t="s">
        <v>8325</v>
      </c>
      <c r="R1610" t="s">
        <v>8326</v>
      </c>
      <c r="S1610" s="12">
        <f t="shared" si="102"/>
        <v>41639.976388888885</v>
      </c>
      <c r="T1610" s="12">
        <f t="shared" si="103"/>
        <v>41607.58085648148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7">
        <f t="shared" si="101"/>
        <v>443.75</v>
      </c>
      <c r="Q1611" t="s">
        <v>8325</v>
      </c>
      <c r="R1611" t="s">
        <v>8326</v>
      </c>
      <c r="S1611" s="12">
        <f t="shared" si="102"/>
        <v>40849.083333333336</v>
      </c>
      <c r="T1611" s="12">
        <f t="shared" si="103"/>
        <v>40795.751261574071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7">
        <f t="shared" si="101"/>
        <v>48.544642857142854</v>
      </c>
      <c r="Q1612" t="s">
        <v>8325</v>
      </c>
      <c r="R1612" t="s">
        <v>8326</v>
      </c>
      <c r="S1612" s="12">
        <f t="shared" si="102"/>
        <v>41258.674884259257</v>
      </c>
      <c r="T1612" s="12">
        <f t="shared" si="103"/>
        <v>41228.674884259257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7">
        <f t="shared" si="101"/>
        <v>37.074074074074076</v>
      </c>
      <c r="Q1613" t="s">
        <v>8325</v>
      </c>
      <c r="R1613" t="s">
        <v>8326</v>
      </c>
      <c r="S1613" s="12">
        <f t="shared" si="102"/>
        <v>41429.75037037037</v>
      </c>
      <c r="T1613" s="12">
        <f t="shared" si="103"/>
        <v>41408.75037037037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7">
        <f t="shared" si="101"/>
        <v>50</v>
      </c>
      <c r="Q1614" t="s">
        <v>8325</v>
      </c>
      <c r="R1614" t="s">
        <v>8326</v>
      </c>
      <c r="S1614" s="12">
        <f t="shared" si="102"/>
        <v>41276.624814814815</v>
      </c>
      <c r="T1614" s="12">
        <f t="shared" si="103"/>
        <v>41246.624814814815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7">
        <f t="shared" si="101"/>
        <v>39.03846153846154</v>
      </c>
      <c r="Q1615" t="s">
        <v>8325</v>
      </c>
      <c r="R1615" t="s">
        <v>8326</v>
      </c>
      <c r="S1615" s="12">
        <f t="shared" si="102"/>
        <v>41111.819467592592</v>
      </c>
      <c r="T1615" s="12">
        <f t="shared" si="103"/>
        <v>41081.819467592592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7">
        <f t="shared" si="101"/>
        <v>66.688311688311686</v>
      </c>
      <c r="Q1616" t="s">
        <v>8325</v>
      </c>
      <c r="R1616" t="s">
        <v>8326</v>
      </c>
      <c r="S1616" s="12">
        <f t="shared" si="102"/>
        <v>41854.458333333336</v>
      </c>
      <c r="T1616" s="12">
        <f t="shared" si="103"/>
        <v>41794.731122685189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7">
        <f t="shared" si="101"/>
        <v>67.132352941176464</v>
      </c>
      <c r="Q1617" t="s">
        <v>8325</v>
      </c>
      <c r="R1617" t="s">
        <v>8326</v>
      </c>
      <c r="S1617" s="12">
        <f t="shared" si="102"/>
        <v>40889.842546296299</v>
      </c>
      <c r="T1617" s="12">
        <f t="shared" si="103"/>
        <v>40844.800879629627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7">
        <f t="shared" si="101"/>
        <v>66.369426751592357</v>
      </c>
      <c r="Q1618" t="s">
        <v>8325</v>
      </c>
      <c r="R1618" t="s">
        <v>8326</v>
      </c>
      <c r="S1618" s="12">
        <f t="shared" si="102"/>
        <v>41235.666666666664</v>
      </c>
      <c r="T1618" s="12">
        <f t="shared" si="103"/>
        <v>41194.465520833335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7">
        <f t="shared" si="101"/>
        <v>64.620253164556956</v>
      </c>
      <c r="Q1619" t="s">
        <v>8325</v>
      </c>
      <c r="R1619" t="s">
        <v>8326</v>
      </c>
      <c r="S1619" s="12">
        <f t="shared" si="102"/>
        <v>41579.541666666664</v>
      </c>
      <c r="T1619" s="12">
        <f t="shared" si="103"/>
        <v>41546.414212962962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7">
        <f t="shared" si="101"/>
        <v>58.370370370370374</v>
      </c>
      <c r="Q1620" t="s">
        <v>8325</v>
      </c>
      <c r="R1620" t="s">
        <v>8326</v>
      </c>
      <c r="S1620" s="12">
        <f t="shared" si="102"/>
        <v>41341.404340277775</v>
      </c>
      <c r="T1620" s="12">
        <f t="shared" si="103"/>
        <v>41301.404340277775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7">
        <f t="shared" si="101"/>
        <v>86.956521739130437</v>
      </c>
      <c r="Q1621" t="s">
        <v>8325</v>
      </c>
      <c r="R1621" t="s">
        <v>8326</v>
      </c>
      <c r="S1621" s="12">
        <f t="shared" si="102"/>
        <v>41896.936180555553</v>
      </c>
      <c r="T1621" s="12">
        <f t="shared" si="103"/>
        <v>41875.936180555553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7">
        <f t="shared" si="101"/>
        <v>66.470588235294116</v>
      </c>
      <c r="Q1622" t="s">
        <v>8325</v>
      </c>
      <c r="R1622" t="s">
        <v>8326</v>
      </c>
      <c r="S1622" s="12">
        <f t="shared" si="102"/>
        <v>41328.089583333334</v>
      </c>
      <c r="T1622" s="12">
        <f t="shared" si="103"/>
        <v>41321.089583333334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7">
        <f t="shared" si="101"/>
        <v>163.78378378378378</v>
      </c>
      <c r="Q1623" t="s">
        <v>8325</v>
      </c>
      <c r="R1623" t="s">
        <v>8326</v>
      </c>
      <c r="S1623" s="12">
        <f t="shared" si="102"/>
        <v>41056.915972222225</v>
      </c>
      <c r="T1623" s="12">
        <f t="shared" si="103"/>
        <v>41003.35665509259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7">
        <f t="shared" si="101"/>
        <v>107.98461538461538</v>
      </c>
      <c r="Q1624" t="s">
        <v>8325</v>
      </c>
      <c r="R1624" t="s">
        <v>8326</v>
      </c>
      <c r="S1624" s="12">
        <f t="shared" si="102"/>
        <v>41990.082638888889</v>
      </c>
      <c r="T1624" s="12">
        <f t="shared" si="103"/>
        <v>41950.044837962967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7">
        <f t="shared" si="101"/>
        <v>42.111111111111114</v>
      </c>
      <c r="Q1625" t="s">
        <v>8325</v>
      </c>
      <c r="R1625" t="s">
        <v>8326</v>
      </c>
      <c r="S1625" s="12">
        <f t="shared" si="102"/>
        <v>41513.438530092593</v>
      </c>
      <c r="T1625" s="12">
        <f t="shared" si="103"/>
        <v>41453.438530092593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7">
        <f t="shared" si="101"/>
        <v>47.2</v>
      </c>
      <c r="Q1626" t="s">
        <v>8325</v>
      </c>
      <c r="R1626" t="s">
        <v>8326</v>
      </c>
      <c r="S1626" s="12">
        <f t="shared" si="102"/>
        <v>41283.117303240739</v>
      </c>
      <c r="T1626" s="12">
        <f t="shared" si="103"/>
        <v>41243.117303240739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7">
        <f t="shared" si="101"/>
        <v>112.01923076923077</v>
      </c>
      <c r="Q1627" t="s">
        <v>8325</v>
      </c>
      <c r="R1627" t="s">
        <v>8326</v>
      </c>
      <c r="S1627" s="12">
        <f t="shared" si="102"/>
        <v>41163.449687500004</v>
      </c>
      <c r="T1627" s="12">
        <f t="shared" si="103"/>
        <v>41135.449687500004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7">
        <f t="shared" si="101"/>
        <v>74.953703703703709</v>
      </c>
      <c r="Q1628" t="s">
        <v>8325</v>
      </c>
      <c r="R1628" t="s">
        <v>8326</v>
      </c>
      <c r="S1628" s="12">
        <f t="shared" si="102"/>
        <v>41609.639664351853</v>
      </c>
      <c r="T1628" s="12">
        <f t="shared" si="103"/>
        <v>41579.597997685181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7">
        <f t="shared" si="101"/>
        <v>61.578947368421055</v>
      </c>
      <c r="Q1629" t="s">
        <v>8325</v>
      </c>
      <c r="R1629" t="s">
        <v>8326</v>
      </c>
      <c r="S1629" s="12">
        <f t="shared" si="102"/>
        <v>41238.957638888889</v>
      </c>
      <c r="T1629" s="12">
        <f t="shared" si="103"/>
        <v>41205.457048611112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7">
        <f t="shared" si="101"/>
        <v>45.875</v>
      </c>
      <c r="Q1630" t="s">
        <v>8325</v>
      </c>
      <c r="R1630" t="s">
        <v>8326</v>
      </c>
      <c r="S1630" s="12">
        <f t="shared" si="102"/>
        <v>41807.487060185187</v>
      </c>
      <c r="T1630" s="12">
        <f t="shared" si="103"/>
        <v>41774.487060185187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7">
        <f t="shared" si="101"/>
        <v>75.853658536585371</v>
      </c>
      <c r="Q1631" t="s">
        <v>8325</v>
      </c>
      <c r="R1631" t="s">
        <v>8326</v>
      </c>
      <c r="S1631" s="12">
        <f t="shared" si="102"/>
        <v>41690.617280092592</v>
      </c>
      <c r="T1631" s="12">
        <f t="shared" si="103"/>
        <v>41645.617280092592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7">
        <f t="shared" si="101"/>
        <v>84.206349206349202</v>
      </c>
      <c r="Q1632" t="s">
        <v>8325</v>
      </c>
      <c r="R1632" t="s">
        <v>8326</v>
      </c>
      <c r="S1632" s="12">
        <f t="shared" si="102"/>
        <v>40970.040972222225</v>
      </c>
      <c r="T1632" s="12">
        <f t="shared" si="103"/>
        <v>40939.587673611109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7">
        <f t="shared" si="101"/>
        <v>117.22556390977444</v>
      </c>
      <c r="Q1633" t="s">
        <v>8325</v>
      </c>
      <c r="R1633" t="s">
        <v>8326</v>
      </c>
      <c r="S1633" s="12">
        <f t="shared" si="102"/>
        <v>41194.609502314815</v>
      </c>
      <c r="T1633" s="12">
        <f t="shared" si="103"/>
        <v>41164.609502314815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7">
        <f t="shared" si="101"/>
        <v>86.489361702127653</v>
      </c>
      <c r="Q1634" t="s">
        <v>8325</v>
      </c>
      <c r="R1634" t="s">
        <v>8326</v>
      </c>
      <c r="S1634" s="12">
        <f t="shared" si="102"/>
        <v>40810.090902777782</v>
      </c>
      <c r="T1634" s="12">
        <f t="shared" si="103"/>
        <v>40750.090902777782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7">
        <f t="shared" si="101"/>
        <v>172.41379310344828</v>
      </c>
      <c r="Q1635" t="s">
        <v>8325</v>
      </c>
      <c r="R1635" t="s">
        <v>8326</v>
      </c>
      <c r="S1635" s="12">
        <f t="shared" si="102"/>
        <v>40923.958333333336</v>
      </c>
      <c r="T1635" s="12">
        <f t="shared" si="103"/>
        <v>40896.633750000001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7">
        <f t="shared" si="101"/>
        <v>62.8125</v>
      </c>
      <c r="Q1636" t="s">
        <v>8325</v>
      </c>
      <c r="R1636" t="s">
        <v>8326</v>
      </c>
      <c r="S1636" s="12">
        <f t="shared" si="102"/>
        <v>40695.999305555553</v>
      </c>
      <c r="T1636" s="12">
        <f t="shared" si="103"/>
        <v>40657.939826388887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7">
        <f t="shared" si="101"/>
        <v>67.729729729729726</v>
      </c>
      <c r="Q1637" t="s">
        <v>8325</v>
      </c>
      <c r="R1637" t="s">
        <v>8326</v>
      </c>
      <c r="S1637" s="12">
        <f t="shared" si="102"/>
        <v>42562.618761574078</v>
      </c>
      <c r="T1637" s="12">
        <f t="shared" si="103"/>
        <v>42502.618761574078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7">
        <f t="shared" si="101"/>
        <v>53.5632183908046</v>
      </c>
      <c r="Q1638" t="s">
        <v>8325</v>
      </c>
      <c r="R1638" t="s">
        <v>8326</v>
      </c>
      <c r="S1638" s="12">
        <f t="shared" si="102"/>
        <v>40705.916666666664</v>
      </c>
      <c r="T1638" s="12">
        <f t="shared" si="103"/>
        <v>40662.83666666667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7">
        <f t="shared" si="101"/>
        <v>34.6</v>
      </c>
      <c r="Q1639" t="s">
        <v>8325</v>
      </c>
      <c r="R1639" t="s">
        <v>8326</v>
      </c>
      <c r="S1639" s="12">
        <f t="shared" si="102"/>
        <v>40178.735416666663</v>
      </c>
      <c r="T1639" s="12">
        <f t="shared" si="103"/>
        <v>40122.501620370371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7">
        <f t="shared" si="101"/>
        <v>38.888888888888886</v>
      </c>
      <c r="Q1640" t="s">
        <v>8325</v>
      </c>
      <c r="R1640" t="s">
        <v>8326</v>
      </c>
      <c r="S1640" s="12">
        <f t="shared" si="102"/>
        <v>41333.642361111109</v>
      </c>
      <c r="T1640" s="12">
        <f t="shared" si="103"/>
        <v>41288.43712962963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7">
        <f t="shared" si="101"/>
        <v>94.736842105263165</v>
      </c>
      <c r="Q1641" t="s">
        <v>8325</v>
      </c>
      <c r="R1641" t="s">
        <v>8326</v>
      </c>
      <c r="S1641" s="12">
        <f t="shared" si="102"/>
        <v>40971.402372685188</v>
      </c>
      <c r="T1641" s="12">
        <f t="shared" si="103"/>
        <v>40941.402372685188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7">
        <f t="shared" si="101"/>
        <v>39.967058823529413</v>
      </c>
      <c r="Q1642" t="s">
        <v>8325</v>
      </c>
      <c r="R1642" t="s">
        <v>8326</v>
      </c>
      <c r="S1642" s="12">
        <f t="shared" si="102"/>
        <v>40392.832638888889</v>
      </c>
      <c r="T1642" s="12">
        <f t="shared" si="103"/>
        <v>40378.98096064815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7">
        <f t="shared" si="101"/>
        <v>97.5</v>
      </c>
      <c r="Q1643" t="s">
        <v>8325</v>
      </c>
      <c r="R1643" t="s">
        <v>8346</v>
      </c>
      <c r="S1643" s="12">
        <f t="shared" si="102"/>
        <v>41992.346574074079</v>
      </c>
      <c r="T1643" s="12">
        <f t="shared" si="103"/>
        <v>41962.346574074079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7">
        <f t="shared" si="101"/>
        <v>42.857142857142854</v>
      </c>
      <c r="Q1644" t="s">
        <v>8325</v>
      </c>
      <c r="R1644" t="s">
        <v>8346</v>
      </c>
      <c r="S1644" s="12">
        <f t="shared" si="102"/>
        <v>40707.774618055555</v>
      </c>
      <c r="T1644" s="12">
        <f t="shared" si="103"/>
        <v>40687.774618055555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7">
        <f t="shared" si="101"/>
        <v>168.51351351351352</v>
      </c>
      <c r="Q1645" t="s">
        <v>8325</v>
      </c>
      <c r="R1645" t="s">
        <v>8346</v>
      </c>
      <c r="S1645" s="12">
        <f t="shared" si="102"/>
        <v>41176.574212962965</v>
      </c>
      <c r="T1645" s="12">
        <f t="shared" si="103"/>
        <v>41146.574212962965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7">
        <f t="shared" si="101"/>
        <v>85.546875</v>
      </c>
      <c r="Q1646" t="s">
        <v>8325</v>
      </c>
      <c r="R1646" t="s">
        <v>8346</v>
      </c>
      <c r="S1646" s="12">
        <f t="shared" si="102"/>
        <v>41234.851388888885</v>
      </c>
      <c r="T1646" s="12">
        <f t="shared" si="103"/>
        <v>41174.80972222222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7">
        <f t="shared" si="101"/>
        <v>554</v>
      </c>
      <c r="Q1647" t="s">
        <v>8325</v>
      </c>
      <c r="R1647" t="s">
        <v>8346</v>
      </c>
      <c r="S1647" s="12">
        <f t="shared" si="102"/>
        <v>41535.367361111115</v>
      </c>
      <c r="T1647" s="12">
        <f t="shared" si="103"/>
        <v>41521.367361111115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7">
        <f t="shared" si="101"/>
        <v>26.554216867469879</v>
      </c>
      <c r="Q1648" t="s">
        <v>8325</v>
      </c>
      <c r="R1648" t="s">
        <v>8346</v>
      </c>
      <c r="S1648" s="12">
        <f t="shared" si="102"/>
        <v>41865.507638888885</v>
      </c>
      <c r="T1648" s="12">
        <f t="shared" si="103"/>
        <v>41833.200266203705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7">
        <f t="shared" si="101"/>
        <v>113.82608695652173</v>
      </c>
      <c r="Q1649" t="s">
        <v>8325</v>
      </c>
      <c r="R1649" t="s">
        <v>8346</v>
      </c>
      <c r="S1649" s="12">
        <f t="shared" si="102"/>
        <v>41069.159456018519</v>
      </c>
      <c r="T1649" s="12">
        <f t="shared" si="103"/>
        <v>41039.159456018519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7">
        <f t="shared" si="101"/>
        <v>32.011111111111113</v>
      </c>
      <c r="Q1650" t="s">
        <v>8325</v>
      </c>
      <c r="R1650" t="s">
        <v>8346</v>
      </c>
      <c r="S1650" s="12">
        <f t="shared" si="102"/>
        <v>40622.412986111114</v>
      </c>
      <c r="T1650" s="12">
        <f t="shared" si="103"/>
        <v>40592.454652777778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7">
        <f t="shared" si="101"/>
        <v>47.189259259259259</v>
      </c>
      <c r="Q1651" t="s">
        <v>8325</v>
      </c>
      <c r="R1651" t="s">
        <v>8346</v>
      </c>
      <c r="S1651" s="12">
        <f t="shared" si="102"/>
        <v>41782.434664351851</v>
      </c>
      <c r="T1651" s="12">
        <f t="shared" si="103"/>
        <v>41737.434664351851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7">
        <f t="shared" si="101"/>
        <v>88.46875</v>
      </c>
      <c r="Q1652" t="s">
        <v>8325</v>
      </c>
      <c r="R1652" t="s">
        <v>8346</v>
      </c>
      <c r="S1652" s="12">
        <f t="shared" si="102"/>
        <v>41556.185613425929</v>
      </c>
      <c r="T1652" s="12">
        <f t="shared" si="103"/>
        <v>41526.185613425929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7">
        <f t="shared" si="101"/>
        <v>100.75</v>
      </c>
      <c r="Q1653" t="s">
        <v>8325</v>
      </c>
      <c r="R1653" t="s">
        <v>8346</v>
      </c>
      <c r="S1653" s="12">
        <f t="shared" si="102"/>
        <v>40659.040972222225</v>
      </c>
      <c r="T1653" s="12">
        <f t="shared" si="103"/>
        <v>40625.650694444441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7">
        <f t="shared" si="101"/>
        <v>64.714285714285708</v>
      </c>
      <c r="Q1654" t="s">
        <v>8325</v>
      </c>
      <c r="R1654" t="s">
        <v>8346</v>
      </c>
      <c r="S1654" s="12">
        <f t="shared" si="102"/>
        <v>41602.284641203703</v>
      </c>
      <c r="T1654" s="12">
        <f t="shared" si="103"/>
        <v>41572.242974537039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7">
        <f t="shared" si="101"/>
        <v>51.854285714285716</v>
      </c>
      <c r="Q1655" t="s">
        <v>8325</v>
      </c>
      <c r="R1655" t="s">
        <v>8346</v>
      </c>
      <c r="S1655" s="12">
        <f t="shared" si="102"/>
        <v>40657.584444444445</v>
      </c>
      <c r="T1655" s="12">
        <f t="shared" si="103"/>
        <v>40626.584444444445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7">
        <f t="shared" si="101"/>
        <v>38.794117647058826</v>
      </c>
      <c r="Q1656" t="s">
        <v>8325</v>
      </c>
      <c r="R1656" t="s">
        <v>8346</v>
      </c>
      <c r="S1656" s="12">
        <f t="shared" si="102"/>
        <v>41017.640740740739</v>
      </c>
      <c r="T1656" s="12">
        <f t="shared" si="103"/>
        <v>40987.640740740739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7">
        <f t="shared" si="101"/>
        <v>44.645833333333336</v>
      </c>
      <c r="Q1657" t="s">
        <v>8325</v>
      </c>
      <c r="R1657" t="s">
        <v>8346</v>
      </c>
      <c r="S1657" s="12">
        <f t="shared" si="102"/>
        <v>41004.500231481477</v>
      </c>
      <c r="T1657" s="12">
        <f t="shared" si="103"/>
        <v>40974.541898148149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7">
        <f t="shared" si="101"/>
        <v>156.77333333333334</v>
      </c>
      <c r="Q1658" t="s">
        <v>8325</v>
      </c>
      <c r="R1658" t="s">
        <v>8346</v>
      </c>
      <c r="S1658" s="12">
        <f t="shared" si="102"/>
        <v>41256.678842592592</v>
      </c>
      <c r="T1658" s="12">
        <f t="shared" si="103"/>
        <v>41226.678842592592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7">
        <f t="shared" si="101"/>
        <v>118.70339366515837</v>
      </c>
      <c r="Q1659" t="s">
        <v>8325</v>
      </c>
      <c r="R1659" t="s">
        <v>8346</v>
      </c>
      <c r="S1659" s="12">
        <f t="shared" si="102"/>
        <v>41053.532037037039</v>
      </c>
      <c r="T1659" s="12">
        <f t="shared" si="103"/>
        <v>41023.532037037039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7">
        <f t="shared" si="101"/>
        <v>74.149532710280369</v>
      </c>
      <c r="Q1660" t="s">
        <v>8325</v>
      </c>
      <c r="R1660" t="s">
        <v>8346</v>
      </c>
      <c r="S1660" s="12">
        <f t="shared" si="102"/>
        <v>41261.347222222219</v>
      </c>
      <c r="T1660" s="12">
        <f t="shared" si="103"/>
        <v>41222.97184027778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7">
        <f t="shared" si="101"/>
        <v>12.533333333333333</v>
      </c>
      <c r="Q1661" t="s">
        <v>8325</v>
      </c>
      <c r="R1661" t="s">
        <v>8346</v>
      </c>
      <c r="S1661" s="12">
        <f t="shared" si="102"/>
        <v>41625.25</v>
      </c>
      <c r="T1661" s="12">
        <f t="shared" si="103"/>
        <v>41596.663437499999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7">
        <f t="shared" si="101"/>
        <v>27.861111111111111</v>
      </c>
      <c r="Q1662" t="s">
        <v>8325</v>
      </c>
      <c r="R1662" t="s">
        <v>8346</v>
      </c>
      <c r="S1662" s="12">
        <f t="shared" si="102"/>
        <v>42490.665972222225</v>
      </c>
      <c r="T1662" s="12">
        <f t="shared" si="103"/>
        <v>42459.443865740745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7">
        <f t="shared" si="101"/>
        <v>80.178217821782184</v>
      </c>
      <c r="Q1663" t="s">
        <v>8325</v>
      </c>
      <c r="R1663" t="s">
        <v>8346</v>
      </c>
      <c r="S1663" s="12">
        <f t="shared" si="102"/>
        <v>42386.625</v>
      </c>
      <c r="T1663" s="12">
        <f t="shared" si="103"/>
        <v>42343.748043981483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7">
        <f t="shared" si="101"/>
        <v>132.43548387096774</v>
      </c>
      <c r="Q1664" t="s">
        <v>8325</v>
      </c>
      <c r="R1664" t="s">
        <v>8346</v>
      </c>
      <c r="S1664" s="12">
        <f t="shared" si="102"/>
        <v>40907.99</v>
      </c>
      <c r="T1664" s="12">
        <f t="shared" si="103"/>
        <v>40847.948333333334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7">
        <f t="shared" si="101"/>
        <v>33.75</v>
      </c>
      <c r="Q1665" t="s">
        <v>8325</v>
      </c>
      <c r="R1665" t="s">
        <v>8346</v>
      </c>
      <c r="S1665" s="12">
        <f t="shared" si="102"/>
        <v>42035.77207175926</v>
      </c>
      <c r="T1665" s="12">
        <f t="shared" si="103"/>
        <v>42005.77207175926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04">E1666/D1666</f>
        <v>1.2240879999999998</v>
      </c>
      <c r="P1666" s="7">
        <f t="shared" ref="P1666:P1729" si="105">E1666/L1666</f>
        <v>34.384494382022467</v>
      </c>
      <c r="Q1666" t="s">
        <v>8325</v>
      </c>
      <c r="R1666" t="s">
        <v>8346</v>
      </c>
      <c r="S1666" s="12">
        <f t="shared" si="102"/>
        <v>40983.915972222225</v>
      </c>
      <c r="T1666" s="12">
        <f t="shared" si="103"/>
        <v>40939.511782407411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4"/>
        <v>1.1945714285714286</v>
      </c>
      <c r="P1667" s="7">
        <f t="shared" si="105"/>
        <v>44.956989247311824</v>
      </c>
      <c r="Q1667" t="s">
        <v>8325</v>
      </c>
      <c r="R1667" t="s">
        <v>8346</v>
      </c>
      <c r="S1667" s="12">
        <f t="shared" ref="S1667:S1730" si="106">(I1667/86400)+25569+(-6/24)</f>
        <v>40595.875</v>
      </c>
      <c r="T1667" s="12">
        <f t="shared" ref="T1667:T1730" si="107">(J1667/86400)+25569+(-6/24)</f>
        <v>40564.399456018517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7">
        <f t="shared" si="105"/>
        <v>41.04081632653061</v>
      </c>
      <c r="Q1668" t="s">
        <v>8325</v>
      </c>
      <c r="R1668" t="s">
        <v>8346</v>
      </c>
      <c r="S1668" s="12">
        <f t="shared" si="106"/>
        <v>41360.961493055554</v>
      </c>
      <c r="T1668" s="12">
        <f t="shared" si="107"/>
        <v>41331.003159722226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7">
        <f t="shared" si="105"/>
        <v>52.597560975609753</v>
      </c>
      <c r="Q1669" t="s">
        <v>8325</v>
      </c>
      <c r="R1669" t="s">
        <v>8346</v>
      </c>
      <c r="S1669" s="12">
        <f t="shared" si="106"/>
        <v>41709.040972222225</v>
      </c>
      <c r="T1669" s="12">
        <f t="shared" si="107"/>
        <v>41681.8205787037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7">
        <f t="shared" si="105"/>
        <v>70.784482758620683</v>
      </c>
      <c r="Q1670" t="s">
        <v>8325</v>
      </c>
      <c r="R1670" t="s">
        <v>8346</v>
      </c>
      <c r="S1670" s="12">
        <f t="shared" si="106"/>
        <v>40874.941423611112</v>
      </c>
      <c r="T1670" s="12">
        <f t="shared" si="107"/>
        <v>40844.899756944447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7">
        <f t="shared" si="105"/>
        <v>53.75</v>
      </c>
      <c r="Q1671" t="s">
        <v>8325</v>
      </c>
      <c r="R1671" t="s">
        <v>8346</v>
      </c>
      <c r="S1671" s="12">
        <f t="shared" si="106"/>
        <v>42521.635138888887</v>
      </c>
      <c r="T1671" s="12">
        <f t="shared" si="107"/>
        <v>42461.635138888887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7">
        <f t="shared" si="105"/>
        <v>44.608695652173914</v>
      </c>
      <c r="Q1672" t="s">
        <v>8325</v>
      </c>
      <c r="R1672" t="s">
        <v>8346</v>
      </c>
      <c r="S1672" s="12">
        <f t="shared" si="106"/>
        <v>40363.916666666664</v>
      </c>
      <c r="T1672" s="12">
        <f t="shared" si="107"/>
        <v>40313.680543981478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7">
        <f t="shared" si="105"/>
        <v>26.148961038961041</v>
      </c>
      <c r="Q1673" t="s">
        <v>8325</v>
      </c>
      <c r="R1673" t="s">
        <v>8346</v>
      </c>
      <c r="S1673" s="12">
        <f t="shared" si="106"/>
        <v>42583.29414351852</v>
      </c>
      <c r="T1673" s="12">
        <f t="shared" si="107"/>
        <v>42553.29414351852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7">
        <f t="shared" si="105"/>
        <v>39.183673469387756</v>
      </c>
      <c r="Q1674" t="s">
        <v>8325</v>
      </c>
      <c r="R1674" t="s">
        <v>8346</v>
      </c>
      <c r="S1674" s="12">
        <f t="shared" si="106"/>
        <v>41064.406597222223</v>
      </c>
      <c r="T1674" s="12">
        <f t="shared" si="107"/>
        <v>41034.406597222223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7">
        <f t="shared" si="105"/>
        <v>45.593220338983052</v>
      </c>
      <c r="Q1675" t="s">
        <v>8325</v>
      </c>
      <c r="R1675" t="s">
        <v>8346</v>
      </c>
      <c r="S1675" s="12">
        <f t="shared" si="106"/>
        <v>42069.628379629634</v>
      </c>
      <c r="T1675" s="12">
        <f t="shared" si="107"/>
        <v>42039.628379629634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7">
        <f t="shared" si="105"/>
        <v>89.247787610619469</v>
      </c>
      <c r="Q1676" t="s">
        <v>8325</v>
      </c>
      <c r="R1676" t="s">
        <v>8346</v>
      </c>
      <c r="S1676" s="12">
        <f t="shared" si="106"/>
        <v>42600.040972222225</v>
      </c>
      <c r="T1676" s="12">
        <f t="shared" si="107"/>
        <v>42569.355393518519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7">
        <f t="shared" si="105"/>
        <v>40.416470588235299</v>
      </c>
      <c r="Q1677" t="s">
        <v>8325</v>
      </c>
      <c r="R1677" t="s">
        <v>8346</v>
      </c>
      <c r="S1677" s="12">
        <f t="shared" si="106"/>
        <v>40832.668749999997</v>
      </c>
      <c r="T1677" s="12">
        <f t="shared" si="107"/>
        <v>40802.483101851853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7">
        <f t="shared" si="105"/>
        <v>82.38095238095238</v>
      </c>
      <c r="Q1678" t="s">
        <v>8325</v>
      </c>
      <c r="R1678" t="s">
        <v>8346</v>
      </c>
      <c r="S1678" s="12">
        <f t="shared" si="106"/>
        <v>41019.915972222225</v>
      </c>
      <c r="T1678" s="12">
        <f t="shared" si="107"/>
        <v>40973.476238425923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7">
        <f t="shared" si="105"/>
        <v>159.52380952380952</v>
      </c>
      <c r="Q1679" t="s">
        <v>8325</v>
      </c>
      <c r="R1679" t="s">
        <v>8346</v>
      </c>
      <c r="S1679" s="12">
        <f t="shared" si="106"/>
        <v>42475.999305555553</v>
      </c>
      <c r="T1679" s="12">
        <f t="shared" si="107"/>
        <v>42416.157129629632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7">
        <f t="shared" si="105"/>
        <v>36.244897959183675</v>
      </c>
      <c r="Q1680" t="s">
        <v>8325</v>
      </c>
      <c r="R1680" t="s">
        <v>8346</v>
      </c>
      <c r="S1680" s="12">
        <f t="shared" si="106"/>
        <v>41676.604988425926</v>
      </c>
      <c r="T1680" s="12">
        <f t="shared" si="107"/>
        <v>41662.604988425926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7">
        <f t="shared" si="105"/>
        <v>62.5</v>
      </c>
      <c r="Q1681" t="s">
        <v>8325</v>
      </c>
      <c r="R1681" t="s">
        <v>8346</v>
      </c>
      <c r="S1681" s="12">
        <f t="shared" si="106"/>
        <v>40745.818807870368</v>
      </c>
      <c r="T1681" s="12">
        <f t="shared" si="107"/>
        <v>40722.818807870368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7">
        <f t="shared" si="105"/>
        <v>47</v>
      </c>
      <c r="Q1682" t="s">
        <v>8325</v>
      </c>
      <c r="R1682" t="s">
        <v>8346</v>
      </c>
      <c r="S1682" s="12">
        <f t="shared" si="106"/>
        <v>41832.507719907408</v>
      </c>
      <c r="T1682" s="12">
        <f t="shared" si="107"/>
        <v>41802.507719907408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7">
        <f t="shared" si="105"/>
        <v>74.575090497737563</v>
      </c>
      <c r="Q1683" t="s">
        <v>8325</v>
      </c>
      <c r="R1683" t="s">
        <v>8347</v>
      </c>
      <c r="S1683" s="12">
        <f t="shared" si="106"/>
        <v>42822.833333333328</v>
      </c>
      <c r="T1683" s="12">
        <f t="shared" si="107"/>
        <v>42773.871342592596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2">
        <f t="shared" si="106"/>
        <v>42838.921990740739</v>
      </c>
      <c r="T1684" s="12">
        <f t="shared" si="107"/>
        <v>42778.96365740741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7">
        <f t="shared" si="105"/>
        <v>76</v>
      </c>
      <c r="Q1685" t="s">
        <v>8325</v>
      </c>
      <c r="R1685" t="s">
        <v>8347</v>
      </c>
      <c r="S1685" s="12">
        <f t="shared" si="106"/>
        <v>42832.531689814816</v>
      </c>
      <c r="T1685" s="12">
        <f t="shared" si="107"/>
        <v>42808.531689814816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7">
        <f t="shared" si="105"/>
        <v>86.43564356435644</v>
      </c>
      <c r="Q1686" t="s">
        <v>8325</v>
      </c>
      <c r="R1686" t="s">
        <v>8347</v>
      </c>
      <c r="S1686" s="12">
        <f t="shared" si="106"/>
        <v>42811.523622685185</v>
      </c>
      <c r="T1686" s="12">
        <f t="shared" si="107"/>
        <v>42783.565289351856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7">
        <f t="shared" si="105"/>
        <v>24</v>
      </c>
      <c r="Q1687" t="s">
        <v>8325</v>
      </c>
      <c r="R1687" t="s">
        <v>8347</v>
      </c>
      <c r="S1687" s="12">
        <f t="shared" si="106"/>
        <v>42817.958599537036</v>
      </c>
      <c r="T1687" s="12">
        <f t="shared" si="107"/>
        <v>42788.0002662037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7">
        <f t="shared" si="105"/>
        <v>18</v>
      </c>
      <c r="Q1688" t="s">
        <v>8325</v>
      </c>
      <c r="R1688" t="s">
        <v>8347</v>
      </c>
      <c r="S1688" s="12">
        <f t="shared" si="106"/>
        <v>42852.552303240736</v>
      </c>
      <c r="T1688" s="12">
        <f t="shared" si="107"/>
        <v>42792.593969907408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7">
        <f t="shared" si="105"/>
        <v>80.128205128205124</v>
      </c>
      <c r="Q1689" t="s">
        <v>8325</v>
      </c>
      <c r="R1689" t="s">
        <v>8347</v>
      </c>
      <c r="S1689" s="12">
        <f t="shared" si="106"/>
        <v>42835.59375</v>
      </c>
      <c r="T1689" s="12">
        <f t="shared" si="107"/>
        <v>42801.796817129631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7">
        <f t="shared" si="105"/>
        <v>253.14285714285714</v>
      </c>
      <c r="Q1690" t="s">
        <v>8325</v>
      </c>
      <c r="R1690" t="s">
        <v>8347</v>
      </c>
      <c r="S1690" s="12">
        <f t="shared" si="106"/>
        <v>42834.242986111116</v>
      </c>
      <c r="T1690" s="12">
        <f t="shared" si="107"/>
        <v>42804.284652777773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7">
        <f t="shared" si="105"/>
        <v>171.42857142857142</v>
      </c>
      <c r="Q1691" t="s">
        <v>8325</v>
      </c>
      <c r="R1691" t="s">
        <v>8347</v>
      </c>
      <c r="S1691" s="12">
        <f t="shared" si="106"/>
        <v>42810.650810185187</v>
      </c>
      <c r="T1691" s="12">
        <f t="shared" si="107"/>
        <v>42780.692476851851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7">
        <f t="shared" si="105"/>
        <v>57.727272727272727</v>
      </c>
      <c r="Q1692" t="s">
        <v>8325</v>
      </c>
      <c r="R1692" t="s">
        <v>8347</v>
      </c>
      <c r="S1692" s="12">
        <f t="shared" si="106"/>
        <v>42831.139374999999</v>
      </c>
      <c r="T1692" s="12">
        <f t="shared" si="107"/>
        <v>42801.18104166667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7">
        <f t="shared" si="105"/>
        <v>264.26315789473682</v>
      </c>
      <c r="Q1693" t="s">
        <v>8325</v>
      </c>
      <c r="R1693" t="s">
        <v>8347</v>
      </c>
      <c r="S1693" s="12">
        <f t="shared" si="106"/>
        <v>42827.791666666672</v>
      </c>
      <c r="T1693" s="12">
        <f t="shared" si="107"/>
        <v>42795.451481481483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7">
        <f t="shared" si="105"/>
        <v>159.33333333333334</v>
      </c>
      <c r="Q1694" t="s">
        <v>8325</v>
      </c>
      <c r="R1694" t="s">
        <v>8347</v>
      </c>
      <c r="S1694" s="12">
        <f t="shared" si="106"/>
        <v>42820.749305555553</v>
      </c>
      <c r="T1694" s="12">
        <f t="shared" si="107"/>
        <v>42787.901238425926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7">
        <f t="shared" si="105"/>
        <v>35</v>
      </c>
      <c r="Q1695" t="s">
        <v>8325</v>
      </c>
      <c r="R1695" t="s">
        <v>8347</v>
      </c>
      <c r="S1695" s="12">
        <f t="shared" si="106"/>
        <v>42834.583333333328</v>
      </c>
      <c r="T1695" s="12">
        <f t="shared" si="107"/>
        <v>42803.670277777783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7">
        <f t="shared" si="105"/>
        <v>5</v>
      </c>
      <c r="Q1696" t="s">
        <v>8325</v>
      </c>
      <c r="R1696" t="s">
        <v>8347</v>
      </c>
      <c r="S1696" s="12">
        <f t="shared" si="106"/>
        <v>42820.941666666666</v>
      </c>
      <c r="T1696" s="12">
        <f t="shared" si="107"/>
        <v>42791.419837962967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7">
        <f t="shared" si="105"/>
        <v>61.086956521739133</v>
      </c>
      <c r="Q1697" t="s">
        <v>8325</v>
      </c>
      <c r="R1697" t="s">
        <v>8347</v>
      </c>
      <c r="S1697" s="12">
        <f t="shared" si="106"/>
        <v>42834.791666666672</v>
      </c>
      <c r="T1697" s="12">
        <f t="shared" si="107"/>
        <v>42800.781412037039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2">
        <f t="shared" si="106"/>
        <v>42825.777905092589</v>
      </c>
      <c r="T1698" s="12">
        <f t="shared" si="107"/>
        <v>42795.819571759261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7">
        <f t="shared" si="105"/>
        <v>114.81818181818181</v>
      </c>
      <c r="Q1699" t="s">
        <v>8325</v>
      </c>
      <c r="R1699" t="s">
        <v>8347</v>
      </c>
      <c r="S1699" s="12">
        <f t="shared" si="106"/>
        <v>42834.741296296299</v>
      </c>
      <c r="T1699" s="12">
        <f t="shared" si="107"/>
        <v>42804.782962962963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2">
        <f t="shared" si="106"/>
        <v>42819.897916666669</v>
      </c>
      <c r="T1700" s="12">
        <f t="shared" si="107"/>
        <v>42795.957870370374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7">
        <f t="shared" si="105"/>
        <v>54</v>
      </c>
      <c r="Q1701" t="s">
        <v>8325</v>
      </c>
      <c r="R1701" t="s">
        <v>8347</v>
      </c>
      <c r="S1701" s="12">
        <f t="shared" si="106"/>
        <v>42836.613946759258</v>
      </c>
      <c r="T1701" s="12">
        <f t="shared" si="107"/>
        <v>42806.613946759258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7">
        <f t="shared" si="105"/>
        <v>65.974683544303801</v>
      </c>
      <c r="Q1702" t="s">
        <v>8325</v>
      </c>
      <c r="R1702" t="s">
        <v>8347</v>
      </c>
      <c r="S1702" s="12">
        <f t="shared" si="106"/>
        <v>42825.916666666672</v>
      </c>
      <c r="T1702" s="12">
        <f t="shared" si="107"/>
        <v>42795.821643518517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7">
        <f t="shared" si="105"/>
        <v>5</v>
      </c>
      <c r="Q1703" t="s">
        <v>8325</v>
      </c>
      <c r="R1703" t="s">
        <v>8347</v>
      </c>
      <c r="S1703" s="12">
        <f t="shared" si="106"/>
        <v>42019.414409722223</v>
      </c>
      <c r="T1703" s="12">
        <f t="shared" si="107"/>
        <v>41989.414409722223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7">
        <f t="shared" si="105"/>
        <v>1</v>
      </c>
      <c r="Q1704" t="s">
        <v>8325</v>
      </c>
      <c r="R1704" t="s">
        <v>8347</v>
      </c>
      <c r="S1704" s="12">
        <f t="shared" si="106"/>
        <v>42093.578125</v>
      </c>
      <c r="T1704" s="12">
        <f t="shared" si="107"/>
        <v>42063.619791666672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7">
        <f t="shared" si="105"/>
        <v>25.5</v>
      </c>
      <c r="Q1705" t="s">
        <v>8325</v>
      </c>
      <c r="R1705" t="s">
        <v>8347</v>
      </c>
      <c r="S1705" s="12">
        <f t="shared" si="106"/>
        <v>42247.031678240739</v>
      </c>
      <c r="T1705" s="12">
        <f t="shared" si="107"/>
        <v>42187.031678240739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7">
        <f t="shared" si="105"/>
        <v>118.36363636363636</v>
      </c>
      <c r="Q1706" t="s">
        <v>8325</v>
      </c>
      <c r="R1706" t="s">
        <v>8347</v>
      </c>
      <c r="S1706" s="12">
        <f t="shared" si="106"/>
        <v>42050.889733796299</v>
      </c>
      <c r="T1706" s="12">
        <f t="shared" si="107"/>
        <v>42020.889733796299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2">
        <f t="shared" si="106"/>
        <v>42256.416666666672</v>
      </c>
      <c r="T1707" s="12">
        <f t="shared" si="107"/>
        <v>42244.766736111109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2">
        <f t="shared" si="106"/>
        <v>42239.056388888886</v>
      </c>
      <c r="T1708" s="12">
        <f t="shared" si="107"/>
        <v>42179.056388888886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7">
        <f t="shared" si="105"/>
        <v>54.111111111111114</v>
      </c>
      <c r="Q1709" t="s">
        <v>8325</v>
      </c>
      <c r="R1709" t="s">
        <v>8347</v>
      </c>
      <c r="S1709" s="12">
        <f t="shared" si="106"/>
        <v>42457.429340277777</v>
      </c>
      <c r="T1709" s="12">
        <f t="shared" si="107"/>
        <v>42427.471006944441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2">
        <f t="shared" si="106"/>
        <v>42491.616967592592</v>
      </c>
      <c r="T1710" s="12">
        <f t="shared" si="107"/>
        <v>42451.616967592592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7">
        <f t="shared" si="105"/>
        <v>21.25</v>
      </c>
      <c r="Q1711" t="s">
        <v>8325</v>
      </c>
      <c r="R1711" t="s">
        <v>8347</v>
      </c>
      <c r="S1711" s="12">
        <f t="shared" si="106"/>
        <v>41882.568749999999</v>
      </c>
      <c r="T1711" s="12">
        <f t="shared" si="107"/>
        <v>41841.313819444447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7">
        <f t="shared" si="105"/>
        <v>34</v>
      </c>
      <c r="Q1712" t="s">
        <v>8325</v>
      </c>
      <c r="R1712" t="s">
        <v>8347</v>
      </c>
      <c r="S1712" s="12">
        <f t="shared" si="106"/>
        <v>42387.291666666672</v>
      </c>
      <c r="T1712" s="12">
        <f t="shared" si="107"/>
        <v>42341.341296296298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7">
        <f t="shared" si="105"/>
        <v>525</v>
      </c>
      <c r="Q1713" t="s">
        <v>8325</v>
      </c>
      <c r="R1713" t="s">
        <v>8347</v>
      </c>
      <c r="S1713" s="12">
        <f t="shared" si="106"/>
        <v>41883.396226851852</v>
      </c>
      <c r="T1713" s="12">
        <f t="shared" si="107"/>
        <v>41852.396226851852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2">
        <f t="shared" si="106"/>
        <v>42185.663807870369</v>
      </c>
      <c r="T1714" s="12">
        <f t="shared" si="107"/>
        <v>42125.663807870369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7">
        <f t="shared" si="105"/>
        <v>50</v>
      </c>
      <c r="Q1715" t="s">
        <v>8325</v>
      </c>
      <c r="R1715" t="s">
        <v>8347</v>
      </c>
      <c r="S1715" s="12">
        <f t="shared" si="106"/>
        <v>41917.551064814819</v>
      </c>
      <c r="T1715" s="12">
        <f t="shared" si="107"/>
        <v>41887.551064814819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7">
        <f t="shared" si="105"/>
        <v>115.70588235294117</v>
      </c>
      <c r="Q1716" t="s">
        <v>8325</v>
      </c>
      <c r="R1716" t="s">
        <v>8347</v>
      </c>
      <c r="S1716" s="12">
        <f t="shared" si="106"/>
        <v>42125.668530092589</v>
      </c>
      <c r="T1716" s="12">
        <f t="shared" si="107"/>
        <v>42095.668530092589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7">
        <f t="shared" si="105"/>
        <v>5.5</v>
      </c>
      <c r="Q1717" t="s">
        <v>8325</v>
      </c>
      <c r="R1717" t="s">
        <v>8347</v>
      </c>
      <c r="S1717" s="12">
        <f t="shared" si="106"/>
        <v>42093.890277777777</v>
      </c>
      <c r="T1717" s="12">
        <f t="shared" si="107"/>
        <v>42063.967418981483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7">
        <f t="shared" si="105"/>
        <v>50</v>
      </c>
      <c r="Q1718" t="s">
        <v>8325</v>
      </c>
      <c r="R1718" t="s">
        <v>8347</v>
      </c>
      <c r="S1718" s="12">
        <f t="shared" si="106"/>
        <v>42713.369201388894</v>
      </c>
      <c r="T1718" s="12">
        <f t="shared" si="107"/>
        <v>42673.327534722222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7">
        <f t="shared" si="105"/>
        <v>34.024390243902438</v>
      </c>
      <c r="Q1719" t="s">
        <v>8325</v>
      </c>
      <c r="R1719" t="s">
        <v>8347</v>
      </c>
      <c r="S1719" s="12">
        <f t="shared" si="106"/>
        <v>42480.916666666672</v>
      </c>
      <c r="T1719" s="12">
        <f t="shared" si="107"/>
        <v>42460.731921296298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7">
        <f t="shared" si="105"/>
        <v>37.5</v>
      </c>
      <c r="Q1720" t="s">
        <v>8325</v>
      </c>
      <c r="R1720" t="s">
        <v>8347</v>
      </c>
      <c r="S1720" s="12">
        <f t="shared" si="106"/>
        <v>42503.957638888889</v>
      </c>
      <c r="T1720" s="12">
        <f t="shared" si="107"/>
        <v>42460.360520833332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7">
        <f t="shared" si="105"/>
        <v>11.666666666666666</v>
      </c>
      <c r="Q1721" t="s">
        <v>8325</v>
      </c>
      <c r="R1721" t="s">
        <v>8347</v>
      </c>
      <c r="S1721" s="12">
        <f t="shared" si="106"/>
        <v>41899.284618055557</v>
      </c>
      <c r="T1721" s="12">
        <f t="shared" si="107"/>
        <v>41869.284618055557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7">
        <f t="shared" si="105"/>
        <v>28.125</v>
      </c>
      <c r="Q1722" t="s">
        <v>8325</v>
      </c>
      <c r="R1722" t="s">
        <v>8347</v>
      </c>
      <c r="S1722" s="12">
        <f t="shared" si="106"/>
        <v>41952.574895833335</v>
      </c>
      <c r="T1722" s="12">
        <f t="shared" si="107"/>
        <v>41922.533229166671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2">
        <f t="shared" si="106"/>
        <v>42349.211377314816</v>
      </c>
      <c r="T1723" s="12">
        <f t="shared" si="107"/>
        <v>42319.211377314816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7">
        <f t="shared" si="105"/>
        <v>1</v>
      </c>
      <c r="Q1724" t="s">
        <v>8325</v>
      </c>
      <c r="R1724" t="s">
        <v>8347</v>
      </c>
      <c r="S1724" s="12">
        <f t="shared" si="106"/>
        <v>42462.756944444445</v>
      </c>
      <c r="T1724" s="12">
        <f t="shared" si="107"/>
        <v>42425.710983796293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7">
        <f t="shared" si="105"/>
        <v>216.66666666666666</v>
      </c>
      <c r="Q1725" t="s">
        <v>8325</v>
      </c>
      <c r="R1725" t="s">
        <v>8347</v>
      </c>
      <c r="S1725" s="12">
        <f t="shared" si="106"/>
        <v>42186</v>
      </c>
      <c r="T1725" s="12">
        <f t="shared" si="107"/>
        <v>42129.57540509259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7">
        <f t="shared" si="105"/>
        <v>8.75</v>
      </c>
      <c r="Q1726" t="s">
        <v>8325</v>
      </c>
      <c r="R1726" t="s">
        <v>8347</v>
      </c>
      <c r="S1726" s="12">
        <f t="shared" si="106"/>
        <v>41942.682430555556</v>
      </c>
      <c r="T1726" s="12">
        <f t="shared" si="107"/>
        <v>41912.682430555556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7">
        <f t="shared" si="105"/>
        <v>62.222222222222221</v>
      </c>
      <c r="Q1727" t="s">
        <v>8325</v>
      </c>
      <c r="R1727" t="s">
        <v>8347</v>
      </c>
      <c r="S1727" s="12">
        <f t="shared" si="106"/>
        <v>41875.718159722222</v>
      </c>
      <c r="T1727" s="12">
        <f t="shared" si="107"/>
        <v>41845.718159722222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7">
        <f t="shared" si="105"/>
        <v>137.25</v>
      </c>
      <c r="Q1728" t="s">
        <v>8325</v>
      </c>
      <c r="R1728" t="s">
        <v>8347</v>
      </c>
      <c r="S1728" s="12">
        <f t="shared" si="106"/>
        <v>41817.669722222221</v>
      </c>
      <c r="T1728" s="12">
        <f t="shared" si="107"/>
        <v>41788.669722222221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7">
        <f t="shared" si="105"/>
        <v>1</v>
      </c>
      <c r="Q1729" t="s">
        <v>8325</v>
      </c>
      <c r="R1729" t="s">
        <v>8347</v>
      </c>
      <c r="S1729" s="12">
        <f t="shared" si="106"/>
        <v>42099.208333333328</v>
      </c>
      <c r="T1729" s="12">
        <f t="shared" si="107"/>
        <v>42044.677974537037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08">E1730/D1730</f>
        <v>0.68400000000000005</v>
      </c>
      <c r="P1730" s="7">
        <f t="shared" ref="P1730:P1793" si="109">E1730/L1730</f>
        <v>122.14285714285714</v>
      </c>
      <c r="Q1730" t="s">
        <v>8325</v>
      </c>
      <c r="R1730" t="s">
        <v>8347</v>
      </c>
      <c r="S1730" s="12">
        <f t="shared" si="106"/>
        <v>42298.375856481478</v>
      </c>
      <c r="T1730" s="12">
        <f t="shared" si="107"/>
        <v>42268.375856481478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8"/>
        <v>0</v>
      </c>
      <c r="P1731" s="7" t="e">
        <f t="shared" si="109"/>
        <v>#DIV/0!</v>
      </c>
      <c r="Q1731" t="s">
        <v>8325</v>
      </c>
      <c r="R1731" t="s">
        <v>8347</v>
      </c>
      <c r="S1731" s="12">
        <f t="shared" ref="S1731:S1794" si="110">(I1731/86400)+25569+(-6/24)</f>
        <v>42530.802152777775</v>
      </c>
      <c r="T1731" s="12">
        <f t="shared" ref="T1731:T1794" si="111">(J1731/86400)+25569+(-6/24)</f>
        <v>42470.802152777775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2">
        <f t="shared" si="110"/>
        <v>42301.837766203702</v>
      </c>
      <c r="T1732" s="12">
        <f t="shared" si="111"/>
        <v>42271.837766203702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2">
        <f t="shared" si="110"/>
        <v>42166.375</v>
      </c>
      <c r="T1733" s="12">
        <f t="shared" si="111"/>
        <v>42152.656851851847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2">
        <f t="shared" si="110"/>
        <v>42384.958333333328</v>
      </c>
      <c r="T1734" s="12">
        <f t="shared" si="111"/>
        <v>42325.433807870373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2">
        <f t="shared" si="110"/>
        <v>42626.645833333328</v>
      </c>
      <c r="T1735" s="12">
        <f t="shared" si="111"/>
        <v>42614.425625000003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7">
        <f t="shared" si="109"/>
        <v>1</v>
      </c>
      <c r="Q1736" t="s">
        <v>8325</v>
      </c>
      <c r="R1736" t="s">
        <v>8347</v>
      </c>
      <c r="S1736" s="12">
        <f t="shared" si="110"/>
        <v>42131.786527777775</v>
      </c>
      <c r="T1736" s="12">
        <f t="shared" si="111"/>
        <v>42101.786527777775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7">
        <f t="shared" si="109"/>
        <v>55</v>
      </c>
      <c r="Q1737" t="s">
        <v>8325</v>
      </c>
      <c r="R1737" t="s">
        <v>8347</v>
      </c>
      <c r="S1737" s="12">
        <f t="shared" si="110"/>
        <v>42589.56417824074</v>
      </c>
      <c r="T1737" s="12">
        <f t="shared" si="111"/>
        <v>42559.56417824074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7">
        <f t="shared" si="109"/>
        <v>22</v>
      </c>
      <c r="Q1738" t="s">
        <v>8325</v>
      </c>
      <c r="R1738" t="s">
        <v>8347</v>
      </c>
      <c r="S1738" s="12">
        <f t="shared" si="110"/>
        <v>42316.65315972222</v>
      </c>
      <c r="T1738" s="12">
        <f t="shared" si="111"/>
        <v>42286.611493055556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7">
        <f t="shared" si="109"/>
        <v>56.666666666666664</v>
      </c>
      <c r="Q1739" t="s">
        <v>8325</v>
      </c>
      <c r="R1739" t="s">
        <v>8347</v>
      </c>
      <c r="S1739" s="12">
        <f t="shared" si="110"/>
        <v>42205.698981481481</v>
      </c>
      <c r="T1739" s="12">
        <f t="shared" si="111"/>
        <v>42175.698981481481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7">
        <f t="shared" si="109"/>
        <v>20</v>
      </c>
      <c r="Q1740" t="s">
        <v>8325</v>
      </c>
      <c r="R1740" t="s">
        <v>8347</v>
      </c>
      <c r="S1740" s="12">
        <f t="shared" si="110"/>
        <v>41914.624328703707</v>
      </c>
      <c r="T1740" s="12">
        <f t="shared" si="111"/>
        <v>41884.624328703707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7">
        <f t="shared" si="109"/>
        <v>1</v>
      </c>
      <c r="Q1741" t="s">
        <v>8325</v>
      </c>
      <c r="R1741" t="s">
        <v>8347</v>
      </c>
      <c r="S1741" s="12">
        <f t="shared" si="110"/>
        <v>42494.582546296297</v>
      </c>
      <c r="T1741" s="12">
        <f t="shared" si="111"/>
        <v>42435.624212962968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2">
        <f t="shared" si="110"/>
        <v>42201.567384259259</v>
      </c>
      <c r="T1742" s="12">
        <f t="shared" si="111"/>
        <v>42171.567384259259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7">
        <f t="shared" si="109"/>
        <v>25.576923076923077</v>
      </c>
      <c r="Q1743" t="s">
        <v>8338</v>
      </c>
      <c r="R1743" t="s">
        <v>8339</v>
      </c>
      <c r="S1743" s="12">
        <f t="shared" si="110"/>
        <v>42165.378136574072</v>
      </c>
      <c r="T1743" s="12">
        <f t="shared" si="111"/>
        <v>42120.378136574072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7">
        <f t="shared" si="109"/>
        <v>63.970588235294116</v>
      </c>
      <c r="Q1744" t="s">
        <v>8338</v>
      </c>
      <c r="R1744" t="s">
        <v>8339</v>
      </c>
      <c r="S1744" s="12">
        <f t="shared" si="110"/>
        <v>42742.625</v>
      </c>
      <c r="T1744" s="12">
        <f t="shared" si="111"/>
        <v>42710.626967592594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7">
        <f t="shared" si="109"/>
        <v>89.925373134328353</v>
      </c>
      <c r="Q1745" t="s">
        <v>8338</v>
      </c>
      <c r="R1745" t="s">
        <v>8339</v>
      </c>
      <c r="S1745" s="12">
        <f t="shared" si="110"/>
        <v>42608.915972222225</v>
      </c>
      <c r="T1745" s="12">
        <f t="shared" si="111"/>
        <v>42586.675636574073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7">
        <f t="shared" si="109"/>
        <v>93.071428571428569</v>
      </c>
      <c r="Q1746" t="s">
        <v>8338</v>
      </c>
      <c r="R1746" t="s">
        <v>8339</v>
      </c>
      <c r="S1746" s="12">
        <f t="shared" si="110"/>
        <v>42071.313391203701</v>
      </c>
      <c r="T1746" s="12">
        <f t="shared" si="111"/>
        <v>42026.355057870373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7">
        <f t="shared" si="109"/>
        <v>89.674157303370791</v>
      </c>
      <c r="Q1747" t="s">
        <v>8338</v>
      </c>
      <c r="R1747" t="s">
        <v>8339</v>
      </c>
      <c r="S1747" s="12">
        <f t="shared" si="110"/>
        <v>42725.833333333328</v>
      </c>
      <c r="T1747" s="12">
        <f t="shared" si="111"/>
        <v>42690.009699074071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7">
        <f t="shared" si="109"/>
        <v>207.61682242990653</v>
      </c>
      <c r="Q1748" t="s">
        <v>8338</v>
      </c>
      <c r="R1748" t="s">
        <v>8339</v>
      </c>
      <c r="S1748" s="12">
        <f t="shared" si="110"/>
        <v>42697.833333333328</v>
      </c>
      <c r="T1748" s="12">
        <f t="shared" si="111"/>
        <v>42667.926701388889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7">
        <f t="shared" si="109"/>
        <v>59.408805031446541</v>
      </c>
      <c r="Q1749" t="s">
        <v>8338</v>
      </c>
      <c r="R1749" t="s">
        <v>8339</v>
      </c>
      <c r="S1749" s="12">
        <f t="shared" si="110"/>
        <v>42321.375</v>
      </c>
      <c r="T1749" s="12">
        <f t="shared" si="111"/>
        <v>42292.185532407406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7">
        <f t="shared" si="109"/>
        <v>358.97237569060775</v>
      </c>
      <c r="Q1750" t="s">
        <v>8338</v>
      </c>
      <c r="R1750" t="s">
        <v>8339</v>
      </c>
      <c r="S1750" s="12">
        <f t="shared" si="110"/>
        <v>42249.700729166667</v>
      </c>
      <c r="T1750" s="12">
        <f t="shared" si="111"/>
        <v>42219.700729166667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7">
        <f t="shared" si="109"/>
        <v>94.736641221374043</v>
      </c>
      <c r="Q1751" t="s">
        <v>8338</v>
      </c>
      <c r="R1751" t="s">
        <v>8339</v>
      </c>
      <c r="S1751" s="12">
        <f t="shared" si="110"/>
        <v>42795.541666666672</v>
      </c>
      <c r="T1751" s="12">
        <f t="shared" si="111"/>
        <v>42758.725937499999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7">
        <f t="shared" si="109"/>
        <v>80.647999999999996</v>
      </c>
      <c r="Q1752" t="s">
        <v>8338</v>
      </c>
      <c r="R1752" t="s">
        <v>8339</v>
      </c>
      <c r="S1752" s="12">
        <f t="shared" si="110"/>
        <v>42479.586851851855</v>
      </c>
      <c r="T1752" s="12">
        <f t="shared" si="111"/>
        <v>42454.586851851855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7">
        <f t="shared" si="109"/>
        <v>168.68852459016392</v>
      </c>
      <c r="Q1753" t="s">
        <v>8338</v>
      </c>
      <c r="R1753" t="s">
        <v>8339</v>
      </c>
      <c r="S1753" s="12">
        <f t="shared" si="110"/>
        <v>42082.489849537036</v>
      </c>
      <c r="T1753" s="12">
        <f t="shared" si="111"/>
        <v>42052.5315162037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7">
        <f t="shared" si="109"/>
        <v>34.68888888888889</v>
      </c>
      <c r="Q1754" t="s">
        <v>8338</v>
      </c>
      <c r="R1754" t="s">
        <v>8339</v>
      </c>
      <c r="S1754" s="12">
        <f t="shared" si="110"/>
        <v>42657.003263888888</v>
      </c>
      <c r="T1754" s="12">
        <f t="shared" si="111"/>
        <v>42627.003263888888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7">
        <f t="shared" si="109"/>
        <v>462.85714285714283</v>
      </c>
      <c r="Q1755" t="s">
        <v>8338</v>
      </c>
      <c r="R1755" t="s">
        <v>8339</v>
      </c>
      <c r="S1755" s="12">
        <f t="shared" si="110"/>
        <v>42450.457962962959</v>
      </c>
      <c r="T1755" s="12">
        <f t="shared" si="111"/>
        <v>42420.49962962963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7">
        <f t="shared" si="109"/>
        <v>104.38888888888889</v>
      </c>
      <c r="Q1756" t="s">
        <v>8338</v>
      </c>
      <c r="R1756" t="s">
        <v>8339</v>
      </c>
      <c r="S1756" s="12">
        <f t="shared" si="110"/>
        <v>42097.585104166668</v>
      </c>
      <c r="T1756" s="12">
        <f t="shared" si="111"/>
        <v>42067.626770833333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7">
        <f t="shared" si="109"/>
        <v>7.5</v>
      </c>
      <c r="Q1757" t="s">
        <v>8338</v>
      </c>
      <c r="R1757" t="s">
        <v>8339</v>
      </c>
      <c r="S1757" s="12">
        <f t="shared" si="110"/>
        <v>42282.538900462961</v>
      </c>
      <c r="T1757" s="12">
        <f t="shared" si="111"/>
        <v>42252.538900462961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7">
        <f t="shared" si="109"/>
        <v>47.13</v>
      </c>
      <c r="Q1758" t="s">
        <v>8338</v>
      </c>
      <c r="R1758" t="s">
        <v>8339</v>
      </c>
      <c r="S1758" s="12">
        <f t="shared" si="110"/>
        <v>42610.917465277773</v>
      </c>
      <c r="T1758" s="12">
        <f t="shared" si="111"/>
        <v>42570.917465277773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7">
        <f t="shared" si="109"/>
        <v>414.28571428571428</v>
      </c>
      <c r="Q1759" t="s">
        <v>8338</v>
      </c>
      <c r="R1759" t="s">
        <v>8339</v>
      </c>
      <c r="S1759" s="12">
        <f t="shared" si="110"/>
        <v>42763.561805555553</v>
      </c>
      <c r="T1759" s="12">
        <f t="shared" si="111"/>
        <v>42733.577349537038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7">
        <f t="shared" si="109"/>
        <v>42.481481481481481</v>
      </c>
      <c r="Q1760" t="s">
        <v>8338</v>
      </c>
      <c r="R1760" t="s">
        <v>8339</v>
      </c>
      <c r="S1760" s="12">
        <f t="shared" si="110"/>
        <v>42565.705925925926</v>
      </c>
      <c r="T1760" s="12">
        <f t="shared" si="111"/>
        <v>42505.705925925926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7">
        <f t="shared" si="109"/>
        <v>108.77551020408163</v>
      </c>
      <c r="Q1761" t="s">
        <v>8338</v>
      </c>
      <c r="R1761" t="s">
        <v>8339</v>
      </c>
      <c r="S1761" s="12">
        <f t="shared" si="110"/>
        <v>42088.537372685183</v>
      </c>
      <c r="T1761" s="12">
        <f t="shared" si="111"/>
        <v>42068.579039351855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7">
        <f t="shared" si="109"/>
        <v>81.098039215686271</v>
      </c>
      <c r="Q1762" t="s">
        <v>8338</v>
      </c>
      <c r="R1762" t="s">
        <v>8339</v>
      </c>
      <c r="S1762" s="12">
        <f t="shared" si="110"/>
        <v>42425.42260416667</v>
      </c>
      <c r="T1762" s="12">
        <f t="shared" si="111"/>
        <v>42405.42260416667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7">
        <f t="shared" si="109"/>
        <v>51.666666666666664</v>
      </c>
      <c r="Q1763" t="s">
        <v>8338</v>
      </c>
      <c r="R1763" t="s">
        <v>8339</v>
      </c>
      <c r="S1763" s="12">
        <f t="shared" si="110"/>
        <v>42259.317824074074</v>
      </c>
      <c r="T1763" s="12">
        <f t="shared" si="111"/>
        <v>42209.317824074074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7">
        <f t="shared" si="109"/>
        <v>35.4</v>
      </c>
      <c r="Q1764" t="s">
        <v>8338</v>
      </c>
      <c r="R1764" t="s">
        <v>8339</v>
      </c>
      <c r="S1764" s="12">
        <f t="shared" si="110"/>
        <v>42440.732002314813</v>
      </c>
      <c r="T1764" s="12">
        <f t="shared" si="111"/>
        <v>42410.732002314813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7">
        <f t="shared" si="109"/>
        <v>103.63559322033899</v>
      </c>
      <c r="Q1765" t="s">
        <v>8338</v>
      </c>
      <c r="R1765" t="s">
        <v>8339</v>
      </c>
      <c r="S1765" s="12">
        <f t="shared" si="110"/>
        <v>42666.618518518517</v>
      </c>
      <c r="T1765" s="12">
        <f t="shared" si="111"/>
        <v>42636.618518518517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7">
        <f t="shared" si="109"/>
        <v>55.282051282051285</v>
      </c>
      <c r="Q1766" t="s">
        <v>8338</v>
      </c>
      <c r="R1766" t="s">
        <v>8339</v>
      </c>
      <c r="S1766" s="12">
        <f t="shared" si="110"/>
        <v>41854.235868055555</v>
      </c>
      <c r="T1766" s="12">
        <f t="shared" si="111"/>
        <v>41825.235868055555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7">
        <f t="shared" si="109"/>
        <v>72.16970873786407</v>
      </c>
      <c r="Q1767" t="s">
        <v>8338</v>
      </c>
      <c r="R1767" t="s">
        <v>8339</v>
      </c>
      <c r="S1767" s="12">
        <f t="shared" si="110"/>
        <v>41864.730462962965</v>
      </c>
      <c r="T1767" s="12">
        <f t="shared" si="111"/>
        <v>41834.730462962965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2">
        <f t="shared" si="110"/>
        <v>41876.609814814816</v>
      </c>
      <c r="T1768" s="12">
        <f t="shared" si="111"/>
        <v>41855.609814814816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7">
        <f t="shared" si="109"/>
        <v>58.615384615384613</v>
      </c>
      <c r="Q1769" t="s">
        <v>8338</v>
      </c>
      <c r="R1769" t="s">
        <v>8339</v>
      </c>
      <c r="S1769" s="12">
        <f t="shared" si="110"/>
        <v>41854.408379629633</v>
      </c>
      <c r="T1769" s="12">
        <f t="shared" si="111"/>
        <v>41824.408379629633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7">
        <f t="shared" si="109"/>
        <v>12.466666666666667</v>
      </c>
      <c r="Q1770" t="s">
        <v>8338</v>
      </c>
      <c r="R1770" t="s">
        <v>8339</v>
      </c>
      <c r="S1770" s="12">
        <f t="shared" si="110"/>
        <v>41909.310694444444</v>
      </c>
      <c r="T1770" s="12">
        <f t="shared" si="111"/>
        <v>41849.310694444444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7">
        <f t="shared" si="109"/>
        <v>49.136363636363633</v>
      </c>
      <c r="Q1771" t="s">
        <v>8338</v>
      </c>
      <c r="R1771" t="s">
        <v>8339</v>
      </c>
      <c r="S1771" s="12">
        <f t="shared" si="110"/>
        <v>42017.568969907406</v>
      </c>
      <c r="T1771" s="12">
        <f t="shared" si="111"/>
        <v>41987.568969907406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7">
        <f t="shared" si="109"/>
        <v>150.5</v>
      </c>
      <c r="Q1772" t="s">
        <v>8338</v>
      </c>
      <c r="R1772" t="s">
        <v>8339</v>
      </c>
      <c r="S1772" s="12">
        <f t="shared" si="110"/>
        <v>41926.530023148152</v>
      </c>
      <c r="T1772" s="12">
        <f t="shared" si="111"/>
        <v>41891.530023148152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7">
        <f t="shared" si="109"/>
        <v>35.799999999999997</v>
      </c>
      <c r="Q1773" t="s">
        <v>8338</v>
      </c>
      <c r="R1773" t="s">
        <v>8339</v>
      </c>
      <c r="S1773" s="12">
        <f t="shared" si="110"/>
        <v>41935.729629629626</v>
      </c>
      <c r="T1773" s="12">
        <f t="shared" si="111"/>
        <v>41905.729629629626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7">
        <f t="shared" si="109"/>
        <v>45.157894736842103</v>
      </c>
      <c r="Q1774" t="s">
        <v>8338</v>
      </c>
      <c r="R1774" t="s">
        <v>8339</v>
      </c>
      <c r="S1774" s="12">
        <f t="shared" si="110"/>
        <v>41826.468009259261</v>
      </c>
      <c r="T1774" s="12">
        <f t="shared" si="111"/>
        <v>41766.468009259261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7">
        <f t="shared" si="109"/>
        <v>98.78947368421052</v>
      </c>
      <c r="Q1775" t="s">
        <v>8338</v>
      </c>
      <c r="R1775" t="s">
        <v>8339</v>
      </c>
      <c r="S1775" s="12">
        <f t="shared" si="110"/>
        <v>42023.510393518518</v>
      </c>
      <c r="T1775" s="12">
        <f t="shared" si="111"/>
        <v>41978.510393518518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7">
        <f t="shared" si="109"/>
        <v>88.307692307692307</v>
      </c>
      <c r="Q1776" t="s">
        <v>8338</v>
      </c>
      <c r="R1776" t="s">
        <v>8339</v>
      </c>
      <c r="S1776" s="12">
        <f t="shared" si="110"/>
        <v>41972.374305555553</v>
      </c>
      <c r="T1776" s="12">
        <f t="shared" si="111"/>
        <v>41929.968657407408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7">
        <f t="shared" si="109"/>
        <v>170.62903225806451</v>
      </c>
      <c r="Q1777" t="s">
        <v>8338</v>
      </c>
      <c r="R1777" t="s">
        <v>8339</v>
      </c>
      <c r="S1777" s="12">
        <f t="shared" si="110"/>
        <v>41936.726388888885</v>
      </c>
      <c r="T1777" s="12">
        <f t="shared" si="111"/>
        <v>41891.726388888885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7">
        <f t="shared" si="109"/>
        <v>83.75</v>
      </c>
      <c r="Q1778" t="s">
        <v>8338</v>
      </c>
      <c r="R1778" t="s">
        <v>8339</v>
      </c>
      <c r="S1778" s="12">
        <f t="shared" si="110"/>
        <v>41941.70684027778</v>
      </c>
      <c r="T1778" s="12">
        <f t="shared" si="111"/>
        <v>41905.70684027778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7">
        <f t="shared" si="109"/>
        <v>65.099999999999994</v>
      </c>
      <c r="Q1779" t="s">
        <v>8338</v>
      </c>
      <c r="R1779" t="s">
        <v>8339</v>
      </c>
      <c r="S1779" s="12">
        <f t="shared" si="110"/>
        <v>42055.107094907406</v>
      </c>
      <c r="T1779" s="12">
        <f t="shared" si="111"/>
        <v>42025.107094907406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7">
        <f t="shared" si="109"/>
        <v>66.333333333333329</v>
      </c>
      <c r="Q1780" t="s">
        <v>8338</v>
      </c>
      <c r="R1780" t="s">
        <v>8339</v>
      </c>
      <c r="S1780" s="12">
        <f t="shared" si="110"/>
        <v>42090.571701388893</v>
      </c>
      <c r="T1780" s="12">
        <f t="shared" si="111"/>
        <v>42045.61336805555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7">
        <f t="shared" si="109"/>
        <v>104.89473684210526</v>
      </c>
      <c r="Q1781" t="s">
        <v>8338</v>
      </c>
      <c r="R1781" t="s">
        <v>8339</v>
      </c>
      <c r="S1781" s="12">
        <f t="shared" si="110"/>
        <v>42615.441898148143</v>
      </c>
      <c r="T1781" s="12">
        <f t="shared" si="111"/>
        <v>42585.441898148143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7">
        <f t="shared" si="109"/>
        <v>78.440789473684205</v>
      </c>
      <c r="Q1782" t="s">
        <v>8338</v>
      </c>
      <c r="R1782" t="s">
        <v>8339</v>
      </c>
      <c r="S1782" s="12">
        <f t="shared" si="110"/>
        <v>42553.350810185184</v>
      </c>
      <c r="T1782" s="12">
        <f t="shared" si="111"/>
        <v>42493.350810185184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7">
        <f t="shared" si="109"/>
        <v>59.041666666666664</v>
      </c>
      <c r="Q1783" t="s">
        <v>8338</v>
      </c>
      <c r="R1783" t="s">
        <v>8339</v>
      </c>
      <c r="S1783" s="12">
        <f t="shared" si="110"/>
        <v>42628.367418981477</v>
      </c>
      <c r="T1783" s="12">
        <f t="shared" si="111"/>
        <v>42597.367418981477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7">
        <f t="shared" si="109"/>
        <v>71.34210526315789</v>
      </c>
      <c r="Q1784" t="s">
        <v>8338</v>
      </c>
      <c r="R1784" t="s">
        <v>8339</v>
      </c>
      <c r="S1784" s="12">
        <f t="shared" si="110"/>
        <v>42421.325104166666</v>
      </c>
      <c r="T1784" s="12">
        <f t="shared" si="111"/>
        <v>42388.325104166666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7">
        <f t="shared" si="109"/>
        <v>51.227027027027027</v>
      </c>
      <c r="Q1785" t="s">
        <v>8338</v>
      </c>
      <c r="R1785" t="s">
        <v>8339</v>
      </c>
      <c r="S1785" s="12">
        <f t="shared" si="110"/>
        <v>42145.699976851851</v>
      </c>
      <c r="T1785" s="12">
        <f t="shared" si="111"/>
        <v>42115.699976851851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7">
        <f t="shared" si="109"/>
        <v>60.242424242424242</v>
      </c>
      <c r="Q1786" t="s">
        <v>8338</v>
      </c>
      <c r="R1786" t="s">
        <v>8339</v>
      </c>
      <c r="S1786" s="12">
        <f t="shared" si="110"/>
        <v>42034.892361111109</v>
      </c>
      <c r="T1786" s="12">
        <f t="shared" si="111"/>
        <v>42003.405555555553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7">
        <f t="shared" si="109"/>
        <v>44.935185185185183</v>
      </c>
      <c r="Q1787" t="s">
        <v>8338</v>
      </c>
      <c r="R1787" t="s">
        <v>8339</v>
      </c>
      <c r="S1787" s="12">
        <f t="shared" si="110"/>
        <v>41927.75</v>
      </c>
      <c r="T1787" s="12">
        <f t="shared" si="111"/>
        <v>41896.884895833333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7">
        <f t="shared" si="109"/>
        <v>31.206896551724139</v>
      </c>
      <c r="Q1788" t="s">
        <v>8338</v>
      </c>
      <c r="R1788" t="s">
        <v>8339</v>
      </c>
      <c r="S1788" s="12">
        <f t="shared" si="110"/>
        <v>41988.300659722227</v>
      </c>
      <c r="T1788" s="12">
        <f t="shared" si="111"/>
        <v>41958.300659722227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7">
        <f t="shared" si="109"/>
        <v>63.875</v>
      </c>
      <c r="Q1789" t="s">
        <v>8338</v>
      </c>
      <c r="R1789" t="s">
        <v>8339</v>
      </c>
      <c r="S1789" s="12">
        <f t="shared" si="110"/>
        <v>42098.363854166666</v>
      </c>
      <c r="T1789" s="12">
        <f t="shared" si="111"/>
        <v>42068.40552083333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7">
        <f t="shared" si="109"/>
        <v>19</v>
      </c>
      <c r="Q1790" t="s">
        <v>8338</v>
      </c>
      <c r="R1790" t="s">
        <v>8339</v>
      </c>
      <c r="S1790" s="12">
        <f t="shared" si="110"/>
        <v>41943.69840277778</v>
      </c>
      <c r="T1790" s="12">
        <f t="shared" si="111"/>
        <v>41913.69840277778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7">
        <f t="shared" si="109"/>
        <v>10</v>
      </c>
      <c r="Q1791" t="s">
        <v>8338</v>
      </c>
      <c r="R1791" t="s">
        <v>8339</v>
      </c>
      <c r="S1791" s="12">
        <f t="shared" si="110"/>
        <v>42016.000034722223</v>
      </c>
      <c r="T1791" s="12">
        <f t="shared" si="111"/>
        <v>41956.000034722223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7">
        <f t="shared" si="109"/>
        <v>109.06666666666666</v>
      </c>
      <c r="Q1792" t="s">
        <v>8338</v>
      </c>
      <c r="R1792" t="s">
        <v>8339</v>
      </c>
      <c r="S1792" s="12">
        <f t="shared" si="110"/>
        <v>42040.424513888887</v>
      </c>
      <c r="T1792" s="12">
        <f t="shared" si="111"/>
        <v>42010.424513888887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7">
        <f t="shared" si="109"/>
        <v>26.75</v>
      </c>
      <c r="Q1793" t="s">
        <v>8338</v>
      </c>
      <c r="R1793" t="s">
        <v>8339</v>
      </c>
      <c r="S1793" s="12">
        <f t="shared" si="110"/>
        <v>42033.490335648152</v>
      </c>
      <c r="T1793" s="12">
        <f t="shared" si="111"/>
        <v>41973.490335648152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12">E1794/D1794</f>
        <v>0.61124000000000001</v>
      </c>
      <c r="P1794" s="7">
        <f t="shared" ref="P1794:P1857" si="113">E1794/L1794</f>
        <v>109.93525179856115</v>
      </c>
      <c r="Q1794" t="s">
        <v>8338</v>
      </c>
      <c r="R1794" t="s">
        <v>8339</v>
      </c>
      <c r="S1794" s="12">
        <f t="shared" si="110"/>
        <v>42226.040972222225</v>
      </c>
      <c r="T1794" s="12">
        <f t="shared" si="111"/>
        <v>42188.781041666662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2"/>
        <v>1.3333333333333334E-2</v>
      </c>
      <c r="P1795" s="7">
        <f t="shared" si="113"/>
        <v>20</v>
      </c>
      <c r="Q1795" t="s">
        <v>8338</v>
      </c>
      <c r="R1795" t="s">
        <v>8339</v>
      </c>
      <c r="S1795" s="12">
        <f t="shared" ref="S1795:S1858" si="114">(I1795/86400)+25569+(-6/24)</f>
        <v>41970.683333333334</v>
      </c>
      <c r="T1795" s="12">
        <f t="shared" ref="T1795:T1858" si="115">(J1795/86400)+25569+(-6/24)</f>
        <v>41940.641666666663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7">
        <f t="shared" si="113"/>
        <v>55.388888888888886</v>
      </c>
      <c r="Q1796" t="s">
        <v>8338</v>
      </c>
      <c r="R1796" t="s">
        <v>8339</v>
      </c>
      <c r="S1796" s="12">
        <f t="shared" si="114"/>
        <v>42046.301180555558</v>
      </c>
      <c r="T1796" s="12">
        <f t="shared" si="115"/>
        <v>42011.301180555558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7">
        <f t="shared" si="113"/>
        <v>133.90123456790124</v>
      </c>
      <c r="Q1797" t="s">
        <v>8338</v>
      </c>
      <c r="R1797" t="s">
        <v>8339</v>
      </c>
      <c r="S1797" s="12">
        <f t="shared" si="114"/>
        <v>42657.416666666672</v>
      </c>
      <c r="T1797" s="12">
        <f t="shared" si="115"/>
        <v>42628.038668981477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7">
        <f t="shared" si="113"/>
        <v>48.720930232558139</v>
      </c>
      <c r="Q1798" t="s">
        <v>8338</v>
      </c>
      <c r="R1798" t="s">
        <v>8339</v>
      </c>
      <c r="S1798" s="12">
        <f t="shared" si="114"/>
        <v>42575.189421296294</v>
      </c>
      <c r="T1798" s="12">
        <f t="shared" si="115"/>
        <v>42515.189421296294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7">
        <f t="shared" si="113"/>
        <v>48.25</v>
      </c>
      <c r="Q1799" t="s">
        <v>8338</v>
      </c>
      <c r="R1799" t="s">
        <v>8339</v>
      </c>
      <c r="S1799" s="12">
        <f t="shared" si="114"/>
        <v>42719.31931712963</v>
      </c>
      <c r="T1799" s="12">
        <f t="shared" si="115"/>
        <v>42689.31931712963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7">
        <f t="shared" si="113"/>
        <v>58.972972972972975</v>
      </c>
      <c r="Q1800" t="s">
        <v>8338</v>
      </c>
      <c r="R1800" t="s">
        <v>8339</v>
      </c>
      <c r="S1800" s="12">
        <f t="shared" si="114"/>
        <v>42404.07677083333</v>
      </c>
      <c r="T1800" s="12">
        <f t="shared" si="115"/>
        <v>42344.07677083333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7">
        <f t="shared" si="113"/>
        <v>11.638333333333334</v>
      </c>
      <c r="Q1801" t="s">
        <v>8338</v>
      </c>
      <c r="R1801" t="s">
        <v>8339</v>
      </c>
      <c r="S1801" s="12">
        <f t="shared" si="114"/>
        <v>41954.634351851855</v>
      </c>
      <c r="T1801" s="12">
        <f t="shared" si="115"/>
        <v>41934.592685185184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7">
        <f t="shared" si="113"/>
        <v>83.716814159292042</v>
      </c>
      <c r="Q1802" t="s">
        <v>8338</v>
      </c>
      <c r="R1802" t="s">
        <v>8339</v>
      </c>
      <c r="S1802" s="12">
        <f t="shared" si="114"/>
        <v>42653.356134259258</v>
      </c>
      <c r="T1802" s="12">
        <f t="shared" si="115"/>
        <v>42623.356134259258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7">
        <f t="shared" si="113"/>
        <v>63.648648648648646</v>
      </c>
      <c r="Q1803" t="s">
        <v>8338</v>
      </c>
      <c r="R1803" t="s">
        <v>8339</v>
      </c>
      <c r="S1803" s="12">
        <f t="shared" si="114"/>
        <v>42353.256944444445</v>
      </c>
      <c r="T1803" s="12">
        <f t="shared" si="115"/>
        <v>42321.410509259258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7">
        <f t="shared" si="113"/>
        <v>94.277777777777771</v>
      </c>
      <c r="Q1804" t="s">
        <v>8338</v>
      </c>
      <c r="R1804" t="s">
        <v>8339</v>
      </c>
      <c r="S1804" s="12">
        <f t="shared" si="114"/>
        <v>42182.665972222225</v>
      </c>
      <c r="T1804" s="12">
        <f t="shared" si="115"/>
        <v>42159.22256944445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7">
        <f t="shared" si="113"/>
        <v>71.86666666666666</v>
      </c>
      <c r="Q1805" t="s">
        <v>8338</v>
      </c>
      <c r="R1805" t="s">
        <v>8339</v>
      </c>
      <c r="S1805" s="12">
        <f t="shared" si="114"/>
        <v>42048.821550925924</v>
      </c>
      <c r="T1805" s="12">
        <f t="shared" si="115"/>
        <v>42017.821550925924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7">
        <f t="shared" si="113"/>
        <v>104.84615384615384</v>
      </c>
      <c r="Q1806" t="s">
        <v>8338</v>
      </c>
      <c r="R1806" t="s">
        <v>8339</v>
      </c>
      <c r="S1806" s="12">
        <f t="shared" si="114"/>
        <v>42322.469953703709</v>
      </c>
      <c r="T1806" s="12">
        <f t="shared" si="115"/>
        <v>42282.428287037037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7">
        <f t="shared" si="113"/>
        <v>67.139344262295083</v>
      </c>
      <c r="Q1807" t="s">
        <v>8338</v>
      </c>
      <c r="R1807" t="s">
        <v>8339</v>
      </c>
      <c r="S1807" s="12">
        <f t="shared" si="114"/>
        <v>42279.5</v>
      </c>
      <c r="T1807" s="12">
        <f t="shared" si="115"/>
        <v>42247.553912037038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7">
        <f t="shared" si="113"/>
        <v>73.875</v>
      </c>
      <c r="Q1808" t="s">
        <v>8338</v>
      </c>
      <c r="R1808" t="s">
        <v>8339</v>
      </c>
      <c r="S1808" s="12">
        <f t="shared" si="114"/>
        <v>41912.388298611113</v>
      </c>
      <c r="T1808" s="12">
        <f t="shared" si="115"/>
        <v>41877.388298611113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7">
        <f t="shared" si="113"/>
        <v>69.125</v>
      </c>
      <c r="Q1809" t="s">
        <v>8338</v>
      </c>
      <c r="R1809" t="s">
        <v>8339</v>
      </c>
      <c r="S1809" s="12">
        <f t="shared" si="114"/>
        <v>41909.818437499998</v>
      </c>
      <c r="T1809" s="12">
        <f t="shared" si="115"/>
        <v>41879.818437499998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7">
        <f t="shared" si="113"/>
        <v>120.77083333333333</v>
      </c>
      <c r="Q1810" t="s">
        <v>8338</v>
      </c>
      <c r="R1810" t="s">
        <v>8339</v>
      </c>
      <c r="S1810" s="12">
        <f t="shared" si="114"/>
        <v>42777.430902777778</v>
      </c>
      <c r="T1810" s="12">
        <f t="shared" si="115"/>
        <v>42742.430902777778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7">
        <f t="shared" si="113"/>
        <v>42.222222222222221</v>
      </c>
      <c r="Q1811" t="s">
        <v>8338</v>
      </c>
      <c r="R1811" t="s">
        <v>8339</v>
      </c>
      <c r="S1811" s="12">
        <f t="shared" si="114"/>
        <v>42064.657858796301</v>
      </c>
      <c r="T1811" s="12">
        <f t="shared" si="115"/>
        <v>42029.657858796301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7">
        <f t="shared" si="113"/>
        <v>7.5</v>
      </c>
      <c r="Q1812" t="s">
        <v>8338</v>
      </c>
      <c r="R1812" t="s">
        <v>8339</v>
      </c>
      <c r="S1812" s="12">
        <f t="shared" si="114"/>
        <v>41872.66002314815</v>
      </c>
      <c r="T1812" s="12">
        <f t="shared" si="115"/>
        <v>41860.66002314815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7">
        <f t="shared" si="113"/>
        <v>1.5384615384615385</v>
      </c>
      <c r="Q1813" t="s">
        <v>8338</v>
      </c>
      <c r="R1813" t="s">
        <v>8339</v>
      </c>
      <c r="S1813" s="12">
        <f t="shared" si="114"/>
        <v>41935.916666666664</v>
      </c>
      <c r="T1813" s="12">
        <f t="shared" si="115"/>
        <v>41876.183680555558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7">
        <f t="shared" si="113"/>
        <v>37.608695652173914</v>
      </c>
      <c r="Q1814" t="s">
        <v>8338</v>
      </c>
      <c r="R1814" t="s">
        <v>8339</v>
      </c>
      <c r="S1814" s="12">
        <f t="shared" si="114"/>
        <v>42554.068703703699</v>
      </c>
      <c r="T1814" s="12">
        <f t="shared" si="115"/>
        <v>42524.068703703699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2">
        <f t="shared" si="114"/>
        <v>41859.639027777775</v>
      </c>
      <c r="T1815" s="12">
        <f t="shared" si="115"/>
        <v>41829.639027777775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7">
        <f t="shared" si="113"/>
        <v>42.157142857142858</v>
      </c>
      <c r="Q1816" t="s">
        <v>8338</v>
      </c>
      <c r="R1816" t="s">
        <v>8339</v>
      </c>
      <c r="S1816" s="12">
        <f t="shared" si="114"/>
        <v>42063.064074074078</v>
      </c>
      <c r="T1816" s="12">
        <f t="shared" si="115"/>
        <v>42033.064074074078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2">
        <f t="shared" si="114"/>
        <v>42186.656678240739</v>
      </c>
      <c r="T1817" s="12">
        <f t="shared" si="115"/>
        <v>42172.656678240739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7">
        <f t="shared" si="113"/>
        <v>84.833333333333329</v>
      </c>
      <c r="Q1818" t="s">
        <v>8338</v>
      </c>
      <c r="R1818" t="s">
        <v>8339</v>
      </c>
      <c r="S1818" s="12">
        <f t="shared" si="114"/>
        <v>42576.541666666672</v>
      </c>
      <c r="T1818" s="12">
        <f t="shared" si="115"/>
        <v>42548.626192129625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7">
        <f t="shared" si="113"/>
        <v>94.19</v>
      </c>
      <c r="Q1819" t="s">
        <v>8338</v>
      </c>
      <c r="R1819" t="s">
        <v>8339</v>
      </c>
      <c r="S1819" s="12">
        <f t="shared" si="114"/>
        <v>42765.040972222225</v>
      </c>
      <c r="T1819" s="12">
        <f t="shared" si="115"/>
        <v>42705.412118055552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2">
        <f t="shared" si="114"/>
        <v>42096.942708333328</v>
      </c>
      <c r="T1820" s="12">
        <f t="shared" si="115"/>
        <v>42066.984375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7">
        <f t="shared" si="113"/>
        <v>6.25</v>
      </c>
      <c r="Q1821" t="s">
        <v>8338</v>
      </c>
      <c r="R1821" t="s">
        <v>8339</v>
      </c>
      <c r="S1821" s="12">
        <f t="shared" si="114"/>
        <v>41850.502268518518</v>
      </c>
      <c r="T1821" s="12">
        <f t="shared" si="115"/>
        <v>41820.502268518518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7">
        <f t="shared" si="113"/>
        <v>213.375</v>
      </c>
      <c r="Q1822" t="s">
        <v>8338</v>
      </c>
      <c r="R1822" t="s">
        <v>8339</v>
      </c>
      <c r="S1822" s="12">
        <f t="shared" si="114"/>
        <v>42094.792708333334</v>
      </c>
      <c r="T1822" s="12">
        <f t="shared" si="115"/>
        <v>42064.834374999999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7">
        <f t="shared" si="113"/>
        <v>59.162280701754383</v>
      </c>
      <c r="Q1823" t="s">
        <v>8325</v>
      </c>
      <c r="R1823" t="s">
        <v>8326</v>
      </c>
      <c r="S1823" s="12">
        <f t="shared" si="114"/>
        <v>40971.069062499999</v>
      </c>
      <c r="T1823" s="12">
        <f t="shared" si="115"/>
        <v>40926.069062499999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7">
        <f t="shared" si="113"/>
        <v>27.272727272727273</v>
      </c>
      <c r="Q1824" t="s">
        <v>8325</v>
      </c>
      <c r="R1824" t="s">
        <v>8326</v>
      </c>
      <c r="S1824" s="12">
        <f t="shared" si="114"/>
        <v>41670.542361111111</v>
      </c>
      <c r="T1824" s="12">
        <f t="shared" si="115"/>
        <v>41634.547013888892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7">
        <f t="shared" si="113"/>
        <v>24.575757575757574</v>
      </c>
      <c r="Q1825" t="s">
        <v>8325</v>
      </c>
      <c r="R1825" t="s">
        <v>8326</v>
      </c>
      <c r="S1825" s="12">
        <f t="shared" si="114"/>
        <v>41206.434907407405</v>
      </c>
      <c r="T1825" s="12">
        <f t="shared" si="115"/>
        <v>41176.434907407405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7">
        <f t="shared" si="113"/>
        <v>75.05</v>
      </c>
      <c r="Q1826" t="s">
        <v>8325</v>
      </c>
      <c r="R1826" t="s">
        <v>8326</v>
      </c>
      <c r="S1826" s="12">
        <f t="shared" si="114"/>
        <v>41646.838888888888</v>
      </c>
      <c r="T1826" s="12">
        <f t="shared" si="115"/>
        <v>41626.666284722218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7">
        <f t="shared" si="113"/>
        <v>42.02</v>
      </c>
      <c r="Q1827" t="s">
        <v>8325</v>
      </c>
      <c r="R1827" t="s">
        <v>8326</v>
      </c>
      <c r="S1827" s="12">
        <f t="shared" si="114"/>
        <v>41466.58452546296</v>
      </c>
      <c r="T1827" s="12">
        <f t="shared" si="115"/>
        <v>41443.58452546296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7">
        <f t="shared" si="113"/>
        <v>53.157894736842103</v>
      </c>
      <c r="Q1828" t="s">
        <v>8325</v>
      </c>
      <c r="R1828" t="s">
        <v>8326</v>
      </c>
      <c r="S1828" s="12">
        <f t="shared" si="114"/>
        <v>41687.673807870371</v>
      </c>
      <c r="T1828" s="12">
        <f t="shared" si="115"/>
        <v>41657.673807870371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7">
        <f t="shared" si="113"/>
        <v>83.885416666666671</v>
      </c>
      <c r="Q1829" t="s">
        <v>8325</v>
      </c>
      <c r="R1829" t="s">
        <v>8326</v>
      </c>
      <c r="S1829" s="12">
        <f t="shared" si="114"/>
        <v>40605.075937499998</v>
      </c>
      <c r="T1829" s="12">
        <f t="shared" si="115"/>
        <v>40555.075937499998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7">
        <f t="shared" si="113"/>
        <v>417.33333333333331</v>
      </c>
      <c r="Q1830" t="s">
        <v>8325</v>
      </c>
      <c r="R1830" t="s">
        <v>8326</v>
      </c>
      <c r="S1830" s="12">
        <f t="shared" si="114"/>
        <v>41768.666666666664</v>
      </c>
      <c r="T1830" s="12">
        <f t="shared" si="115"/>
        <v>41736.649652777778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7">
        <f t="shared" si="113"/>
        <v>75.765151515151516</v>
      </c>
      <c r="Q1831" t="s">
        <v>8325</v>
      </c>
      <c r="R1831" t="s">
        <v>8326</v>
      </c>
      <c r="S1831" s="12">
        <f t="shared" si="114"/>
        <v>40564.666666666664</v>
      </c>
      <c r="T1831" s="12">
        <f t="shared" si="115"/>
        <v>40515.837627314817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7">
        <f t="shared" si="113"/>
        <v>67.389380530973455</v>
      </c>
      <c r="Q1832" t="s">
        <v>8325</v>
      </c>
      <c r="R1832" t="s">
        <v>8326</v>
      </c>
      <c r="S1832" s="12">
        <f t="shared" si="114"/>
        <v>41694.434108796297</v>
      </c>
      <c r="T1832" s="12">
        <f t="shared" si="115"/>
        <v>41664.434108796297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7">
        <f t="shared" si="113"/>
        <v>73.571428571428569</v>
      </c>
      <c r="Q1833" t="s">
        <v>8325</v>
      </c>
      <c r="R1833" t="s">
        <v>8326</v>
      </c>
      <c r="S1833" s="12">
        <f t="shared" si="114"/>
        <v>41041.746099537035</v>
      </c>
      <c r="T1833" s="12">
        <f t="shared" si="115"/>
        <v>41026.746099537035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7">
        <f t="shared" si="113"/>
        <v>25</v>
      </c>
      <c r="Q1834" t="s">
        <v>8325</v>
      </c>
      <c r="R1834" t="s">
        <v>8326</v>
      </c>
      <c r="S1834" s="12">
        <f t="shared" si="114"/>
        <v>40606.289664351854</v>
      </c>
      <c r="T1834" s="12">
        <f t="shared" si="115"/>
        <v>40576.289664351854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7">
        <f t="shared" si="113"/>
        <v>42</v>
      </c>
      <c r="Q1835" t="s">
        <v>8325</v>
      </c>
      <c r="R1835" t="s">
        <v>8326</v>
      </c>
      <c r="S1835" s="12">
        <f t="shared" si="114"/>
        <v>41335.082638888889</v>
      </c>
      <c r="T1835" s="12">
        <f t="shared" si="115"/>
        <v>41302.794016203705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7">
        <f t="shared" si="113"/>
        <v>131.16666666666666</v>
      </c>
      <c r="Q1836" t="s">
        <v>8325</v>
      </c>
      <c r="R1836" t="s">
        <v>8326</v>
      </c>
      <c r="S1836" s="12">
        <f t="shared" si="114"/>
        <v>42028.714062500003</v>
      </c>
      <c r="T1836" s="12">
        <f t="shared" si="115"/>
        <v>41988.714062500003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7">
        <f t="shared" si="113"/>
        <v>47.272727272727273</v>
      </c>
      <c r="Q1837" t="s">
        <v>8325</v>
      </c>
      <c r="R1837" t="s">
        <v>8326</v>
      </c>
      <c r="S1837" s="12">
        <f t="shared" si="114"/>
        <v>42460.410543981481</v>
      </c>
      <c r="T1837" s="12">
        <f t="shared" si="115"/>
        <v>42430.452210648145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7">
        <f t="shared" si="113"/>
        <v>182.12727272727273</v>
      </c>
      <c r="Q1838" t="s">
        <v>8325</v>
      </c>
      <c r="R1838" t="s">
        <v>8326</v>
      </c>
      <c r="S1838" s="12">
        <f t="shared" si="114"/>
        <v>41322.559363425928</v>
      </c>
      <c r="T1838" s="12">
        <f t="shared" si="115"/>
        <v>41305.559363425928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7">
        <f t="shared" si="113"/>
        <v>61.366666666666667</v>
      </c>
      <c r="Q1839" t="s">
        <v>8325</v>
      </c>
      <c r="R1839" t="s">
        <v>8326</v>
      </c>
      <c r="S1839" s="12">
        <f t="shared" si="114"/>
        <v>40985.756192129629</v>
      </c>
      <c r="T1839" s="12">
        <f t="shared" si="115"/>
        <v>40925.797858796301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7">
        <f t="shared" si="113"/>
        <v>35.767499999999998</v>
      </c>
      <c r="Q1840" t="s">
        <v>8325</v>
      </c>
      <c r="R1840" t="s">
        <v>8326</v>
      </c>
      <c r="S1840" s="12">
        <f t="shared" si="114"/>
        <v>40816.875</v>
      </c>
      <c r="T1840" s="12">
        <f t="shared" si="115"/>
        <v>40788.536539351851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7">
        <f t="shared" si="113"/>
        <v>45.62222222222222</v>
      </c>
      <c r="Q1841" t="s">
        <v>8325</v>
      </c>
      <c r="R1841" t="s">
        <v>8326</v>
      </c>
      <c r="S1841" s="12">
        <f t="shared" si="114"/>
        <v>42644.472013888888</v>
      </c>
      <c r="T1841" s="12">
        <f t="shared" si="115"/>
        <v>42614.472013888888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7">
        <f t="shared" si="113"/>
        <v>75.384615384615387</v>
      </c>
      <c r="Q1842" t="s">
        <v>8325</v>
      </c>
      <c r="R1842" t="s">
        <v>8326</v>
      </c>
      <c r="S1842" s="12">
        <f t="shared" si="114"/>
        <v>41400.957638888889</v>
      </c>
      <c r="T1842" s="12">
        <f t="shared" si="115"/>
        <v>41381.846180555556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7">
        <f t="shared" si="113"/>
        <v>50.875</v>
      </c>
      <c r="Q1843" t="s">
        <v>8325</v>
      </c>
      <c r="R1843" t="s">
        <v>8326</v>
      </c>
      <c r="S1843" s="12">
        <f t="shared" si="114"/>
        <v>41778.957638888889</v>
      </c>
      <c r="T1843" s="12">
        <f t="shared" si="115"/>
        <v>41745.59542824074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7">
        <f t="shared" si="113"/>
        <v>119.28571428571429</v>
      </c>
      <c r="Q1844" t="s">
        <v>8325</v>
      </c>
      <c r="R1844" t="s">
        <v>8326</v>
      </c>
      <c r="S1844" s="12">
        <f t="shared" si="114"/>
        <v>42064.999305555553</v>
      </c>
      <c r="T1844" s="12">
        <f t="shared" si="115"/>
        <v>42031.381724537037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7">
        <f t="shared" si="113"/>
        <v>92.541865671641801</v>
      </c>
      <c r="Q1845" t="s">
        <v>8325</v>
      </c>
      <c r="R1845" t="s">
        <v>8326</v>
      </c>
      <c r="S1845" s="12">
        <f t="shared" si="114"/>
        <v>40594.744837962964</v>
      </c>
      <c r="T1845" s="12">
        <f t="shared" si="115"/>
        <v>40564.744837962964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7">
        <f t="shared" si="113"/>
        <v>76.05</v>
      </c>
      <c r="Q1846" t="s">
        <v>8325</v>
      </c>
      <c r="R1846" t="s">
        <v>8326</v>
      </c>
      <c r="S1846" s="12">
        <f t="shared" si="114"/>
        <v>40704.875</v>
      </c>
      <c r="T1846" s="12">
        <f t="shared" si="115"/>
        <v>40666.723541666666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7">
        <f t="shared" si="113"/>
        <v>52.631578947368418</v>
      </c>
      <c r="Q1847" t="s">
        <v>8325</v>
      </c>
      <c r="R1847" t="s">
        <v>8326</v>
      </c>
      <c r="S1847" s="12">
        <f t="shared" si="114"/>
        <v>42537.954861111109</v>
      </c>
      <c r="T1847" s="12">
        <f t="shared" si="115"/>
        <v>42523.083310185189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7">
        <f t="shared" si="113"/>
        <v>98.990430622009569</v>
      </c>
      <c r="Q1848" t="s">
        <v>8325</v>
      </c>
      <c r="R1848" t="s">
        <v>8326</v>
      </c>
      <c r="S1848" s="12">
        <f t="shared" si="114"/>
        <v>41258.400196759263</v>
      </c>
      <c r="T1848" s="12">
        <f t="shared" si="115"/>
        <v>41228.400196759263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7">
        <f t="shared" si="113"/>
        <v>79.526315789473685</v>
      </c>
      <c r="Q1849" t="s">
        <v>8325</v>
      </c>
      <c r="R1849" t="s">
        <v>8326</v>
      </c>
      <c r="S1849" s="12">
        <f t="shared" si="114"/>
        <v>42114.986481481479</v>
      </c>
      <c r="T1849" s="12">
        <f t="shared" si="115"/>
        <v>42093.986481481479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7">
        <f t="shared" si="113"/>
        <v>134.20833333333334</v>
      </c>
      <c r="Q1850" t="s">
        <v>8325</v>
      </c>
      <c r="R1850" t="s">
        <v>8326</v>
      </c>
      <c r="S1850" s="12">
        <f t="shared" si="114"/>
        <v>40755.040972222225</v>
      </c>
      <c r="T1850" s="12">
        <f t="shared" si="115"/>
        <v>40691.538055555553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7">
        <f t="shared" si="113"/>
        <v>37.625</v>
      </c>
      <c r="Q1851" t="s">
        <v>8325</v>
      </c>
      <c r="R1851" t="s">
        <v>8326</v>
      </c>
      <c r="S1851" s="12">
        <f t="shared" si="114"/>
        <v>41199.595590277779</v>
      </c>
      <c r="T1851" s="12">
        <f t="shared" si="115"/>
        <v>41169.595590277779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7">
        <f t="shared" si="113"/>
        <v>51.044692737430168</v>
      </c>
      <c r="Q1852" t="s">
        <v>8325</v>
      </c>
      <c r="R1852" t="s">
        <v>8326</v>
      </c>
      <c r="S1852" s="12">
        <f t="shared" si="114"/>
        <v>41830.709490740745</v>
      </c>
      <c r="T1852" s="12">
        <f t="shared" si="115"/>
        <v>41800.709490740745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7">
        <f t="shared" si="113"/>
        <v>50.03846153846154</v>
      </c>
      <c r="Q1853" t="s">
        <v>8325</v>
      </c>
      <c r="R1853" t="s">
        <v>8326</v>
      </c>
      <c r="S1853" s="12">
        <f t="shared" si="114"/>
        <v>41847.791666666664</v>
      </c>
      <c r="T1853" s="12">
        <f t="shared" si="115"/>
        <v>41827.656689814816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7">
        <f t="shared" si="113"/>
        <v>133.93129770992365</v>
      </c>
      <c r="Q1854" t="s">
        <v>8325</v>
      </c>
      <c r="R1854" t="s">
        <v>8326</v>
      </c>
      <c r="S1854" s="12">
        <f t="shared" si="114"/>
        <v>42118.75</v>
      </c>
      <c r="T1854" s="12">
        <f t="shared" si="115"/>
        <v>42081.52143518519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7">
        <f t="shared" si="113"/>
        <v>58.214285714285715</v>
      </c>
      <c r="Q1855" t="s">
        <v>8325</v>
      </c>
      <c r="R1855" t="s">
        <v>8326</v>
      </c>
      <c r="S1855" s="12">
        <f t="shared" si="114"/>
        <v>41226.852048611108</v>
      </c>
      <c r="T1855" s="12">
        <f t="shared" si="115"/>
        <v>41176.810381944444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7">
        <f t="shared" si="113"/>
        <v>88.037643678160919</v>
      </c>
      <c r="Q1856" t="s">
        <v>8325</v>
      </c>
      <c r="R1856" t="s">
        <v>8326</v>
      </c>
      <c r="S1856" s="12">
        <f t="shared" si="114"/>
        <v>41417.771261574075</v>
      </c>
      <c r="T1856" s="12">
        <f t="shared" si="115"/>
        <v>41387.771261574075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7">
        <f t="shared" si="113"/>
        <v>70.576753926701571</v>
      </c>
      <c r="Q1857" t="s">
        <v>8325</v>
      </c>
      <c r="R1857" t="s">
        <v>8326</v>
      </c>
      <c r="S1857" s="12">
        <f t="shared" si="114"/>
        <v>41645.288657407407</v>
      </c>
      <c r="T1857" s="12">
        <f t="shared" si="115"/>
        <v>41600.288657407407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16">E1858/D1858</f>
        <v>1.0125</v>
      </c>
      <c r="P1858" s="7">
        <f t="shared" ref="P1858:P1921" si="117">E1858/L1858</f>
        <v>53.289473684210527</v>
      </c>
      <c r="Q1858" t="s">
        <v>8325</v>
      </c>
      <c r="R1858" t="s">
        <v>8326</v>
      </c>
      <c r="S1858" s="12">
        <f t="shared" si="114"/>
        <v>41838.604999999996</v>
      </c>
      <c r="T1858" s="12">
        <f t="shared" si="115"/>
        <v>41817.604999999996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6"/>
        <v>1</v>
      </c>
      <c r="P1859" s="7">
        <f t="shared" si="117"/>
        <v>136.36363636363637</v>
      </c>
      <c r="Q1859" t="s">
        <v>8325</v>
      </c>
      <c r="R1859" t="s">
        <v>8326</v>
      </c>
      <c r="S1859" s="12">
        <f t="shared" ref="S1859:S1922" si="118">(I1859/86400)+25569+(-6/24)</f>
        <v>41894.51866898148</v>
      </c>
      <c r="T1859" s="12">
        <f t="shared" ref="T1859:T1922" si="119">(J1859/86400)+25569+(-6/24)</f>
        <v>41864.51866898148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7">
        <f t="shared" si="117"/>
        <v>40.547315436241611</v>
      </c>
      <c r="Q1860" t="s">
        <v>8325</v>
      </c>
      <c r="R1860" t="s">
        <v>8326</v>
      </c>
      <c r="S1860" s="12">
        <f t="shared" si="118"/>
        <v>40892.992141203707</v>
      </c>
      <c r="T1860" s="12">
        <f t="shared" si="119"/>
        <v>40832.950474537036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7">
        <f t="shared" si="117"/>
        <v>70.625</v>
      </c>
      <c r="Q1861" t="s">
        <v>8325</v>
      </c>
      <c r="R1861" t="s">
        <v>8326</v>
      </c>
      <c r="S1861" s="12">
        <f t="shared" si="118"/>
        <v>40808.520011574074</v>
      </c>
      <c r="T1861" s="12">
        <f t="shared" si="119"/>
        <v>40778.520011574074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7">
        <f t="shared" si="117"/>
        <v>52.684210526315788</v>
      </c>
      <c r="Q1862" t="s">
        <v>8325</v>
      </c>
      <c r="R1862" t="s">
        <v>8326</v>
      </c>
      <c r="S1862" s="12">
        <f t="shared" si="118"/>
        <v>41676.45930555556</v>
      </c>
      <c r="T1862" s="12">
        <f t="shared" si="119"/>
        <v>41655.45930555556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2">
        <f t="shared" si="118"/>
        <v>42030.050243055557</v>
      </c>
      <c r="T1863" s="12">
        <f t="shared" si="119"/>
        <v>42000.050243055557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7">
        <f t="shared" si="117"/>
        <v>90.9375</v>
      </c>
      <c r="Q1864" t="s">
        <v>8333</v>
      </c>
      <c r="R1864" t="s">
        <v>8335</v>
      </c>
      <c r="S1864" s="12">
        <f t="shared" si="118"/>
        <v>42802.0625</v>
      </c>
      <c r="T1864" s="12">
        <f t="shared" si="119"/>
        <v>42755.242754629631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7">
        <f t="shared" si="117"/>
        <v>5</v>
      </c>
      <c r="Q1865" t="s">
        <v>8333</v>
      </c>
      <c r="R1865" t="s">
        <v>8335</v>
      </c>
      <c r="S1865" s="12">
        <f t="shared" si="118"/>
        <v>41802.547280092593</v>
      </c>
      <c r="T1865" s="12">
        <f t="shared" si="119"/>
        <v>41772.547280092593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7">
        <f t="shared" si="117"/>
        <v>58.083333333333336</v>
      </c>
      <c r="Q1866" t="s">
        <v>8333</v>
      </c>
      <c r="R1866" t="s">
        <v>8335</v>
      </c>
      <c r="S1866" s="12">
        <f t="shared" si="118"/>
        <v>41763.466435185182</v>
      </c>
      <c r="T1866" s="12">
        <f t="shared" si="119"/>
        <v>41733.466435185182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7">
        <f t="shared" si="117"/>
        <v>2</v>
      </c>
      <c r="Q1867" t="s">
        <v>8333</v>
      </c>
      <c r="R1867" t="s">
        <v>8335</v>
      </c>
      <c r="S1867" s="12">
        <f t="shared" si="118"/>
        <v>42680.159108796295</v>
      </c>
      <c r="T1867" s="12">
        <f t="shared" si="119"/>
        <v>42645.117442129631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7">
        <f t="shared" si="117"/>
        <v>62.5</v>
      </c>
      <c r="Q1868" t="s">
        <v>8333</v>
      </c>
      <c r="R1868" t="s">
        <v>8335</v>
      </c>
      <c r="S1868" s="12">
        <f t="shared" si="118"/>
        <v>42794.916666666672</v>
      </c>
      <c r="T1868" s="12">
        <f t="shared" si="119"/>
        <v>42741.996493055558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7">
        <f t="shared" si="117"/>
        <v>10</v>
      </c>
      <c r="Q1869" t="s">
        <v>8333</v>
      </c>
      <c r="R1869" t="s">
        <v>8335</v>
      </c>
      <c r="S1869" s="12">
        <f t="shared" si="118"/>
        <v>42679.674907407403</v>
      </c>
      <c r="T1869" s="12">
        <f t="shared" si="119"/>
        <v>42649.674907407403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7">
        <f t="shared" si="117"/>
        <v>71.588235294117652</v>
      </c>
      <c r="Q1870" t="s">
        <v>8333</v>
      </c>
      <c r="R1870" t="s">
        <v>8335</v>
      </c>
      <c r="S1870" s="12">
        <f t="shared" si="118"/>
        <v>42353.082638888889</v>
      </c>
      <c r="T1870" s="12">
        <f t="shared" si="119"/>
        <v>42328.529224537036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2">
        <f t="shared" si="118"/>
        <v>42738.752881944441</v>
      </c>
      <c r="T1871" s="12">
        <f t="shared" si="119"/>
        <v>42708.752881944441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7">
        <f t="shared" si="117"/>
        <v>32.81818181818182</v>
      </c>
      <c r="Q1872" t="s">
        <v>8333</v>
      </c>
      <c r="R1872" t="s">
        <v>8335</v>
      </c>
      <c r="S1872" s="12">
        <f t="shared" si="118"/>
        <v>42399.928472222222</v>
      </c>
      <c r="T1872" s="12">
        <f t="shared" si="119"/>
        <v>42371.105729166666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7">
        <f t="shared" si="117"/>
        <v>49.11578947368421</v>
      </c>
      <c r="Q1873" t="s">
        <v>8333</v>
      </c>
      <c r="R1873" t="s">
        <v>8335</v>
      </c>
      <c r="S1873" s="12">
        <f t="shared" si="118"/>
        <v>41963.575243055559</v>
      </c>
      <c r="T1873" s="12">
        <f t="shared" si="119"/>
        <v>41923.533576388887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7">
        <f t="shared" si="117"/>
        <v>16.307692307692307</v>
      </c>
      <c r="Q1874" t="s">
        <v>8333</v>
      </c>
      <c r="R1874" t="s">
        <v>8335</v>
      </c>
      <c r="S1874" s="12">
        <f t="shared" si="118"/>
        <v>42184.879652777774</v>
      </c>
      <c r="T1874" s="12">
        <f t="shared" si="119"/>
        <v>42154.879652777774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7">
        <f t="shared" si="117"/>
        <v>18</v>
      </c>
      <c r="Q1875" t="s">
        <v>8333</v>
      </c>
      <c r="R1875" t="s">
        <v>8335</v>
      </c>
      <c r="S1875" s="12">
        <f t="shared" si="118"/>
        <v>42193.447916666672</v>
      </c>
      <c r="T1875" s="12">
        <f t="shared" si="119"/>
        <v>42164.365856481483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7">
        <f t="shared" si="117"/>
        <v>13</v>
      </c>
      <c r="Q1876" t="s">
        <v>8333</v>
      </c>
      <c r="R1876" t="s">
        <v>8335</v>
      </c>
      <c r="S1876" s="12">
        <f t="shared" si="118"/>
        <v>42549.719131944439</v>
      </c>
      <c r="T1876" s="12">
        <f t="shared" si="119"/>
        <v>42529.719131944439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7">
        <f t="shared" si="117"/>
        <v>17</v>
      </c>
      <c r="Q1877" t="s">
        <v>8333</v>
      </c>
      <c r="R1877" t="s">
        <v>8335</v>
      </c>
      <c r="S1877" s="12">
        <f t="shared" si="118"/>
        <v>42588.649398148147</v>
      </c>
      <c r="T1877" s="12">
        <f t="shared" si="119"/>
        <v>42528.649398148147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2">
        <f t="shared" si="118"/>
        <v>41806.034780092596</v>
      </c>
      <c r="T1878" s="12">
        <f t="shared" si="119"/>
        <v>41776.034780092596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2">
        <f t="shared" si="118"/>
        <v>42063.779224537036</v>
      </c>
      <c r="T1879" s="12">
        <f t="shared" si="119"/>
        <v>42034.779224537036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2">
        <f t="shared" si="118"/>
        <v>41802.758738425924</v>
      </c>
      <c r="T1880" s="12">
        <f t="shared" si="119"/>
        <v>41772.758738425924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7">
        <f t="shared" si="117"/>
        <v>3</v>
      </c>
      <c r="Q1881" t="s">
        <v>8333</v>
      </c>
      <c r="R1881" t="s">
        <v>8335</v>
      </c>
      <c r="S1881" s="12">
        <f t="shared" si="118"/>
        <v>42443.357974537037</v>
      </c>
      <c r="T1881" s="12">
        <f t="shared" si="119"/>
        <v>42413.399641203709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7">
        <f t="shared" si="117"/>
        <v>41.833333333333336</v>
      </c>
      <c r="Q1882" t="s">
        <v>8333</v>
      </c>
      <c r="R1882" t="s">
        <v>8335</v>
      </c>
      <c r="S1882" s="12">
        <f t="shared" si="118"/>
        <v>42459.275231481486</v>
      </c>
      <c r="T1882" s="12">
        <f t="shared" si="119"/>
        <v>42430.316898148143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7">
        <f t="shared" si="117"/>
        <v>49.338428571428572</v>
      </c>
      <c r="Q1883" t="s">
        <v>8325</v>
      </c>
      <c r="R1883" t="s">
        <v>8329</v>
      </c>
      <c r="S1883" s="12">
        <f t="shared" si="118"/>
        <v>42072.860983796301</v>
      </c>
      <c r="T1883" s="12">
        <f t="shared" si="119"/>
        <v>42042.902650462958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7">
        <f t="shared" si="117"/>
        <v>41.728395061728392</v>
      </c>
      <c r="Q1884" t="s">
        <v>8325</v>
      </c>
      <c r="R1884" t="s">
        <v>8329</v>
      </c>
      <c r="S1884" s="12">
        <f t="shared" si="118"/>
        <v>41100.741666666669</v>
      </c>
      <c r="T1884" s="12">
        <f t="shared" si="119"/>
        <v>41067.699212962965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7">
        <f t="shared" si="117"/>
        <v>32.71875</v>
      </c>
      <c r="Q1885" t="s">
        <v>8325</v>
      </c>
      <c r="R1885" t="s">
        <v>8329</v>
      </c>
      <c r="S1885" s="12">
        <f t="shared" si="118"/>
        <v>41007.656342592592</v>
      </c>
      <c r="T1885" s="12">
        <f t="shared" si="119"/>
        <v>40977.698009259257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7">
        <f t="shared" si="117"/>
        <v>51.96153846153846</v>
      </c>
      <c r="Q1886" t="s">
        <v>8325</v>
      </c>
      <c r="R1886" t="s">
        <v>8329</v>
      </c>
      <c r="S1886" s="12">
        <f t="shared" si="118"/>
        <v>41240.25</v>
      </c>
      <c r="T1886" s="12">
        <f t="shared" si="119"/>
        <v>41204.948321759257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7">
        <f t="shared" si="117"/>
        <v>50.685714285714283</v>
      </c>
      <c r="Q1887" t="s">
        <v>8325</v>
      </c>
      <c r="R1887" t="s">
        <v>8329</v>
      </c>
      <c r="S1887" s="12">
        <f t="shared" si="118"/>
        <v>41131.666666666664</v>
      </c>
      <c r="T1887" s="12">
        <f t="shared" si="119"/>
        <v>41098.843865740739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7">
        <f t="shared" si="117"/>
        <v>42.241379310344826</v>
      </c>
      <c r="Q1888" t="s">
        <v>8325</v>
      </c>
      <c r="R1888" t="s">
        <v>8329</v>
      </c>
      <c r="S1888" s="12">
        <f t="shared" si="118"/>
        <v>41955.69835648148</v>
      </c>
      <c r="T1888" s="12">
        <f t="shared" si="119"/>
        <v>41925.656689814816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7">
        <f t="shared" si="117"/>
        <v>416.875</v>
      </c>
      <c r="Q1889" t="s">
        <v>8325</v>
      </c>
      <c r="R1889" t="s">
        <v>8329</v>
      </c>
      <c r="S1889" s="12">
        <f t="shared" si="118"/>
        <v>42341.645833333328</v>
      </c>
      <c r="T1889" s="12">
        <f t="shared" si="119"/>
        <v>42323.550138888888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7">
        <f t="shared" si="117"/>
        <v>46.651685393258425</v>
      </c>
      <c r="Q1890" t="s">
        <v>8325</v>
      </c>
      <c r="R1890" t="s">
        <v>8329</v>
      </c>
      <c r="S1890" s="12">
        <f t="shared" si="118"/>
        <v>40329.957638888889</v>
      </c>
      <c r="T1890" s="12">
        <f t="shared" si="119"/>
        <v>40298.989953703705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7">
        <f t="shared" si="117"/>
        <v>48.454545454545453</v>
      </c>
      <c r="Q1891" t="s">
        <v>8325</v>
      </c>
      <c r="R1891" t="s">
        <v>8329</v>
      </c>
      <c r="S1891" s="12">
        <f t="shared" si="118"/>
        <v>41344.501689814817</v>
      </c>
      <c r="T1891" s="12">
        <f t="shared" si="119"/>
        <v>41299.543356481481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7">
        <f t="shared" si="117"/>
        <v>70.5289837398374</v>
      </c>
      <c r="Q1892" t="s">
        <v>8325</v>
      </c>
      <c r="R1892" t="s">
        <v>8329</v>
      </c>
      <c r="S1892" s="12">
        <f t="shared" si="118"/>
        <v>41258.536203703705</v>
      </c>
      <c r="T1892" s="12">
        <f t="shared" si="119"/>
        <v>41228.536203703705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7">
        <f t="shared" si="117"/>
        <v>87.958333333333329</v>
      </c>
      <c r="Q1893" t="s">
        <v>8325</v>
      </c>
      <c r="R1893" t="s">
        <v>8329</v>
      </c>
      <c r="S1893" s="12">
        <f t="shared" si="118"/>
        <v>40381</v>
      </c>
      <c r="T1893" s="12">
        <f t="shared" si="119"/>
        <v>40335.548078703701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7">
        <f t="shared" si="117"/>
        <v>26.26923076923077</v>
      </c>
      <c r="Q1894" t="s">
        <v>8325</v>
      </c>
      <c r="R1894" t="s">
        <v>8329</v>
      </c>
      <c r="S1894" s="12">
        <f t="shared" si="118"/>
        <v>40701.387511574074</v>
      </c>
      <c r="T1894" s="12">
        <f t="shared" si="119"/>
        <v>40671.387511574074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7">
        <f t="shared" si="117"/>
        <v>57.777777777777779</v>
      </c>
      <c r="Q1895" t="s">
        <v>8325</v>
      </c>
      <c r="R1895" t="s">
        <v>8329</v>
      </c>
      <c r="S1895" s="12">
        <f t="shared" si="118"/>
        <v>40648.915972222225</v>
      </c>
      <c r="T1895" s="12">
        <f t="shared" si="119"/>
        <v>40632.69195601852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7">
        <f t="shared" si="117"/>
        <v>57.25</v>
      </c>
      <c r="Q1896" t="s">
        <v>8325</v>
      </c>
      <c r="R1896" t="s">
        <v>8329</v>
      </c>
      <c r="S1896" s="12">
        <f t="shared" si="118"/>
        <v>40951.65489583333</v>
      </c>
      <c r="T1896" s="12">
        <f t="shared" si="119"/>
        <v>40920.65489583333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7">
        <f t="shared" si="117"/>
        <v>196.34042553191489</v>
      </c>
      <c r="Q1897" t="s">
        <v>8325</v>
      </c>
      <c r="R1897" t="s">
        <v>8329</v>
      </c>
      <c r="S1897" s="12">
        <f t="shared" si="118"/>
        <v>42297.496782407412</v>
      </c>
      <c r="T1897" s="12">
        <f t="shared" si="119"/>
        <v>42267.496782407412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7">
        <f t="shared" si="117"/>
        <v>43</v>
      </c>
      <c r="Q1898" t="s">
        <v>8325</v>
      </c>
      <c r="R1898" t="s">
        <v>8329</v>
      </c>
      <c r="S1898" s="12">
        <f t="shared" si="118"/>
        <v>41011.460243055553</v>
      </c>
      <c r="T1898" s="12">
        <f t="shared" si="119"/>
        <v>40981.460243055553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7">
        <f t="shared" si="117"/>
        <v>35.551912568306008</v>
      </c>
      <c r="Q1899" t="s">
        <v>8325</v>
      </c>
      <c r="R1899" t="s">
        <v>8329</v>
      </c>
      <c r="S1899" s="12">
        <f t="shared" si="118"/>
        <v>41702.625</v>
      </c>
      <c r="T1899" s="12">
        <f t="shared" si="119"/>
        <v>41680.333402777775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7">
        <f t="shared" si="117"/>
        <v>68.80952380952381</v>
      </c>
      <c r="Q1900" t="s">
        <v>8325</v>
      </c>
      <c r="R1900" t="s">
        <v>8329</v>
      </c>
      <c r="S1900" s="12">
        <f t="shared" si="118"/>
        <v>42401.5</v>
      </c>
      <c r="T1900" s="12">
        <f t="shared" si="119"/>
        <v>42365.942974537036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7">
        <f t="shared" si="117"/>
        <v>28.571428571428573</v>
      </c>
      <c r="Q1901" t="s">
        <v>8325</v>
      </c>
      <c r="R1901" t="s">
        <v>8329</v>
      </c>
      <c r="S1901" s="12">
        <f t="shared" si="118"/>
        <v>42088.65006944444</v>
      </c>
      <c r="T1901" s="12">
        <f t="shared" si="119"/>
        <v>42058.691736111112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7">
        <f t="shared" si="117"/>
        <v>50.631666666666668</v>
      </c>
      <c r="Q1902" t="s">
        <v>8325</v>
      </c>
      <c r="R1902" t="s">
        <v>8329</v>
      </c>
      <c r="S1902" s="12">
        <f t="shared" si="118"/>
        <v>41188.165972222225</v>
      </c>
      <c r="T1902" s="12">
        <f t="shared" si="119"/>
        <v>41160.621886574074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7">
        <f t="shared" si="117"/>
        <v>106.8</v>
      </c>
      <c r="Q1903" t="s">
        <v>8319</v>
      </c>
      <c r="R1903" t="s">
        <v>8348</v>
      </c>
      <c r="S1903" s="12">
        <f t="shared" si="118"/>
        <v>42146.291666666672</v>
      </c>
      <c r="T1903" s="12">
        <f t="shared" si="119"/>
        <v>42116.29315972222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7">
        <f t="shared" si="117"/>
        <v>4</v>
      </c>
      <c r="Q1904" t="s">
        <v>8319</v>
      </c>
      <c r="R1904" t="s">
        <v>8348</v>
      </c>
      <c r="S1904" s="12">
        <f t="shared" si="118"/>
        <v>42067.539895833332</v>
      </c>
      <c r="T1904" s="12">
        <f t="shared" si="119"/>
        <v>42037.539895833332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7">
        <f t="shared" si="117"/>
        <v>34.097560975609753</v>
      </c>
      <c r="Q1905" t="s">
        <v>8319</v>
      </c>
      <c r="R1905" t="s">
        <v>8348</v>
      </c>
      <c r="S1905" s="12">
        <f t="shared" si="118"/>
        <v>42762.520729166667</v>
      </c>
      <c r="T1905" s="12">
        <f t="shared" si="119"/>
        <v>42702.520729166667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7">
        <f t="shared" si="117"/>
        <v>25</v>
      </c>
      <c r="Q1906" t="s">
        <v>8319</v>
      </c>
      <c r="R1906" t="s">
        <v>8348</v>
      </c>
      <c r="S1906" s="12">
        <f t="shared" si="118"/>
        <v>42371.435428240744</v>
      </c>
      <c r="T1906" s="12">
        <f t="shared" si="119"/>
        <v>42326.435428240744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7">
        <f t="shared" si="117"/>
        <v>10.5</v>
      </c>
      <c r="Q1907" t="s">
        <v>8319</v>
      </c>
      <c r="R1907" t="s">
        <v>8348</v>
      </c>
      <c r="S1907" s="12">
        <f t="shared" si="118"/>
        <v>41889.675856481481</v>
      </c>
      <c r="T1907" s="12">
        <f t="shared" si="119"/>
        <v>41859.675856481481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7">
        <f t="shared" si="117"/>
        <v>215.95959595959596</v>
      </c>
      <c r="Q1908" t="s">
        <v>8319</v>
      </c>
      <c r="R1908" t="s">
        <v>8348</v>
      </c>
      <c r="S1908" s="12">
        <f t="shared" si="118"/>
        <v>42544.421099537038</v>
      </c>
      <c r="T1908" s="12">
        <f t="shared" si="119"/>
        <v>42514.421099537038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7">
        <f t="shared" si="117"/>
        <v>21.25</v>
      </c>
      <c r="Q1909" t="s">
        <v>8319</v>
      </c>
      <c r="R1909" t="s">
        <v>8348</v>
      </c>
      <c r="S1909" s="12">
        <f t="shared" si="118"/>
        <v>41782.337094907409</v>
      </c>
      <c r="T1909" s="12">
        <f t="shared" si="119"/>
        <v>41767.337094907409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7">
        <f t="shared" si="117"/>
        <v>108.25</v>
      </c>
      <c r="Q1910" t="s">
        <v>8319</v>
      </c>
      <c r="R1910" t="s">
        <v>8348</v>
      </c>
      <c r="S1910" s="12">
        <f t="shared" si="118"/>
        <v>42733.667824074073</v>
      </c>
      <c r="T1910" s="12">
        <f t="shared" si="119"/>
        <v>42703.667824074073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7">
        <f t="shared" si="117"/>
        <v>129.97368421052633</v>
      </c>
      <c r="Q1911" t="s">
        <v>8319</v>
      </c>
      <c r="R1911" t="s">
        <v>8348</v>
      </c>
      <c r="S1911" s="12">
        <f t="shared" si="118"/>
        <v>41935.179155092592</v>
      </c>
      <c r="T1911" s="12">
        <f t="shared" si="119"/>
        <v>41905.179155092592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7">
        <f t="shared" si="117"/>
        <v>117.49473684210527</v>
      </c>
      <c r="Q1912" t="s">
        <v>8319</v>
      </c>
      <c r="R1912" t="s">
        <v>8348</v>
      </c>
      <c r="S1912" s="12">
        <f t="shared" si="118"/>
        <v>42308.697916666672</v>
      </c>
      <c r="T1912" s="12">
        <f t="shared" si="119"/>
        <v>42264.713159722218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7">
        <f t="shared" si="117"/>
        <v>10</v>
      </c>
      <c r="Q1913" t="s">
        <v>8319</v>
      </c>
      <c r="R1913" t="s">
        <v>8348</v>
      </c>
      <c r="S1913" s="12">
        <f t="shared" si="118"/>
        <v>41859.783958333333</v>
      </c>
      <c r="T1913" s="12">
        <f t="shared" si="119"/>
        <v>41829.783958333333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7">
        <f t="shared" si="117"/>
        <v>70.595238095238102</v>
      </c>
      <c r="Q1914" t="s">
        <v>8319</v>
      </c>
      <c r="R1914" t="s">
        <v>8348</v>
      </c>
      <c r="S1914" s="12">
        <f t="shared" si="118"/>
        <v>42158.976388888885</v>
      </c>
      <c r="T1914" s="12">
        <f t="shared" si="119"/>
        <v>42128.976388888885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7">
        <f t="shared" si="117"/>
        <v>24.5</v>
      </c>
      <c r="Q1915" t="s">
        <v>8319</v>
      </c>
      <c r="R1915" t="s">
        <v>8348</v>
      </c>
      <c r="S1915" s="12">
        <f t="shared" si="118"/>
        <v>41920.261319444442</v>
      </c>
      <c r="T1915" s="12">
        <f t="shared" si="119"/>
        <v>41890.261319444442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7">
        <f t="shared" si="117"/>
        <v>30</v>
      </c>
      <c r="Q1916" t="s">
        <v>8319</v>
      </c>
      <c r="R1916" t="s">
        <v>8348</v>
      </c>
      <c r="S1916" s="12">
        <f t="shared" si="118"/>
        <v>41943.915972222225</v>
      </c>
      <c r="T1916" s="12">
        <f t="shared" si="119"/>
        <v>41928.924456018518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7">
        <f t="shared" si="117"/>
        <v>2</v>
      </c>
      <c r="Q1917" t="s">
        <v>8319</v>
      </c>
      <c r="R1917" t="s">
        <v>8348</v>
      </c>
      <c r="S1917" s="12">
        <f t="shared" si="118"/>
        <v>41883.79886574074</v>
      </c>
      <c r="T1917" s="12">
        <f t="shared" si="119"/>
        <v>41863.79886574074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7">
        <f t="shared" si="117"/>
        <v>17</v>
      </c>
      <c r="Q1918" t="s">
        <v>8319</v>
      </c>
      <c r="R1918" t="s">
        <v>8348</v>
      </c>
      <c r="S1918" s="12">
        <f t="shared" si="118"/>
        <v>42681.508969907409</v>
      </c>
      <c r="T1918" s="12">
        <f t="shared" si="119"/>
        <v>42656.467303240745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7">
        <f t="shared" si="117"/>
        <v>2928.9285714285716</v>
      </c>
      <c r="Q1919" t="s">
        <v>8319</v>
      </c>
      <c r="R1919" t="s">
        <v>8348</v>
      </c>
      <c r="S1919" s="12">
        <f t="shared" si="118"/>
        <v>42776.020057870366</v>
      </c>
      <c r="T1919" s="12">
        <f t="shared" si="119"/>
        <v>42746.020057870366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7">
        <f t="shared" si="117"/>
        <v>28.888888888888889</v>
      </c>
      <c r="Q1920" t="s">
        <v>8319</v>
      </c>
      <c r="R1920" t="s">
        <v>8348</v>
      </c>
      <c r="S1920" s="12">
        <f t="shared" si="118"/>
        <v>41863.539942129632</v>
      </c>
      <c r="T1920" s="12">
        <f t="shared" si="119"/>
        <v>41828.539942129632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7">
        <f t="shared" si="117"/>
        <v>29.625</v>
      </c>
      <c r="Q1921" t="s">
        <v>8319</v>
      </c>
      <c r="R1921" t="s">
        <v>8348</v>
      </c>
      <c r="S1921" s="12">
        <f t="shared" si="118"/>
        <v>42143.625567129631</v>
      </c>
      <c r="T1921" s="12">
        <f t="shared" si="119"/>
        <v>42113.625567129631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20">E1922/D1922</f>
        <v>0.43030000000000002</v>
      </c>
      <c r="P1922" s="7">
        <f t="shared" ref="P1922:P1985" si="121">E1922/L1922</f>
        <v>40.980952380952381</v>
      </c>
      <c r="Q1922" t="s">
        <v>8319</v>
      </c>
      <c r="R1922" t="s">
        <v>8348</v>
      </c>
      <c r="S1922" s="12">
        <f t="shared" si="118"/>
        <v>42298.708333333328</v>
      </c>
      <c r="T1922" s="12">
        <f t="shared" si="119"/>
        <v>42270.625706018516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20"/>
        <v>1.3680000000000001</v>
      </c>
      <c r="P1923" s="7">
        <f t="shared" si="121"/>
        <v>54</v>
      </c>
      <c r="Q1923" t="s">
        <v>8325</v>
      </c>
      <c r="R1923" t="s">
        <v>8329</v>
      </c>
      <c r="S1923" s="12">
        <f t="shared" ref="S1923:S1986" si="122">(I1923/86400)+25569+(-6/24)</f>
        <v>41103.971562500003</v>
      </c>
      <c r="T1923" s="12">
        <f t="shared" ref="T1923:T1986" si="123">(J1923/86400)+25569+(-6/24)</f>
        <v>41073.971562500003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7">
        <f t="shared" si="121"/>
        <v>36.109375</v>
      </c>
      <c r="Q1924" t="s">
        <v>8325</v>
      </c>
      <c r="R1924" t="s">
        <v>8329</v>
      </c>
      <c r="S1924" s="12">
        <f t="shared" si="122"/>
        <v>41620.005868055552</v>
      </c>
      <c r="T1924" s="12">
        <f t="shared" si="123"/>
        <v>41590.005868055552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7">
        <f t="shared" si="121"/>
        <v>23.153846153846153</v>
      </c>
      <c r="Q1925" t="s">
        <v>8325</v>
      </c>
      <c r="R1925" t="s">
        <v>8329</v>
      </c>
      <c r="S1925" s="12">
        <f t="shared" si="122"/>
        <v>40812.957638888889</v>
      </c>
      <c r="T1925" s="12">
        <f t="shared" si="123"/>
        <v>40772.598749999997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7">
        <f t="shared" si="121"/>
        <v>104</v>
      </c>
      <c r="Q1926" t="s">
        <v>8325</v>
      </c>
      <c r="R1926" t="s">
        <v>8329</v>
      </c>
      <c r="S1926" s="12">
        <f t="shared" si="122"/>
        <v>41654.564583333333</v>
      </c>
      <c r="T1926" s="12">
        <f t="shared" si="123"/>
        <v>41626.511053240742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7">
        <f t="shared" si="121"/>
        <v>31.826923076923077</v>
      </c>
      <c r="Q1927" t="s">
        <v>8325</v>
      </c>
      <c r="R1927" t="s">
        <v>8329</v>
      </c>
      <c r="S1927" s="12">
        <f t="shared" si="122"/>
        <v>41557.75</v>
      </c>
      <c r="T1927" s="12">
        <f t="shared" si="123"/>
        <v>41535.65148148148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7">
        <f t="shared" si="121"/>
        <v>27.3896261682243</v>
      </c>
      <c r="Q1928" t="s">
        <v>8325</v>
      </c>
      <c r="R1928" t="s">
        <v>8329</v>
      </c>
      <c r="S1928" s="12">
        <f t="shared" si="122"/>
        <v>40483.768055555556</v>
      </c>
      <c r="T1928" s="12">
        <f t="shared" si="123"/>
        <v>40456.704351851848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7">
        <f t="shared" si="121"/>
        <v>56.363636363636367</v>
      </c>
      <c r="Q1929" t="s">
        <v>8325</v>
      </c>
      <c r="R1929" t="s">
        <v>8329</v>
      </c>
      <c r="S1929" s="12">
        <f t="shared" si="122"/>
        <v>40975.957638888889</v>
      </c>
      <c r="T1929" s="12">
        <f t="shared" si="123"/>
        <v>40960.611562500002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7">
        <f t="shared" si="121"/>
        <v>77.352941176470594</v>
      </c>
      <c r="Q1930" t="s">
        <v>8325</v>
      </c>
      <c r="R1930" t="s">
        <v>8329</v>
      </c>
      <c r="S1930" s="12">
        <f t="shared" si="122"/>
        <v>41401.3980787037</v>
      </c>
      <c r="T1930" s="12">
        <f t="shared" si="123"/>
        <v>41371.3980787037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7">
        <f t="shared" si="121"/>
        <v>42.8</v>
      </c>
      <c r="Q1931" t="s">
        <v>8325</v>
      </c>
      <c r="R1931" t="s">
        <v>8329</v>
      </c>
      <c r="S1931" s="12">
        <f t="shared" si="122"/>
        <v>40728.771597222221</v>
      </c>
      <c r="T1931" s="12">
        <f t="shared" si="123"/>
        <v>40686.771597222221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7">
        <f t="shared" si="121"/>
        <v>48.846153846153847</v>
      </c>
      <c r="Q1932" t="s">
        <v>8325</v>
      </c>
      <c r="R1932" t="s">
        <v>8329</v>
      </c>
      <c r="S1932" s="12">
        <f t="shared" si="122"/>
        <v>41462.308819444443</v>
      </c>
      <c r="T1932" s="12">
        <f t="shared" si="123"/>
        <v>41402.308819444443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7">
        <f t="shared" si="121"/>
        <v>48.240400000000001</v>
      </c>
      <c r="Q1933" t="s">
        <v>8325</v>
      </c>
      <c r="R1933" t="s">
        <v>8329</v>
      </c>
      <c r="S1933" s="12">
        <f t="shared" si="122"/>
        <v>41050.895833333336</v>
      </c>
      <c r="T1933" s="12">
        <f t="shared" si="123"/>
        <v>41037.642465277779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7">
        <f t="shared" si="121"/>
        <v>70.212500000000006</v>
      </c>
      <c r="Q1934" t="s">
        <v>8325</v>
      </c>
      <c r="R1934" t="s">
        <v>8329</v>
      </c>
      <c r="S1934" s="12">
        <f t="shared" si="122"/>
        <v>40932.559872685189</v>
      </c>
      <c r="T1934" s="12">
        <f t="shared" si="123"/>
        <v>40911.559872685189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7">
        <f t="shared" si="121"/>
        <v>94.054545454545448</v>
      </c>
      <c r="Q1935" t="s">
        <v>8325</v>
      </c>
      <c r="R1935" t="s">
        <v>8329</v>
      </c>
      <c r="S1935" s="12">
        <f t="shared" si="122"/>
        <v>41908.880868055552</v>
      </c>
      <c r="T1935" s="12">
        <f t="shared" si="123"/>
        <v>41878.880868055552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7">
        <f t="shared" si="121"/>
        <v>80.272727272727266</v>
      </c>
      <c r="Q1936" t="s">
        <v>8325</v>
      </c>
      <c r="R1936" t="s">
        <v>8329</v>
      </c>
      <c r="S1936" s="12">
        <f t="shared" si="122"/>
        <v>40901.958333333336</v>
      </c>
      <c r="T1936" s="12">
        <f t="shared" si="123"/>
        <v>40865.617141203707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7">
        <f t="shared" si="121"/>
        <v>54.2</v>
      </c>
      <c r="Q1937" t="s">
        <v>8325</v>
      </c>
      <c r="R1937" t="s">
        <v>8329</v>
      </c>
      <c r="S1937" s="12">
        <f t="shared" si="122"/>
        <v>41810.957638888889</v>
      </c>
      <c r="T1937" s="12">
        <f t="shared" si="123"/>
        <v>41773.682534722218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7">
        <f t="shared" si="121"/>
        <v>60.26903448275862</v>
      </c>
      <c r="Q1938" t="s">
        <v>8325</v>
      </c>
      <c r="R1938" t="s">
        <v>8329</v>
      </c>
      <c r="S1938" s="12">
        <f t="shared" si="122"/>
        <v>40882.999305555553</v>
      </c>
      <c r="T1938" s="12">
        <f t="shared" si="123"/>
        <v>40852.639699074076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7">
        <f t="shared" si="121"/>
        <v>38.740344827586206</v>
      </c>
      <c r="Q1939" t="s">
        <v>8325</v>
      </c>
      <c r="R1939" t="s">
        <v>8329</v>
      </c>
      <c r="S1939" s="12">
        <f t="shared" si="122"/>
        <v>41074.915972222225</v>
      </c>
      <c r="T1939" s="12">
        <f t="shared" si="123"/>
        <v>41058.868993055556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7">
        <f t="shared" si="121"/>
        <v>152.54385964912279</v>
      </c>
      <c r="Q1940" t="s">
        <v>8325</v>
      </c>
      <c r="R1940" t="s">
        <v>8329</v>
      </c>
      <c r="S1940" s="12">
        <f t="shared" si="122"/>
        <v>41456.958333333336</v>
      </c>
      <c r="T1940" s="12">
        <f t="shared" si="123"/>
        <v>41426.009618055556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7">
        <f t="shared" si="121"/>
        <v>115.3125</v>
      </c>
      <c r="Q1941" t="s">
        <v>8325</v>
      </c>
      <c r="R1941" t="s">
        <v>8329</v>
      </c>
      <c r="S1941" s="12">
        <f t="shared" si="122"/>
        <v>41343.693379629629</v>
      </c>
      <c r="T1941" s="12">
        <f t="shared" si="123"/>
        <v>41313.735046296293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7">
        <f t="shared" si="121"/>
        <v>35.838709677419352</v>
      </c>
      <c r="Q1942" t="s">
        <v>8325</v>
      </c>
      <c r="R1942" t="s">
        <v>8329</v>
      </c>
      <c r="S1942" s="12">
        <f t="shared" si="122"/>
        <v>40708.915972222225</v>
      </c>
      <c r="T1942" s="12">
        <f t="shared" si="123"/>
        <v>40670.257326388892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7">
        <f t="shared" si="121"/>
        <v>64.570118779438872</v>
      </c>
      <c r="Q1943" t="s">
        <v>8319</v>
      </c>
      <c r="R1943" t="s">
        <v>8349</v>
      </c>
      <c r="S1943" s="12">
        <f t="shared" si="122"/>
        <v>41774.040868055556</v>
      </c>
      <c r="T1943" s="12">
        <f t="shared" si="123"/>
        <v>41744.040868055556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7">
        <f t="shared" si="121"/>
        <v>87.436000000000007</v>
      </c>
      <c r="Q1944" t="s">
        <v>8319</v>
      </c>
      <c r="R1944" t="s">
        <v>8349</v>
      </c>
      <c r="S1944" s="12">
        <f t="shared" si="122"/>
        <v>40728.578009259261</v>
      </c>
      <c r="T1944" s="12">
        <f t="shared" si="123"/>
        <v>40638.578009259261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7">
        <f t="shared" si="121"/>
        <v>68.815577078288939</v>
      </c>
      <c r="Q1945" t="s">
        <v>8319</v>
      </c>
      <c r="R1945" t="s">
        <v>8349</v>
      </c>
      <c r="S1945" s="12">
        <f t="shared" si="122"/>
        <v>42593.019861111112</v>
      </c>
      <c r="T1945" s="12">
        <f t="shared" si="123"/>
        <v>42548.019861111112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7">
        <f t="shared" si="121"/>
        <v>176.200223588597</v>
      </c>
      <c r="Q1946" t="s">
        <v>8319</v>
      </c>
      <c r="R1946" t="s">
        <v>8349</v>
      </c>
      <c r="S1946" s="12">
        <f t="shared" si="122"/>
        <v>41760.334374999999</v>
      </c>
      <c r="T1946" s="12">
        <f t="shared" si="123"/>
        <v>41730.334374999999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7">
        <f t="shared" si="121"/>
        <v>511.79117647058825</v>
      </c>
      <c r="Q1947" t="s">
        <v>8319</v>
      </c>
      <c r="R1947" t="s">
        <v>8349</v>
      </c>
      <c r="S1947" s="12">
        <f t="shared" si="122"/>
        <v>42197.001828703702</v>
      </c>
      <c r="T1947" s="12">
        <f t="shared" si="123"/>
        <v>42157.001828703702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7">
        <f t="shared" si="121"/>
        <v>160.44285714285715</v>
      </c>
      <c r="Q1948" t="s">
        <v>8319</v>
      </c>
      <c r="R1948" t="s">
        <v>8349</v>
      </c>
      <c r="S1948" s="12">
        <f t="shared" si="122"/>
        <v>41748.858344907407</v>
      </c>
      <c r="T1948" s="12">
        <f t="shared" si="123"/>
        <v>41688.900011574078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7">
        <f t="shared" si="121"/>
        <v>35.003043478260871</v>
      </c>
      <c r="Q1949" t="s">
        <v>8319</v>
      </c>
      <c r="R1949" t="s">
        <v>8349</v>
      </c>
      <c r="S1949" s="12">
        <f t="shared" si="122"/>
        <v>40139.999305555553</v>
      </c>
      <c r="T1949" s="12">
        <f t="shared" si="123"/>
        <v>40102.668055555558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7">
        <f t="shared" si="121"/>
        <v>188.50671378091872</v>
      </c>
      <c r="Q1950" t="s">
        <v>8319</v>
      </c>
      <c r="R1950" t="s">
        <v>8349</v>
      </c>
      <c r="S1950" s="12">
        <f t="shared" si="122"/>
        <v>42527.459722222222</v>
      </c>
      <c r="T1950" s="12">
        <f t="shared" si="123"/>
        <v>42473.354270833333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7">
        <f t="shared" si="121"/>
        <v>56.204984093319197</v>
      </c>
      <c r="Q1951" t="s">
        <v>8319</v>
      </c>
      <c r="R1951" t="s">
        <v>8349</v>
      </c>
      <c r="S1951" s="12">
        <f t="shared" si="122"/>
        <v>41830.173043981486</v>
      </c>
      <c r="T1951" s="12">
        <f t="shared" si="123"/>
        <v>41800.173043981486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7">
        <f t="shared" si="121"/>
        <v>51.3054157782516</v>
      </c>
      <c r="Q1952" t="s">
        <v>8319</v>
      </c>
      <c r="R1952" t="s">
        <v>8349</v>
      </c>
      <c r="S1952" s="12">
        <f t="shared" si="122"/>
        <v>40654.931400462963</v>
      </c>
      <c r="T1952" s="12">
        <f t="shared" si="123"/>
        <v>40623.931400462963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7">
        <f t="shared" si="121"/>
        <v>127.36450839328538</v>
      </c>
      <c r="Q1953" t="s">
        <v>8319</v>
      </c>
      <c r="R1953" t="s">
        <v>8349</v>
      </c>
      <c r="S1953" s="12">
        <f t="shared" si="122"/>
        <v>42681.212233796294</v>
      </c>
      <c r="T1953" s="12">
        <f t="shared" si="123"/>
        <v>42651.170567129629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7">
        <f t="shared" si="121"/>
        <v>101.85532258064516</v>
      </c>
      <c r="Q1954" t="s">
        <v>8319</v>
      </c>
      <c r="R1954" t="s">
        <v>8349</v>
      </c>
      <c r="S1954" s="12">
        <f t="shared" si="122"/>
        <v>41563.35665509259</v>
      </c>
      <c r="T1954" s="12">
        <f t="shared" si="123"/>
        <v>41526.35665509259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7">
        <f t="shared" si="121"/>
        <v>230.55782312925169</v>
      </c>
      <c r="Q1955" t="s">
        <v>8319</v>
      </c>
      <c r="R1955" t="s">
        <v>8349</v>
      </c>
      <c r="S1955" s="12">
        <f t="shared" si="122"/>
        <v>40969.875</v>
      </c>
      <c r="T1955" s="12">
        <f t="shared" si="123"/>
        <v>40940.949826388889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7">
        <f t="shared" si="121"/>
        <v>842.10602409638557</v>
      </c>
      <c r="Q1956" t="s">
        <v>8319</v>
      </c>
      <c r="R1956" t="s">
        <v>8349</v>
      </c>
      <c r="S1956" s="12">
        <f t="shared" si="122"/>
        <v>42440.958333333328</v>
      </c>
      <c r="T1956" s="12">
        <f t="shared" si="123"/>
        <v>42394.330740740741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7">
        <f t="shared" si="121"/>
        <v>577.27593103448271</v>
      </c>
      <c r="Q1957" t="s">
        <v>8319</v>
      </c>
      <c r="R1957" t="s">
        <v>8349</v>
      </c>
      <c r="S1957" s="12">
        <f t="shared" si="122"/>
        <v>41052.541666666664</v>
      </c>
      <c r="T1957" s="12">
        <f t="shared" si="123"/>
        <v>41020.021770833337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7">
        <f t="shared" si="121"/>
        <v>483.34246575342468</v>
      </c>
      <c r="Q1958" t="s">
        <v>8319</v>
      </c>
      <c r="R1958" t="s">
        <v>8349</v>
      </c>
      <c r="S1958" s="12">
        <f t="shared" si="122"/>
        <v>42112.632002314815</v>
      </c>
      <c r="T1958" s="12">
        <f t="shared" si="123"/>
        <v>42067.673668981486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7">
        <f t="shared" si="121"/>
        <v>76.138500000000008</v>
      </c>
      <c r="Q1959" t="s">
        <v>8319</v>
      </c>
      <c r="R1959" t="s">
        <v>8349</v>
      </c>
      <c r="S1959" s="12">
        <f t="shared" si="122"/>
        <v>41208.848530092597</v>
      </c>
      <c r="T1959" s="12">
        <f t="shared" si="123"/>
        <v>41178.848530092597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7">
        <f t="shared" si="121"/>
        <v>74.107684365781708</v>
      </c>
      <c r="Q1960" t="s">
        <v>8319</v>
      </c>
      <c r="R1960" t="s">
        <v>8349</v>
      </c>
      <c r="S1960" s="12">
        <f t="shared" si="122"/>
        <v>41356.69630787037</v>
      </c>
      <c r="T1960" s="12">
        <f t="shared" si="123"/>
        <v>41326.737974537034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7">
        <f t="shared" si="121"/>
        <v>36.965660377358489</v>
      </c>
      <c r="Q1961" t="s">
        <v>8319</v>
      </c>
      <c r="R1961" t="s">
        <v>8349</v>
      </c>
      <c r="S1961" s="12">
        <f t="shared" si="122"/>
        <v>41912.75</v>
      </c>
      <c r="T1961" s="12">
        <f t="shared" si="123"/>
        <v>41871.595601851848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7">
        <f t="shared" si="121"/>
        <v>2500.969696969697</v>
      </c>
      <c r="Q1962" t="s">
        <v>8319</v>
      </c>
      <c r="R1962" t="s">
        <v>8349</v>
      </c>
      <c r="S1962" s="12">
        <f t="shared" si="122"/>
        <v>41994.112743055557</v>
      </c>
      <c r="T1962" s="12">
        <f t="shared" si="123"/>
        <v>41964.112743055557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7">
        <f t="shared" si="121"/>
        <v>67.690214329454989</v>
      </c>
      <c r="Q1963" t="s">
        <v>8319</v>
      </c>
      <c r="R1963" t="s">
        <v>8349</v>
      </c>
      <c r="S1963" s="12">
        <f t="shared" si="122"/>
        <v>41187.915972222225</v>
      </c>
      <c r="T1963" s="12">
        <f t="shared" si="123"/>
        <v>41147.944641203707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7">
        <f t="shared" si="121"/>
        <v>63.04738562091503</v>
      </c>
      <c r="Q1964" t="s">
        <v>8319</v>
      </c>
      <c r="R1964" t="s">
        <v>8349</v>
      </c>
      <c r="S1964" s="12">
        <f t="shared" si="122"/>
        <v>41772.530509259261</v>
      </c>
      <c r="T1964" s="12">
        <f t="shared" si="123"/>
        <v>41742.530509259261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7">
        <f t="shared" si="121"/>
        <v>117.6</v>
      </c>
      <c r="Q1965" t="s">
        <v>8319</v>
      </c>
      <c r="R1965" t="s">
        <v>8349</v>
      </c>
      <c r="S1965" s="12">
        <f t="shared" si="122"/>
        <v>41898.179791666669</v>
      </c>
      <c r="T1965" s="12">
        <f t="shared" si="123"/>
        <v>41863.179791666669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7">
        <f t="shared" si="121"/>
        <v>180.75185011709601</v>
      </c>
      <c r="Q1966" t="s">
        <v>8319</v>
      </c>
      <c r="R1966" t="s">
        <v>8349</v>
      </c>
      <c r="S1966" s="12">
        <f t="shared" si="122"/>
        <v>42482.022824074069</v>
      </c>
      <c r="T1966" s="12">
        <f t="shared" si="123"/>
        <v>42452.022824074069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7">
        <f t="shared" si="121"/>
        <v>127.32038834951456</v>
      </c>
      <c r="Q1967" t="s">
        <v>8319</v>
      </c>
      <c r="R1967" t="s">
        <v>8349</v>
      </c>
      <c r="S1967" s="12">
        <f t="shared" si="122"/>
        <v>40919.791666666664</v>
      </c>
      <c r="T1967" s="12">
        <f t="shared" si="123"/>
        <v>40897.839236111111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7">
        <f t="shared" si="121"/>
        <v>136.6444745538665</v>
      </c>
      <c r="Q1968" t="s">
        <v>8319</v>
      </c>
      <c r="R1968" t="s">
        <v>8349</v>
      </c>
      <c r="S1968" s="12">
        <f t="shared" si="122"/>
        <v>41865.290486111109</v>
      </c>
      <c r="T1968" s="12">
        <f t="shared" si="123"/>
        <v>41835.290486111109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7">
        <f t="shared" si="121"/>
        <v>182.78024691358024</v>
      </c>
      <c r="Q1969" t="s">
        <v>8319</v>
      </c>
      <c r="R1969" t="s">
        <v>8349</v>
      </c>
      <c r="S1969" s="12">
        <f t="shared" si="122"/>
        <v>41760.413530092592</v>
      </c>
      <c r="T1969" s="12">
        <f t="shared" si="123"/>
        <v>41730.413530092592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7">
        <f t="shared" si="121"/>
        <v>279.37843137254902</v>
      </c>
      <c r="Q1970" t="s">
        <v>8319</v>
      </c>
      <c r="R1970" t="s">
        <v>8349</v>
      </c>
      <c r="S1970" s="12">
        <f t="shared" si="122"/>
        <v>42707.378645833334</v>
      </c>
      <c r="T1970" s="12">
        <f t="shared" si="123"/>
        <v>42676.336979166663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7">
        <f t="shared" si="121"/>
        <v>61.375728669846318</v>
      </c>
      <c r="Q1971" t="s">
        <v>8319</v>
      </c>
      <c r="R1971" t="s">
        <v>8349</v>
      </c>
      <c r="S1971" s="12">
        <f t="shared" si="122"/>
        <v>42587.542453703703</v>
      </c>
      <c r="T1971" s="12">
        <f t="shared" si="123"/>
        <v>42557.542453703703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7">
        <f t="shared" si="121"/>
        <v>80.727532097004286</v>
      </c>
      <c r="Q1972" t="s">
        <v>8319</v>
      </c>
      <c r="R1972" t="s">
        <v>8349</v>
      </c>
      <c r="S1972" s="12">
        <f t="shared" si="122"/>
        <v>41383.901631944442</v>
      </c>
      <c r="T1972" s="12">
        <f t="shared" si="123"/>
        <v>41323.943298611113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7">
        <f t="shared" si="121"/>
        <v>272.35590732591254</v>
      </c>
      <c r="Q1973" t="s">
        <v>8319</v>
      </c>
      <c r="R1973" t="s">
        <v>8349</v>
      </c>
      <c r="S1973" s="12">
        <f t="shared" si="122"/>
        <v>41592.916666666664</v>
      </c>
      <c r="T1973" s="12">
        <f t="shared" si="123"/>
        <v>41561.250706018516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7">
        <f t="shared" si="121"/>
        <v>70.848739495798313</v>
      </c>
      <c r="Q1974" t="s">
        <v>8319</v>
      </c>
      <c r="R1974" t="s">
        <v>8349</v>
      </c>
      <c r="S1974" s="12">
        <f t="shared" si="122"/>
        <v>41230.803749999999</v>
      </c>
      <c r="T1974" s="12">
        <f t="shared" si="123"/>
        <v>41200.762083333335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7">
        <f t="shared" si="121"/>
        <v>247.94003412969283</v>
      </c>
      <c r="Q1975" t="s">
        <v>8319</v>
      </c>
      <c r="R1975" t="s">
        <v>8349</v>
      </c>
      <c r="S1975" s="12">
        <f t="shared" si="122"/>
        <v>42588.041666666672</v>
      </c>
      <c r="T1975" s="12">
        <f t="shared" si="123"/>
        <v>42549.472962962958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7">
        <f t="shared" si="121"/>
        <v>186.81393034825871</v>
      </c>
      <c r="Q1976" t="s">
        <v>8319</v>
      </c>
      <c r="R1976" t="s">
        <v>8349</v>
      </c>
      <c r="S1976" s="12">
        <f t="shared" si="122"/>
        <v>41505.084131944444</v>
      </c>
      <c r="T1976" s="12">
        <f t="shared" si="123"/>
        <v>41445.084131944444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7">
        <f t="shared" si="121"/>
        <v>131.98948616600788</v>
      </c>
      <c r="Q1977" t="s">
        <v>8319</v>
      </c>
      <c r="R1977" t="s">
        <v>8349</v>
      </c>
      <c r="S1977" s="12">
        <f t="shared" si="122"/>
        <v>41343.505219907405</v>
      </c>
      <c r="T1977" s="12">
        <f t="shared" si="123"/>
        <v>41313.505219907405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7">
        <f t="shared" si="121"/>
        <v>29.310782241014799</v>
      </c>
      <c r="Q1978" t="s">
        <v>8319</v>
      </c>
      <c r="R1978" t="s">
        <v>8349</v>
      </c>
      <c r="S1978" s="12">
        <f t="shared" si="122"/>
        <v>41468.649594907409</v>
      </c>
      <c r="T1978" s="12">
        <f t="shared" si="123"/>
        <v>41438.649594907409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7">
        <f t="shared" si="121"/>
        <v>245.02436053593178</v>
      </c>
      <c r="Q1979" t="s">
        <v>8319</v>
      </c>
      <c r="R1979" t="s">
        <v>8349</v>
      </c>
      <c r="S1979" s="12">
        <f t="shared" si="122"/>
        <v>42357.082638888889</v>
      </c>
      <c r="T1979" s="12">
        <f t="shared" si="123"/>
        <v>42310.966898148152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7">
        <f t="shared" si="121"/>
        <v>1323.2540463917526</v>
      </c>
      <c r="Q1980" t="s">
        <v>8319</v>
      </c>
      <c r="R1980" t="s">
        <v>8349</v>
      </c>
      <c r="S1980" s="12">
        <f t="shared" si="122"/>
        <v>41072.041666666664</v>
      </c>
      <c r="T1980" s="12">
        <f t="shared" si="123"/>
        <v>41038.975601851853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7">
        <f t="shared" si="121"/>
        <v>282.65966789667897</v>
      </c>
      <c r="Q1981" t="s">
        <v>8319</v>
      </c>
      <c r="R1981" t="s">
        <v>8349</v>
      </c>
      <c r="S1981" s="12">
        <f t="shared" si="122"/>
        <v>42326.957638888889</v>
      </c>
      <c r="T1981" s="12">
        <f t="shared" si="123"/>
        <v>42290.210023148145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7">
        <f t="shared" si="121"/>
        <v>91.214401028277635</v>
      </c>
      <c r="Q1982" t="s">
        <v>8319</v>
      </c>
      <c r="R1982" t="s">
        <v>8349</v>
      </c>
      <c r="S1982" s="12">
        <f t="shared" si="122"/>
        <v>42463.250717592593</v>
      </c>
      <c r="T1982" s="12">
        <f t="shared" si="123"/>
        <v>42423.292384259257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7">
        <f t="shared" si="121"/>
        <v>31.75</v>
      </c>
      <c r="Q1983" t="s">
        <v>8338</v>
      </c>
      <c r="R1983" t="s">
        <v>8350</v>
      </c>
      <c r="S1983" s="12">
        <f t="shared" si="122"/>
        <v>41829.475289351853</v>
      </c>
      <c r="T1983" s="12">
        <f t="shared" si="123"/>
        <v>41799.475289351853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2">
        <f t="shared" si="122"/>
        <v>42708.378321759257</v>
      </c>
      <c r="T1984" s="12">
        <f t="shared" si="123"/>
        <v>42678.336655092593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7">
        <f t="shared" si="121"/>
        <v>88.6875</v>
      </c>
      <c r="Q1985" t="s">
        <v>8338</v>
      </c>
      <c r="R1985" t="s">
        <v>8350</v>
      </c>
      <c r="S1985" s="12">
        <f t="shared" si="122"/>
        <v>42615.041666666672</v>
      </c>
      <c r="T1985" s="12">
        <f t="shared" si="123"/>
        <v>42592.761782407411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24">E1986/D1986</f>
        <v>0.21146666666666666</v>
      </c>
      <c r="P1986" s="7">
        <f t="shared" ref="P1986:P2049" si="125">E1986/L1986</f>
        <v>453.14285714285717</v>
      </c>
      <c r="Q1986" t="s">
        <v>8338</v>
      </c>
      <c r="R1986" t="s">
        <v>8350</v>
      </c>
      <c r="S1986" s="12">
        <f t="shared" si="122"/>
        <v>41973.581956018519</v>
      </c>
      <c r="T1986" s="12">
        <f t="shared" si="123"/>
        <v>41913.540289351848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4"/>
        <v>3.1875000000000001E-2</v>
      </c>
      <c r="P1987" s="7">
        <f t="shared" si="125"/>
        <v>12.75</v>
      </c>
      <c r="Q1987" t="s">
        <v>8338</v>
      </c>
      <c r="R1987" t="s">
        <v>8350</v>
      </c>
      <c r="S1987" s="12">
        <f t="shared" ref="S1987:S2050" si="126">(I1987/86400)+25569+(-6/24)</f>
        <v>42584.708333333328</v>
      </c>
      <c r="T1987" s="12">
        <f t="shared" ref="T1987:T2050" si="127">(J1987/86400)+25569+(-6/24)</f>
        <v>42555.448738425926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7">
        <f t="shared" si="125"/>
        <v>1</v>
      </c>
      <c r="Q1988" t="s">
        <v>8338</v>
      </c>
      <c r="R1988" t="s">
        <v>8350</v>
      </c>
      <c r="S1988" s="12">
        <f t="shared" si="126"/>
        <v>42443.142164351855</v>
      </c>
      <c r="T1988" s="12">
        <f t="shared" si="127"/>
        <v>42413.183831018519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7">
        <f t="shared" si="125"/>
        <v>83.428571428571431</v>
      </c>
      <c r="Q1989" t="s">
        <v>8338</v>
      </c>
      <c r="R1989" t="s">
        <v>8350</v>
      </c>
      <c r="S1989" s="12">
        <f t="shared" si="126"/>
        <v>42064.389768518522</v>
      </c>
      <c r="T1989" s="12">
        <f t="shared" si="127"/>
        <v>42034.389768518522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7">
        <f t="shared" si="125"/>
        <v>25</v>
      </c>
      <c r="Q1990" t="s">
        <v>8338</v>
      </c>
      <c r="R1990" t="s">
        <v>8350</v>
      </c>
      <c r="S1990" s="12">
        <f t="shared" si="126"/>
        <v>42236.513217592597</v>
      </c>
      <c r="T1990" s="12">
        <f t="shared" si="127"/>
        <v>42206.513217592597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7">
        <f t="shared" si="125"/>
        <v>50</v>
      </c>
      <c r="Q1991" t="s">
        <v>8338</v>
      </c>
      <c r="R1991" t="s">
        <v>8350</v>
      </c>
      <c r="S1991" s="12">
        <f t="shared" si="126"/>
        <v>42715.430648148147</v>
      </c>
      <c r="T1991" s="12">
        <f t="shared" si="127"/>
        <v>42685.430648148147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7">
        <f t="shared" si="125"/>
        <v>101.8</v>
      </c>
      <c r="Q1992" t="s">
        <v>8338</v>
      </c>
      <c r="R1992" t="s">
        <v>8350</v>
      </c>
      <c r="S1992" s="12">
        <f t="shared" si="126"/>
        <v>42412.945972222224</v>
      </c>
      <c r="T1992" s="12">
        <f t="shared" si="127"/>
        <v>42397.945972222224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7">
        <f t="shared" si="125"/>
        <v>46.666666666666664</v>
      </c>
      <c r="Q1993" t="s">
        <v>8338</v>
      </c>
      <c r="R1993" t="s">
        <v>8350</v>
      </c>
      <c r="S1993" s="12">
        <f t="shared" si="126"/>
        <v>42188.64335648148</v>
      </c>
      <c r="T1993" s="12">
        <f t="shared" si="127"/>
        <v>42167.64335648148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7">
        <f t="shared" si="125"/>
        <v>1</v>
      </c>
      <c r="Q1994" t="s">
        <v>8338</v>
      </c>
      <c r="R1994" t="s">
        <v>8350</v>
      </c>
      <c r="S1994" s="12">
        <f t="shared" si="126"/>
        <v>42052.893414351856</v>
      </c>
      <c r="T1994" s="12">
        <f t="shared" si="127"/>
        <v>42022.893414351856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2">
        <f t="shared" si="126"/>
        <v>42359.338391203702</v>
      </c>
      <c r="T1995" s="12">
        <f t="shared" si="127"/>
        <v>42329.338391203702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2">
        <f t="shared" si="126"/>
        <v>42710.797939814816</v>
      </c>
      <c r="T1996" s="12">
        <f t="shared" si="127"/>
        <v>42650.756273148145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7">
        <f t="shared" si="125"/>
        <v>26</v>
      </c>
      <c r="Q1997" t="s">
        <v>8338</v>
      </c>
      <c r="R1997" t="s">
        <v>8350</v>
      </c>
      <c r="S1997" s="12">
        <f t="shared" si="126"/>
        <v>42201.652037037042</v>
      </c>
      <c r="T1997" s="12">
        <f t="shared" si="127"/>
        <v>42181.652037037042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2">
        <f t="shared" si="126"/>
        <v>41830.569571759261</v>
      </c>
      <c r="T1998" s="12">
        <f t="shared" si="127"/>
        <v>41800.569571759261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2">
        <f t="shared" si="126"/>
        <v>41877.680694444447</v>
      </c>
      <c r="T1999" s="12">
        <f t="shared" si="127"/>
        <v>41847.680694444447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7">
        <f t="shared" si="125"/>
        <v>218.33333333333334</v>
      </c>
      <c r="Q2000" t="s">
        <v>8338</v>
      </c>
      <c r="R2000" t="s">
        <v>8350</v>
      </c>
      <c r="S2000" s="12">
        <f t="shared" si="126"/>
        <v>41851.868495370371</v>
      </c>
      <c r="T2000" s="12">
        <f t="shared" si="127"/>
        <v>41806.868495370371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7">
        <f t="shared" si="125"/>
        <v>33.714285714285715</v>
      </c>
      <c r="Q2001" t="s">
        <v>8338</v>
      </c>
      <c r="R2001" t="s">
        <v>8350</v>
      </c>
      <c r="S2001" s="12">
        <f t="shared" si="126"/>
        <v>41956.274398148147</v>
      </c>
      <c r="T2001" s="12">
        <f t="shared" si="127"/>
        <v>41926.232731481483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7">
        <f t="shared" si="125"/>
        <v>25</v>
      </c>
      <c r="Q2002" t="s">
        <v>8338</v>
      </c>
      <c r="R2002" t="s">
        <v>8350</v>
      </c>
      <c r="S2002" s="12">
        <f t="shared" si="126"/>
        <v>42375.701539351852</v>
      </c>
      <c r="T2002" s="12">
        <f t="shared" si="127"/>
        <v>42345.701539351852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7">
        <f t="shared" si="125"/>
        <v>128.38790470372632</v>
      </c>
      <c r="Q2003" t="s">
        <v>8319</v>
      </c>
      <c r="R2003" t="s">
        <v>8349</v>
      </c>
      <c r="S2003" s="12">
        <f t="shared" si="126"/>
        <v>42167.583333333328</v>
      </c>
      <c r="T2003" s="12">
        <f t="shared" si="127"/>
        <v>42135.959675925929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7">
        <f t="shared" si="125"/>
        <v>78.834261818181815</v>
      </c>
      <c r="Q2004" t="s">
        <v>8319</v>
      </c>
      <c r="R2004" t="s">
        <v>8349</v>
      </c>
      <c r="S2004" s="12">
        <f t="shared" si="126"/>
        <v>42758.46230324074</v>
      </c>
      <c r="T2004" s="12">
        <f t="shared" si="127"/>
        <v>42728.46230324074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7">
        <f t="shared" si="125"/>
        <v>91.764705882352942</v>
      </c>
      <c r="Q2005" t="s">
        <v>8319</v>
      </c>
      <c r="R2005" t="s">
        <v>8349</v>
      </c>
      <c r="S2005" s="12">
        <f t="shared" si="126"/>
        <v>40361.708333333336</v>
      </c>
      <c r="T2005" s="12">
        <f t="shared" si="127"/>
        <v>40346.875601851854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7">
        <f t="shared" si="125"/>
        <v>331.10237288135596</v>
      </c>
      <c r="Q2006" t="s">
        <v>8319</v>
      </c>
      <c r="R2006" t="s">
        <v>8349</v>
      </c>
      <c r="S2006" s="12">
        <f t="shared" si="126"/>
        <v>41830.354895833334</v>
      </c>
      <c r="T2006" s="12">
        <f t="shared" si="127"/>
        <v>41800.354895833334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7">
        <f t="shared" si="125"/>
        <v>194.26193717277485</v>
      </c>
      <c r="Q2007" t="s">
        <v>8319</v>
      </c>
      <c r="R2007" t="s">
        <v>8349</v>
      </c>
      <c r="S2007" s="12">
        <f t="shared" si="126"/>
        <v>41562.915972222225</v>
      </c>
      <c r="T2007" s="12">
        <f t="shared" si="127"/>
        <v>41535.562708333331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7">
        <f t="shared" si="125"/>
        <v>408.97689768976898</v>
      </c>
      <c r="Q2008" t="s">
        <v>8319</v>
      </c>
      <c r="R2008" t="s">
        <v>8349</v>
      </c>
      <c r="S2008" s="12">
        <f t="shared" si="126"/>
        <v>41976.292187500003</v>
      </c>
      <c r="T2008" s="12">
        <f t="shared" si="127"/>
        <v>41941.250520833331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7">
        <f t="shared" si="125"/>
        <v>84.459270072992695</v>
      </c>
      <c r="Q2009" t="s">
        <v>8319</v>
      </c>
      <c r="R2009" t="s">
        <v>8349</v>
      </c>
      <c r="S2009" s="12">
        <f t="shared" si="126"/>
        <v>40413.916666666664</v>
      </c>
      <c r="T2009" s="12">
        <f t="shared" si="127"/>
        <v>40347.587800925925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7">
        <f t="shared" si="125"/>
        <v>44.853658536585364</v>
      </c>
      <c r="Q2010" t="s">
        <v>8319</v>
      </c>
      <c r="R2010" t="s">
        <v>8349</v>
      </c>
      <c r="S2010" s="12">
        <f t="shared" si="126"/>
        <v>40805.354421296295</v>
      </c>
      <c r="T2010" s="12">
        <f t="shared" si="127"/>
        <v>40761.354421296295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7">
        <f t="shared" si="125"/>
        <v>383.3643216080402</v>
      </c>
      <c r="Q2011" t="s">
        <v>8319</v>
      </c>
      <c r="R2011" t="s">
        <v>8349</v>
      </c>
      <c r="S2011" s="12">
        <f t="shared" si="126"/>
        <v>42697.115081018521</v>
      </c>
      <c r="T2011" s="12">
        <f t="shared" si="127"/>
        <v>42661.073414351849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7">
        <f t="shared" si="125"/>
        <v>55.276856649395505</v>
      </c>
      <c r="Q2012" t="s">
        <v>8319</v>
      </c>
      <c r="R2012" t="s">
        <v>8349</v>
      </c>
      <c r="S2012" s="12">
        <f t="shared" si="126"/>
        <v>42600.746423611112</v>
      </c>
      <c r="T2012" s="12">
        <f t="shared" si="127"/>
        <v>42570.746423611112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7">
        <f t="shared" si="125"/>
        <v>422.02059732234807</v>
      </c>
      <c r="Q2013" t="s">
        <v>8319</v>
      </c>
      <c r="R2013" t="s">
        <v>8349</v>
      </c>
      <c r="S2013" s="12">
        <f t="shared" si="126"/>
        <v>42380.708333333328</v>
      </c>
      <c r="T2013" s="12">
        <f t="shared" si="127"/>
        <v>42347.108483796299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7">
        <f t="shared" si="125"/>
        <v>64.180327868852459</v>
      </c>
      <c r="Q2014" t="s">
        <v>8319</v>
      </c>
      <c r="R2014" t="s">
        <v>8349</v>
      </c>
      <c r="S2014" s="12">
        <f t="shared" si="126"/>
        <v>42040.572233796294</v>
      </c>
      <c r="T2014" s="12">
        <f t="shared" si="127"/>
        <v>42010.572233796294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7">
        <f t="shared" si="125"/>
        <v>173.57781674704077</v>
      </c>
      <c r="Q2015" t="s">
        <v>8319</v>
      </c>
      <c r="R2015" t="s">
        <v>8349</v>
      </c>
      <c r="S2015" s="12">
        <f t="shared" si="126"/>
        <v>42559.710810185185</v>
      </c>
      <c r="T2015" s="12">
        <f t="shared" si="127"/>
        <v>42499.710810185185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7">
        <f t="shared" si="125"/>
        <v>88.601680840609291</v>
      </c>
      <c r="Q2016" t="s">
        <v>8319</v>
      </c>
      <c r="R2016" t="s">
        <v>8349</v>
      </c>
      <c r="S2016" s="12">
        <f t="shared" si="126"/>
        <v>41357.922905092593</v>
      </c>
      <c r="T2016" s="12">
        <f t="shared" si="127"/>
        <v>41323.964571759258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7">
        <f t="shared" si="125"/>
        <v>50.222283950617282</v>
      </c>
      <c r="Q2017" t="s">
        <v>8319</v>
      </c>
      <c r="R2017" t="s">
        <v>8349</v>
      </c>
      <c r="S2017" s="12">
        <f t="shared" si="126"/>
        <v>40795.626886574071</v>
      </c>
      <c r="T2017" s="12">
        <f t="shared" si="127"/>
        <v>40765.626886574071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7">
        <f t="shared" si="125"/>
        <v>192.38876826722338</v>
      </c>
      <c r="Q2018" t="s">
        <v>8319</v>
      </c>
      <c r="R2018" t="s">
        <v>8349</v>
      </c>
      <c r="S2018" s="12">
        <f t="shared" si="126"/>
        <v>41342.630775462967</v>
      </c>
      <c r="T2018" s="12">
        <f t="shared" si="127"/>
        <v>41312.630775462967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7">
        <f t="shared" si="125"/>
        <v>73.416901408450698</v>
      </c>
      <c r="Q2019" t="s">
        <v>8319</v>
      </c>
      <c r="R2019" t="s">
        <v>8349</v>
      </c>
      <c r="S2019" s="12">
        <f t="shared" si="126"/>
        <v>40991.916666666664</v>
      </c>
      <c r="T2019" s="12">
        <f t="shared" si="127"/>
        <v>40960.807349537034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7">
        <f t="shared" si="125"/>
        <v>147.68495555555555</v>
      </c>
      <c r="Q2020" t="s">
        <v>8319</v>
      </c>
      <c r="R2020" t="s">
        <v>8349</v>
      </c>
      <c r="S2020" s="12">
        <f t="shared" si="126"/>
        <v>42229.115844907406</v>
      </c>
      <c r="T2020" s="12">
        <f t="shared" si="127"/>
        <v>42199.115844907406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7">
        <f t="shared" si="125"/>
        <v>108.96848314606741</v>
      </c>
      <c r="Q2021" t="s">
        <v>8319</v>
      </c>
      <c r="R2021" t="s">
        <v>8349</v>
      </c>
      <c r="S2021" s="12">
        <f t="shared" si="126"/>
        <v>42635.45857638889</v>
      </c>
      <c r="T2021" s="12">
        <f t="shared" si="127"/>
        <v>42605.45857638889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7">
        <f t="shared" si="125"/>
        <v>23.647540983606557</v>
      </c>
      <c r="Q2022" t="s">
        <v>8319</v>
      </c>
      <c r="R2022" t="s">
        <v>8349</v>
      </c>
      <c r="S2022" s="12">
        <f t="shared" si="126"/>
        <v>41773.711111111115</v>
      </c>
      <c r="T2022" s="12">
        <f t="shared" si="127"/>
        <v>41736.847500000003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7">
        <f t="shared" si="125"/>
        <v>147.94736842105263</v>
      </c>
      <c r="Q2023" t="s">
        <v>8319</v>
      </c>
      <c r="R2023" t="s">
        <v>8349</v>
      </c>
      <c r="S2023" s="12">
        <f t="shared" si="126"/>
        <v>41905.820567129631</v>
      </c>
      <c r="T2023" s="12">
        <f t="shared" si="127"/>
        <v>41860.820567129631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7">
        <f t="shared" si="125"/>
        <v>385.03692307692307</v>
      </c>
      <c r="Q2024" t="s">
        <v>8319</v>
      </c>
      <c r="R2024" t="s">
        <v>8349</v>
      </c>
      <c r="S2024" s="12">
        <f t="shared" si="126"/>
        <v>42532.319120370375</v>
      </c>
      <c r="T2024" s="12">
        <f t="shared" si="127"/>
        <v>42502.319120370375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7">
        <f t="shared" si="125"/>
        <v>457.39093484419266</v>
      </c>
      <c r="Q2025" t="s">
        <v>8319</v>
      </c>
      <c r="R2025" t="s">
        <v>8349</v>
      </c>
      <c r="S2025" s="12">
        <f t="shared" si="126"/>
        <v>42166.170752314814</v>
      </c>
      <c r="T2025" s="12">
        <f t="shared" si="127"/>
        <v>42136.170752314814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7">
        <f t="shared" si="125"/>
        <v>222.99047619047619</v>
      </c>
      <c r="Q2026" t="s">
        <v>8319</v>
      </c>
      <c r="R2026" t="s">
        <v>8349</v>
      </c>
      <c r="S2026" s="12">
        <f t="shared" si="126"/>
        <v>41133.875</v>
      </c>
      <c r="T2026" s="12">
        <f t="shared" si="127"/>
        <v>41099.716944444444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7">
        <f t="shared" si="125"/>
        <v>220.74074074074073</v>
      </c>
      <c r="Q2027" t="s">
        <v>8319</v>
      </c>
      <c r="R2027" t="s">
        <v>8349</v>
      </c>
      <c r="S2027" s="12">
        <f t="shared" si="126"/>
        <v>42165.934560185182</v>
      </c>
      <c r="T2027" s="12">
        <f t="shared" si="127"/>
        <v>42135.934560185182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7">
        <f t="shared" si="125"/>
        <v>73.503898678414089</v>
      </c>
      <c r="Q2028" t="s">
        <v>8319</v>
      </c>
      <c r="R2028" t="s">
        <v>8349</v>
      </c>
      <c r="S2028" s="12">
        <f t="shared" si="126"/>
        <v>41749.915972222225</v>
      </c>
      <c r="T2028" s="12">
        <f t="shared" si="127"/>
        <v>41704.485937500001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7">
        <f t="shared" si="125"/>
        <v>223.09647495361781</v>
      </c>
      <c r="Q2029" t="s">
        <v>8319</v>
      </c>
      <c r="R2029" t="s">
        <v>8349</v>
      </c>
      <c r="S2029" s="12">
        <f t="shared" si="126"/>
        <v>42093.522210648152</v>
      </c>
      <c r="T2029" s="12">
        <f t="shared" si="127"/>
        <v>42048.563877314809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7">
        <f t="shared" si="125"/>
        <v>47.911392405063289</v>
      </c>
      <c r="Q2030" t="s">
        <v>8319</v>
      </c>
      <c r="R2030" t="s">
        <v>8349</v>
      </c>
      <c r="S2030" s="12">
        <f t="shared" si="126"/>
        <v>40252.663194444445</v>
      </c>
      <c r="T2030" s="12">
        <f t="shared" si="127"/>
        <v>40215.669050925928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7">
        <f t="shared" si="125"/>
        <v>96.063829787234042</v>
      </c>
      <c r="Q2031" t="s">
        <v>8319</v>
      </c>
      <c r="R2031" t="s">
        <v>8349</v>
      </c>
      <c r="S2031" s="12">
        <f t="shared" si="126"/>
        <v>41877.771770833337</v>
      </c>
      <c r="T2031" s="12">
        <f t="shared" si="127"/>
        <v>41847.771770833337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7">
        <f t="shared" si="125"/>
        <v>118.6144</v>
      </c>
      <c r="Q2032" t="s">
        <v>8319</v>
      </c>
      <c r="R2032" t="s">
        <v>8349</v>
      </c>
      <c r="S2032" s="12">
        <f t="shared" si="126"/>
        <v>41242.746481481481</v>
      </c>
      <c r="T2032" s="12">
        <f t="shared" si="127"/>
        <v>41212.746481481481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7">
        <f t="shared" si="125"/>
        <v>118.45472440944881</v>
      </c>
      <c r="Q2033" t="s">
        <v>8319</v>
      </c>
      <c r="R2033" t="s">
        <v>8349</v>
      </c>
      <c r="S2033" s="12">
        <f t="shared" si="126"/>
        <v>42012.791666666672</v>
      </c>
      <c r="T2033" s="12">
        <f t="shared" si="127"/>
        <v>41975.079317129625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7">
        <f t="shared" si="125"/>
        <v>143.21468926553672</v>
      </c>
      <c r="Q2034" t="s">
        <v>8319</v>
      </c>
      <c r="R2034" t="s">
        <v>8349</v>
      </c>
      <c r="S2034" s="12">
        <f t="shared" si="126"/>
        <v>42718.958333333328</v>
      </c>
      <c r="T2034" s="12">
        <f t="shared" si="127"/>
        <v>42689.315671296295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7">
        <f t="shared" si="125"/>
        <v>282.71518987341773</v>
      </c>
      <c r="Q2035" t="s">
        <v>8319</v>
      </c>
      <c r="R2035" t="s">
        <v>8349</v>
      </c>
      <c r="S2035" s="12">
        <f t="shared" si="126"/>
        <v>41754.832384259258</v>
      </c>
      <c r="T2035" s="12">
        <f t="shared" si="127"/>
        <v>41724.832384259258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7">
        <f t="shared" si="125"/>
        <v>593.93620078740162</v>
      </c>
      <c r="Q2036" t="s">
        <v>8319</v>
      </c>
      <c r="R2036" t="s">
        <v>8349</v>
      </c>
      <c r="S2036" s="12">
        <f t="shared" si="126"/>
        <v>42131.040277777778</v>
      </c>
      <c r="T2036" s="12">
        <f t="shared" si="127"/>
        <v>42075.880011574074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7">
        <f t="shared" si="125"/>
        <v>262.15704968944101</v>
      </c>
      <c r="Q2037" t="s">
        <v>8319</v>
      </c>
      <c r="R2037" t="s">
        <v>8349</v>
      </c>
      <c r="S2037" s="12">
        <f t="shared" si="126"/>
        <v>42356.791666666672</v>
      </c>
      <c r="T2037" s="12">
        <f t="shared" si="127"/>
        <v>42311.375081018516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7">
        <f t="shared" si="125"/>
        <v>46.580778301886795</v>
      </c>
      <c r="Q2038" t="s">
        <v>8319</v>
      </c>
      <c r="R2038" t="s">
        <v>8349</v>
      </c>
      <c r="S2038" s="12">
        <f t="shared" si="126"/>
        <v>41768.614803240736</v>
      </c>
      <c r="T2038" s="12">
        <f t="shared" si="127"/>
        <v>41738.614803240736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7">
        <f t="shared" si="125"/>
        <v>70.041118881118877</v>
      </c>
      <c r="Q2039" t="s">
        <v>8319</v>
      </c>
      <c r="R2039" t="s">
        <v>8349</v>
      </c>
      <c r="S2039" s="12">
        <f t="shared" si="126"/>
        <v>41638.001770833333</v>
      </c>
      <c r="T2039" s="12">
        <f t="shared" si="127"/>
        <v>41577.960104166668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7">
        <f t="shared" si="125"/>
        <v>164.90686274509804</v>
      </c>
      <c r="Q2040" t="s">
        <v>8319</v>
      </c>
      <c r="R2040" t="s">
        <v>8349</v>
      </c>
      <c r="S2040" s="12">
        <f t="shared" si="126"/>
        <v>41456.5</v>
      </c>
      <c r="T2040" s="12">
        <f t="shared" si="127"/>
        <v>41424.02107638889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7">
        <f t="shared" si="125"/>
        <v>449.26385224274406</v>
      </c>
      <c r="Q2041" t="s">
        <v>8319</v>
      </c>
      <c r="R2041" t="s">
        <v>8349</v>
      </c>
      <c r="S2041" s="12">
        <f t="shared" si="126"/>
        <v>42704.957638888889</v>
      </c>
      <c r="T2041" s="12">
        <f t="shared" si="127"/>
        <v>42675.188946759255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7">
        <f t="shared" si="125"/>
        <v>27.472841328413285</v>
      </c>
      <c r="Q2042" t="s">
        <v>8319</v>
      </c>
      <c r="R2042" t="s">
        <v>8349</v>
      </c>
      <c r="S2042" s="12">
        <f t="shared" si="126"/>
        <v>41593.718784722223</v>
      </c>
      <c r="T2042" s="12">
        <f t="shared" si="127"/>
        <v>41578.677118055552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7">
        <f t="shared" si="125"/>
        <v>143.97499999999999</v>
      </c>
      <c r="Q2043" t="s">
        <v>8319</v>
      </c>
      <c r="R2043" t="s">
        <v>8349</v>
      </c>
      <c r="S2043" s="12">
        <f t="shared" si="126"/>
        <v>42684.317442129628</v>
      </c>
      <c r="T2043" s="12">
        <f t="shared" si="127"/>
        <v>42654.275775462964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7">
        <f t="shared" si="125"/>
        <v>88.23571428571428</v>
      </c>
      <c r="Q2044" t="s">
        <v>8319</v>
      </c>
      <c r="R2044" t="s">
        <v>8349</v>
      </c>
      <c r="S2044" s="12">
        <f t="shared" si="126"/>
        <v>42391.458032407405</v>
      </c>
      <c r="T2044" s="12">
        <f t="shared" si="127"/>
        <v>42331.458032407405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7">
        <f t="shared" si="125"/>
        <v>36.326424870466319</v>
      </c>
      <c r="Q2045" t="s">
        <v>8319</v>
      </c>
      <c r="R2045" t="s">
        <v>8349</v>
      </c>
      <c r="S2045" s="12">
        <f t="shared" si="126"/>
        <v>42714.957638888889</v>
      </c>
      <c r="T2045" s="12">
        <f t="shared" si="127"/>
        <v>42660.926817129628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7">
        <f t="shared" si="125"/>
        <v>90.177777777777777</v>
      </c>
      <c r="Q2046" t="s">
        <v>8319</v>
      </c>
      <c r="R2046" t="s">
        <v>8349</v>
      </c>
      <c r="S2046" s="12">
        <f t="shared" si="126"/>
        <v>42168.434189814812</v>
      </c>
      <c r="T2046" s="12">
        <f t="shared" si="127"/>
        <v>42138.434189814812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7">
        <f t="shared" si="125"/>
        <v>152.62361216730039</v>
      </c>
      <c r="Q2047" t="s">
        <v>8319</v>
      </c>
      <c r="R2047" t="s">
        <v>8349</v>
      </c>
      <c r="S2047" s="12">
        <f t="shared" si="126"/>
        <v>41098.838506944448</v>
      </c>
      <c r="T2047" s="12">
        <f t="shared" si="127"/>
        <v>41068.838506944448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7">
        <f t="shared" si="125"/>
        <v>55.806451612903224</v>
      </c>
      <c r="Q2048" t="s">
        <v>8319</v>
      </c>
      <c r="R2048" t="s">
        <v>8349</v>
      </c>
      <c r="S2048" s="12">
        <f t="shared" si="126"/>
        <v>41416.921805555554</v>
      </c>
      <c r="T2048" s="12">
        <f t="shared" si="127"/>
        <v>41386.921805555554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7">
        <f t="shared" si="125"/>
        <v>227.85327313769753</v>
      </c>
      <c r="Q2049" t="s">
        <v>8319</v>
      </c>
      <c r="R2049" t="s">
        <v>8349</v>
      </c>
      <c r="S2049" s="12">
        <f t="shared" si="126"/>
        <v>42110.75</v>
      </c>
      <c r="T2049" s="12">
        <f t="shared" si="127"/>
        <v>42081.653587962966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28">E2050/D2050</f>
        <v>1.4833229411764706</v>
      </c>
      <c r="P2050" s="7">
        <f t="shared" ref="P2050:P2113" si="129">E2050/L2050</f>
        <v>91.82989803350327</v>
      </c>
      <c r="Q2050" t="s">
        <v>8319</v>
      </c>
      <c r="R2050" t="s">
        <v>8349</v>
      </c>
      <c r="S2050" s="12">
        <f t="shared" si="126"/>
        <v>41417.401516203703</v>
      </c>
      <c r="T2050" s="12">
        <f t="shared" si="127"/>
        <v>41387.401516203703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28"/>
        <v>1.2019070000000001</v>
      </c>
      <c r="P2051" s="7">
        <f t="shared" si="129"/>
        <v>80.991037735849048</v>
      </c>
      <c r="Q2051" t="s">
        <v>8319</v>
      </c>
      <c r="R2051" t="s">
        <v>8349</v>
      </c>
      <c r="S2051" s="12">
        <f t="shared" ref="S2051:S2114" si="130">(I2051/86400)+25569+(-6/24)</f>
        <v>41610.707638888889</v>
      </c>
      <c r="T2051" s="12">
        <f t="shared" ref="T2051:T2114" si="131">(J2051/86400)+25569+(-6/24)</f>
        <v>41575.277349537035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7">
        <f t="shared" si="129"/>
        <v>278.39411764705881</v>
      </c>
      <c r="Q2052" t="s">
        <v>8319</v>
      </c>
      <c r="R2052" t="s">
        <v>8349</v>
      </c>
      <c r="S2052" s="12">
        <f t="shared" si="130"/>
        <v>42154.821504629625</v>
      </c>
      <c r="T2052" s="12">
        <f t="shared" si="131"/>
        <v>42114.821504629625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7">
        <f t="shared" si="129"/>
        <v>43.095041322314053</v>
      </c>
      <c r="Q2053" t="s">
        <v>8319</v>
      </c>
      <c r="R2053" t="s">
        <v>8349</v>
      </c>
      <c r="S2053" s="12">
        <f t="shared" si="130"/>
        <v>41633.772418981483</v>
      </c>
      <c r="T2053" s="12">
        <f t="shared" si="131"/>
        <v>41603.772418981483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7">
        <f t="shared" si="129"/>
        <v>326.29205175600737</v>
      </c>
      <c r="Q2054" t="s">
        <v>8319</v>
      </c>
      <c r="R2054" t="s">
        <v>8349</v>
      </c>
      <c r="S2054" s="12">
        <f t="shared" si="130"/>
        <v>42419.83394675926</v>
      </c>
      <c r="T2054" s="12">
        <f t="shared" si="131"/>
        <v>42374.83394675926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7">
        <f t="shared" si="129"/>
        <v>41.743801652892564</v>
      </c>
      <c r="Q2055" t="s">
        <v>8319</v>
      </c>
      <c r="R2055" t="s">
        <v>8349</v>
      </c>
      <c r="S2055" s="12">
        <f t="shared" si="130"/>
        <v>42333.409155092595</v>
      </c>
      <c r="T2055" s="12">
        <f t="shared" si="131"/>
        <v>42303.367488425924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7">
        <f t="shared" si="129"/>
        <v>64.020933977455712</v>
      </c>
      <c r="Q2056" t="s">
        <v>8319</v>
      </c>
      <c r="R2056" t="s">
        <v>8349</v>
      </c>
      <c r="S2056" s="12">
        <f t="shared" si="130"/>
        <v>41761.270949074074</v>
      </c>
      <c r="T2056" s="12">
        <f t="shared" si="131"/>
        <v>41731.270949074074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7">
        <f t="shared" si="129"/>
        <v>99.455445544554451</v>
      </c>
      <c r="Q2057" t="s">
        <v>8319</v>
      </c>
      <c r="R2057" t="s">
        <v>8349</v>
      </c>
      <c r="S2057" s="12">
        <f t="shared" si="130"/>
        <v>41975.916666666672</v>
      </c>
      <c r="T2057" s="12">
        <f t="shared" si="131"/>
        <v>41946.424108796295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7">
        <f t="shared" si="129"/>
        <v>138.49458483754512</v>
      </c>
      <c r="Q2058" t="s">
        <v>8319</v>
      </c>
      <c r="R2058" t="s">
        <v>8349</v>
      </c>
      <c r="S2058" s="12">
        <f t="shared" si="130"/>
        <v>41381.51090277778</v>
      </c>
      <c r="T2058" s="12">
        <f t="shared" si="131"/>
        <v>41351.51090277778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7">
        <f t="shared" si="129"/>
        <v>45.547792792792798</v>
      </c>
      <c r="Q2059" t="s">
        <v>8319</v>
      </c>
      <c r="R2059" t="s">
        <v>8349</v>
      </c>
      <c r="S2059" s="12">
        <f t="shared" si="130"/>
        <v>42426.244583333333</v>
      </c>
      <c r="T2059" s="12">
        <f t="shared" si="131"/>
        <v>42396.244583333333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7">
        <f t="shared" si="129"/>
        <v>10.507317073170732</v>
      </c>
      <c r="Q2060" t="s">
        <v>8319</v>
      </c>
      <c r="R2060" t="s">
        <v>8349</v>
      </c>
      <c r="S2060" s="12">
        <f t="shared" si="130"/>
        <v>42065.583333333328</v>
      </c>
      <c r="T2060" s="12">
        <f t="shared" si="131"/>
        <v>42026.120717592596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7">
        <f t="shared" si="129"/>
        <v>114.76533333333333</v>
      </c>
      <c r="Q2061" t="s">
        <v>8319</v>
      </c>
      <c r="R2061" t="s">
        <v>8349</v>
      </c>
      <c r="S2061" s="12">
        <f t="shared" si="130"/>
        <v>42400.665972222225</v>
      </c>
      <c r="T2061" s="12">
        <f t="shared" si="131"/>
        <v>42361.352476851855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7">
        <f t="shared" si="129"/>
        <v>35.997067448680355</v>
      </c>
      <c r="Q2062" t="s">
        <v>8319</v>
      </c>
      <c r="R2062" t="s">
        <v>8349</v>
      </c>
      <c r="S2062" s="12">
        <f t="shared" si="130"/>
        <v>41843.392939814818</v>
      </c>
      <c r="T2062" s="12">
        <f t="shared" si="131"/>
        <v>41783.392939814818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7">
        <f t="shared" si="129"/>
        <v>154.17142857142858</v>
      </c>
      <c r="Q2063" t="s">
        <v>8319</v>
      </c>
      <c r="R2063" t="s">
        <v>8349</v>
      </c>
      <c r="S2063" s="12">
        <f t="shared" si="130"/>
        <v>42735.514513888891</v>
      </c>
      <c r="T2063" s="12">
        <f t="shared" si="131"/>
        <v>42705.514513888891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7">
        <f t="shared" si="129"/>
        <v>566.38916256157631</v>
      </c>
      <c r="Q2064" t="s">
        <v>8319</v>
      </c>
      <c r="R2064" t="s">
        <v>8349</v>
      </c>
      <c r="S2064" s="12">
        <f t="shared" si="130"/>
        <v>42453.091412037036</v>
      </c>
      <c r="T2064" s="12">
        <f t="shared" si="131"/>
        <v>42423.1330787037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7">
        <f t="shared" si="129"/>
        <v>120.85714285714286</v>
      </c>
      <c r="Q2065" t="s">
        <v>8319</v>
      </c>
      <c r="R2065" t="s">
        <v>8349</v>
      </c>
      <c r="S2065" s="12">
        <f t="shared" si="130"/>
        <v>42505.48265046296</v>
      </c>
      <c r="T2065" s="12">
        <f t="shared" si="131"/>
        <v>42472.48265046296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7">
        <f t="shared" si="129"/>
        <v>86.163845492085343</v>
      </c>
      <c r="Q2066" t="s">
        <v>8319</v>
      </c>
      <c r="R2066" t="s">
        <v>8349</v>
      </c>
      <c r="S2066" s="12">
        <f t="shared" si="130"/>
        <v>41425.25</v>
      </c>
      <c r="T2066" s="12">
        <f t="shared" si="131"/>
        <v>41389.114849537036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7">
        <f t="shared" si="129"/>
        <v>51.212114395886893</v>
      </c>
      <c r="Q2067" t="s">
        <v>8319</v>
      </c>
      <c r="R2067" t="s">
        <v>8349</v>
      </c>
      <c r="S2067" s="12">
        <f t="shared" si="130"/>
        <v>41633.083668981482</v>
      </c>
      <c r="T2067" s="12">
        <f t="shared" si="131"/>
        <v>41603.083668981482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7">
        <f t="shared" si="129"/>
        <v>67.261538461538464</v>
      </c>
      <c r="Q2068" t="s">
        <v>8319</v>
      </c>
      <c r="R2068" t="s">
        <v>8349</v>
      </c>
      <c r="S2068" s="12">
        <f t="shared" si="130"/>
        <v>41874.521793981483</v>
      </c>
      <c r="T2068" s="12">
        <f t="shared" si="131"/>
        <v>41844.521793981483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7">
        <f t="shared" si="129"/>
        <v>62.8</v>
      </c>
      <c r="Q2069" t="s">
        <v>8319</v>
      </c>
      <c r="R2069" t="s">
        <v>8349</v>
      </c>
      <c r="S2069" s="12">
        <f t="shared" si="130"/>
        <v>42148.603888888887</v>
      </c>
      <c r="T2069" s="12">
        <f t="shared" si="131"/>
        <v>42115.603888888887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7">
        <f t="shared" si="129"/>
        <v>346.13118421052633</v>
      </c>
      <c r="Q2070" t="s">
        <v>8319</v>
      </c>
      <c r="R2070" t="s">
        <v>8349</v>
      </c>
      <c r="S2070" s="12">
        <f t="shared" si="130"/>
        <v>42663.591608796298</v>
      </c>
      <c r="T2070" s="12">
        <f t="shared" si="131"/>
        <v>42633.591608796298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7">
        <f t="shared" si="129"/>
        <v>244.11912547528519</v>
      </c>
      <c r="Q2071" t="s">
        <v>8319</v>
      </c>
      <c r="R2071" t="s">
        <v>8349</v>
      </c>
      <c r="S2071" s="12">
        <f t="shared" si="130"/>
        <v>42371.722118055557</v>
      </c>
      <c r="T2071" s="12">
        <f t="shared" si="131"/>
        <v>42340.722118055557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7">
        <f t="shared" si="129"/>
        <v>259.25424836601309</v>
      </c>
      <c r="Q2072" t="s">
        <v>8319</v>
      </c>
      <c r="R2072" t="s">
        <v>8349</v>
      </c>
      <c r="S2072" s="12">
        <f t="shared" si="130"/>
        <v>42549.4065162037</v>
      </c>
      <c r="T2072" s="12">
        <f t="shared" si="131"/>
        <v>42519.4065162037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7">
        <f t="shared" si="129"/>
        <v>201.96402877697841</v>
      </c>
      <c r="Q2073" t="s">
        <v>8319</v>
      </c>
      <c r="R2073" t="s">
        <v>8349</v>
      </c>
      <c r="S2073" s="12">
        <f t="shared" si="130"/>
        <v>42645.028749999998</v>
      </c>
      <c r="T2073" s="12">
        <f t="shared" si="131"/>
        <v>42600.028749999998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7">
        <f t="shared" si="129"/>
        <v>226.20857142857142</v>
      </c>
      <c r="Q2074" t="s">
        <v>8319</v>
      </c>
      <c r="R2074" t="s">
        <v>8349</v>
      </c>
      <c r="S2074" s="12">
        <f t="shared" si="130"/>
        <v>42497.331388888888</v>
      </c>
      <c r="T2074" s="12">
        <f t="shared" si="131"/>
        <v>42467.331388888888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7">
        <f t="shared" si="129"/>
        <v>324.69</v>
      </c>
      <c r="Q2075" t="s">
        <v>8319</v>
      </c>
      <c r="R2075" t="s">
        <v>8349</v>
      </c>
      <c r="S2075" s="12">
        <f t="shared" si="130"/>
        <v>42132.418032407411</v>
      </c>
      <c r="T2075" s="12">
        <f t="shared" si="131"/>
        <v>42087.418032407411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7">
        <f t="shared" si="129"/>
        <v>205</v>
      </c>
      <c r="Q2076" t="s">
        <v>8319</v>
      </c>
      <c r="R2076" t="s">
        <v>8349</v>
      </c>
      <c r="S2076" s="12">
        <f t="shared" si="130"/>
        <v>42496.576180555552</v>
      </c>
      <c r="T2076" s="12">
        <f t="shared" si="131"/>
        <v>42466.576180555552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7">
        <f t="shared" si="129"/>
        <v>20.465926829268295</v>
      </c>
      <c r="Q2077" t="s">
        <v>8319</v>
      </c>
      <c r="R2077" t="s">
        <v>8349</v>
      </c>
      <c r="S2077" s="12">
        <f t="shared" si="130"/>
        <v>41480.431574074071</v>
      </c>
      <c r="T2077" s="12">
        <f t="shared" si="131"/>
        <v>41450.431574074071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7">
        <f t="shared" si="129"/>
        <v>116.35303146309367</v>
      </c>
      <c r="Q2078" t="s">
        <v>8319</v>
      </c>
      <c r="R2078" t="s">
        <v>8349</v>
      </c>
      <c r="S2078" s="12">
        <f t="shared" si="130"/>
        <v>41843.630659722221</v>
      </c>
      <c r="T2078" s="12">
        <f t="shared" si="131"/>
        <v>41803.630659722221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7">
        <f t="shared" si="129"/>
        <v>307.20212765957444</v>
      </c>
      <c r="Q2079" t="s">
        <v>8319</v>
      </c>
      <c r="R2079" t="s">
        <v>8349</v>
      </c>
      <c r="S2079" s="12">
        <f t="shared" si="130"/>
        <v>42160.625</v>
      </c>
      <c r="T2079" s="12">
        <f t="shared" si="131"/>
        <v>42102.792546296296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7">
        <f t="shared" si="129"/>
        <v>546.6875</v>
      </c>
      <c r="Q2080" t="s">
        <v>8319</v>
      </c>
      <c r="R2080" t="s">
        <v>8349</v>
      </c>
      <c r="S2080" s="12">
        <f t="shared" si="130"/>
        <v>42722.521493055552</v>
      </c>
      <c r="T2080" s="12">
        <f t="shared" si="131"/>
        <v>42692.521493055552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7">
        <f t="shared" si="129"/>
        <v>47.474464579901152</v>
      </c>
      <c r="Q2081" t="s">
        <v>8319</v>
      </c>
      <c r="R2081" t="s">
        <v>8349</v>
      </c>
      <c r="S2081" s="12">
        <f t="shared" si="130"/>
        <v>42180.541666666672</v>
      </c>
      <c r="T2081" s="12">
        <f t="shared" si="131"/>
        <v>42150.46056712963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7">
        <f t="shared" si="129"/>
        <v>101.56</v>
      </c>
      <c r="Q2082" t="s">
        <v>8319</v>
      </c>
      <c r="R2082" t="s">
        <v>8349</v>
      </c>
      <c r="S2082" s="12">
        <f t="shared" si="130"/>
        <v>42319.748842592591</v>
      </c>
      <c r="T2082" s="12">
        <f t="shared" si="131"/>
        <v>42289.707175925927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7">
        <f t="shared" si="129"/>
        <v>72.909090909090907</v>
      </c>
      <c r="Q2083" t="s">
        <v>8325</v>
      </c>
      <c r="R2083" t="s">
        <v>8329</v>
      </c>
      <c r="S2083" s="12">
        <f t="shared" si="130"/>
        <v>41044.957638888889</v>
      </c>
      <c r="T2083" s="12">
        <f t="shared" si="131"/>
        <v>41003.90688657407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7">
        <f t="shared" si="129"/>
        <v>43.710526315789473</v>
      </c>
      <c r="Q2084" t="s">
        <v>8325</v>
      </c>
      <c r="R2084" t="s">
        <v>8329</v>
      </c>
      <c r="S2084" s="12">
        <f t="shared" si="130"/>
        <v>40870.911990740744</v>
      </c>
      <c r="T2084" s="12">
        <f t="shared" si="131"/>
        <v>40810.870324074072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7">
        <f t="shared" si="129"/>
        <v>34</v>
      </c>
      <c r="Q2085" t="s">
        <v>8325</v>
      </c>
      <c r="R2085" t="s">
        <v>8329</v>
      </c>
      <c r="S2085" s="12">
        <f t="shared" si="130"/>
        <v>41064.47216435185</v>
      </c>
      <c r="T2085" s="12">
        <f t="shared" si="131"/>
        <v>41034.47216435185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7">
        <f t="shared" si="129"/>
        <v>70.652173913043484</v>
      </c>
      <c r="Q2086" t="s">
        <v>8325</v>
      </c>
      <c r="R2086" t="s">
        <v>8329</v>
      </c>
      <c r="S2086" s="12">
        <f t="shared" si="130"/>
        <v>41763.040972222225</v>
      </c>
      <c r="T2086" s="12">
        <f t="shared" si="131"/>
        <v>41731.583124999997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7">
        <f t="shared" si="129"/>
        <v>89.301204819277103</v>
      </c>
      <c r="Q2087" t="s">
        <v>8325</v>
      </c>
      <c r="R2087" t="s">
        <v>8329</v>
      </c>
      <c r="S2087" s="12">
        <f t="shared" si="130"/>
        <v>41105.585497685184</v>
      </c>
      <c r="T2087" s="12">
        <f t="shared" si="131"/>
        <v>41075.585497685184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7">
        <f t="shared" si="129"/>
        <v>115.08571428571429</v>
      </c>
      <c r="Q2088" t="s">
        <v>8325</v>
      </c>
      <c r="R2088" t="s">
        <v>8329</v>
      </c>
      <c r="S2088" s="12">
        <f t="shared" si="130"/>
        <v>40890.957638888889</v>
      </c>
      <c r="T2088" s="12">
        <f t="shared" si="131"/>
        <v>40860.42050925926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7">
        <f t="shared" si="129"/>
        <v>62.12</v>
      </c>
      <c r="Q2089" t="s">
        <v>8325</v>
      </c>
      <c r="R2089" t="s">
        <v>8329</v>
      </c>
      <c r="S2089" s="12">
        <f t="shared" si="130"/>
        <v>40793.954375000001</v>
      </c>
      <c r="T2089" s="12">
        <f t="shared" si="131"/>
        <v>40763.954375000001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7">
        <f t="shared" si="129"/>
        <v>46.204266666666669</v>
      </c>
      <c r="Q2090" t="s">
        <v>8325</v>
      </c>
      <c r="R2090" t="s">
        <v>8329</v>
      </c>
      <c r="S2090" s="12">
        <f t="shared" si="130"/>
        <v>40431.915972222225</v>
      </c>
      <c r="T2090" s="12">
        <f t="shared" si="131"/>
        <v>40395.464722222227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7">
        <f t="shared" si="129"/>
        <v>48.54854838709678</v>
      </c>
      <c r="Q2091" t="s">
        <v>8325</v>
      </c>
      <c r="R2091" t="s">
        <v>8329</v>
      </c>
      <c r="S2091" s="12">
        <f t="shared" si="130"/>
        <v>41487.826319444444</v>
      </c>
      <c r="T2091" s="12">
        <f t="shared" si="131"/>
        <v>41452.826319444444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7">
        <f t="shared" si="129"/>
        <v>57.520187499999999</v>
      </c>
      <c r="Q2092" t="s">
        <v>8325</v>
      </c>
      <c r="R2092" t="s">
        <v>8329</v>
      </c>
      <c r="S2092" s="12">
        <f t="shared" si="130"/>
        <v>41329.131423611107</v>
      </c>
      <c r="T2092" s="12">
        <f t="shared" si="131"/>
        <v>41299.131423611107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7">
        <f t="shared" si="129"/>
        <v>88.147154471544724</v>
      </c>
      <c r="Q2093" t="s">
        <v>8325</v>
      </c>
      <c r="R2093" t="s">
        <v>8329</v>
      </c>
      <c r="S2093" s="12">
        <f t="shared" si="130"/>
        <v>40603.583333333336</v>
      </c>
      <c r="T2093" s="12">
        <f t="shared" si="131"/>
        <v>40555.072662037041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7">
        <f t="shared" si="129"/>
        <v>110.49090909090908</v>
      </c>
      <c r="Q2094" t="s">
        <v>8325</v>
      </c>
      <c r="R2094" t="s">
        <v>8329</v>
      </c>
      <c r="S2094" s="12">
        <f t="shared" si="130"/>
        <v>40823.457546296297</v>
      </c>
      <c r="T2094" s="12">
        <f t="shared" si="131"/>
        <v>40763.457546296297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7">
        <f t="shared" si="129"/>
        <v>66.826086956521735</v>
      </c>
      <c r="Q2095" t="s">
        <v>8325</v>
      </c>
      <c r="R2095" t="s">
        <v>8329</v>
      </c>
      <c r="S2095" s="12">
        <f t="shared" si="130"/>
        <v>41265.646203703705</v>
      </c>
      <c r="T2095" s="12">
        <f t="shared" si="131"/>
        <v>41205.604537037041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7">
        <f t="shared" si="129"/>
        <v>58.597222222222221</v>
      </c>
      <c r="Q2096" t="s">
        <v>8325</v>
      </c>
      <c r="R2096" t="s">
        <v>8329</v>
      </c>
      <c r="S2096" s="12">
        <f t="shared" si="130"/>
        <v>40972.875</v>
      </c>
      <c r="T2096" s="12">
        <f t="shared" si="131"/>
        <v>40938.77002314815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7">
        <f t="shared" si="129"/>
        <v>113.63636363636364</v>
      </c>
      <c r="Q2097" t="s">
        <v>8325</v>
      </c>
      <c r="R2097" t="s">
        <v>8329</v>
      </c>
      <c r="S2097" s="12">
        <f t="shared" si="130"/>
        <v>40818.483483796299</v>
      </c>
      <c r="T2097" s="12">
        <f t="shared" si="131"/>
        <v>40758.483483796299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7">
        <f t="shared" si="129"/>
        <v>43.571428571428569</v>
      </c>
      <c r="Q2098" t="s">
        <v>8325</v>
      </c>
      <c r="R2098" t="s">
        <v>8329</v>
      </c>
      <c r="S2098" s="12">
        <f t="shared" si="130"/>
        <v>41207.915972222225</v>
      </c>
      <c r="T2098" s="12">
        <f t="shared" si="131"/>
        <v>41192.508506944447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7">
        <f t="shared" si="129"/>
        <v>78.94736842105263</v>
      </c>
      <c r="Q2099" t="s">
        <v>8325</v>
      </c>
      <c r="R2099" t="s">
        <v>8329</v>
      </c>
      <c r="S2099" s="12">
        <f t="shared" si="130"/>
        <v>40878.376562500001</v>
      </c>
      <c r="T2099" s="12">
        <f t="shared" si="131"/>
        <v>40818.334895833337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7">
        <f t="shared" si="129"/>
        <v>188.125</v>
      </c>
      <c r="Q2100" t="s">
        <v>8325</v>
      </c>
      <c r="R2100" t="s">
        <v>8329</v>
      </c>
      <c r="S2100" s="12">
        <f t="shared" si="130"/>
        <v>40975.86383101852</v>
      </c>
      <c r="T2100" s="12">
        <f t="shared" si="131"/>
        <v>40945.86383101852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7">
        <f t="shared" si="129"/>
        <v>63.031746031746032</v>
      </c>
      <c r="Q2101" t="s">
        <v>8325</v>
      </c>
      <c r="R2101" t="s">
        <v>8329</v>
      </c>
      <c r="S2101" s="12">
        <f t="shared" si="130"/>
        <v>42186.902777777781</v>
      </c>
      <c r="T2101" s="12">
        <f t="shared" si="131"/>
        <v>42173.496342592596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7">
        <f t="shared" si="129"/>
        <v>30.37037037037037</v>
      </c>
      <c r="Q2102" t="s">
        <v>8325</v>
      </c>
      <c r="R2102" t="s">
        <v>8329</v>
      </c>
      <c r="S2102" s="12">
        <f t="shared" si="130"/>
        <v>41089.915972222225</v>
      </c>
      <c r="T2102" s="12">
        <f t="shared" si="131"/>
        <v>41074.584965277776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7">
        <f t="shared" si="129"/>
        <v>51.477272727272727</v>
      </c>
      <c r="Q2103" t="s">
        <v>8325</v>
      </c>
      <c r="R2103" t="s">
        <v>8329</v>
      </c>
      <c r="S2103" s="12">
        <f t="shared" si="130"/>
        <v>40951.899467592593</v>
      </c>
      <c r="T2103" s="12">
        <f t="shared" si="131"/>
        <v>40891.899467592593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7">
        <f t="shared" si="129"/>
        <v>35.789473684210527</v>
      </c>
      <c r="Q2104" t="s">
        <v>8325</v>
      </c>
      <c r="R2104" t="s">
        <v>8329</v>
      </c>
      <c r="S2104" s="12">
        <f t="shared" si="130"/>
        <v>40668.618611111109</v>
      </c>
      <c r="T2104" s="12">
        <f t="shared" si="131"/>
        <v>40638.618611111109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7">
        <f t="shared" si="129"/>
        <v>98.817391304347822</v>
      </c>
      <c r="Q2105" t="s">
        <v>8325</v>
      </c>
      <c r="R2105" t="s">
        <v>8329</v>
      </c>
      <c r="S2105" s="12">
        <f t="shared" si="130"/>
        <v>41222.5466087963</v>
      </c>
      <c r="T2105" s="12">
        <f t="shared" si="131"/>
        <v>41192.504942129628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7">
        <f t="shared" si="129"/>
        <v>28</v>
      </c>
      <c r="Q2106" t="s">
        <v>8325</v>
      </c>
      <c r="R2106" t="s">
        <v>8329</v>
      </c>
      <c r="S2106" s="12">
        <f t="shared" si="130"/>
        <v>41424.75</v>
      </c>
      <c r="T2106" s="12">
        <f t="shared" si="131"/>
        <v>41393.824467592596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7">
        <f t="shared" si="129"/>
        <v>51.313131313131315</v>
      </c>
      <c r="Q2107" t="s">
        <v>8325</v>
      </c>
      <c r="R2107" t="s">
        <v>8329</v>
      </c>
      <c r="S2107" s="12">
        <f t="shared" si="130"/>
        <v>41963.916666666672</v>
      </c>
      <c r="T2107" s="12">
        <f t="shared" si="131"/>
        <v>41951.538807870369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7">
        <f t="shared" si="129"/>
        <v>53.522727272727273</v>
      </c>
      <c r="Q2108" t="s">
        <v>8325</v>
      </c>
      <c r="R2108" t="s">
        <v>8329</v>
      </c>
      <c r="S2108" s="12">
        <f t="shared" si="130"/>
        <v>41299.96497685185</v>
      </c>
      <c r="T2108" s="12">
        <f t="shared" si="131"/>
        <v>41269.96497685185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7">
        <f t="shared" si="129"/>
        <v>37.149310344827583</v>
      </c>
      <c r="Q2109" t="s">
        <v>8325</v>
      </c>
      <c r="R2109" t="s">
        <v>8329</v>
      </c>
      <c r="S2109" s="12">
        <f t="shared" si="130"/>
        <v>41955.502233796295</v>
      </c>
      <c r="T2109" s="12">
        <f t="shared" si="131"/>
        <v>41934.46056712963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7">
        <f t="shared" si="129"/>
        <v>89.895287958115176</v>
      </c>
      <c r="Q2110" t="s">
        <v>8325</v>
      </c>
      <c r="R2110" t="s">
        <v>8329</v>
      </c>
      <c r="S2110" s="12">
        <f t="shared" si="130"/>
        <v>41161.913194444445</v>
      </c>
      <c r="T2110" s="12">
        <f t="shared" si="131"/>
        <v>41134.925694444442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7">
        <f t="shared" si="129"/>
        <v>106.52500000000001</v>
      </c>
      <c r="Q2111" t="s">
        <v>8325</v>
      </c>
      <c r="R2111" t="s">
        <v>8329</v>
      </c>
      <c r="S2111" s="12">
        <f t="shared" si="130"/>
        <v>42190.458530092597</v>
      </c>
      <c r="T2111" s="12">
        <f t="shared" si="131"/>
        <v>42160.458530092597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7">
        <f t="shared" si="129"/>
        <v>52.815789473684212</v>
      </c>
      <c r="Q2112" t="s">
        <v>8325</v>
      </c>
      <c r="R2112" t="s">
        <v>8329</v>
      </c>
      <c r="S2112" s="12">
        <f t="shared" si="130"/>
        <v>41786.957638888889</v>
      </c>
      <c r="T2112" s="12">
        <f t="shared" si="131"/>
        <v>41759.420937499999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7">
        <f t="shared" si="129"/>
        <v>54.615384615384613</v>
      </c>
      <c r="Q2113" t="s">
        <v>8325</v>
      </c>
      <c r="R2113" t="s">
        <v>8329</v>
      </c>
      <c r="S2113" s="12">
        <f t="shared" si="130"/>
        <v>40769.791666666664</v>
      </c>
      <c r="T2113" s="12">
        <f t="shared" si="131"/>
        <v>40702.947048611109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32">E2114/D2114</f>
        <v>1</v>
      </c>
      <c r="P2114" s="7">
        <f t="shared" ref="P2114:P2177" si="133">E2114/L2114</f>
        <v>27.272727272727273</v>
      </c>
      <c r="Q2114" t="s">
        <v>8325</v>
      </c>
      <c r="R2114" t="s">
        <v>8329</v>
      </c>
      <c r="S2114" s="12">
        <f t="shared" si="130"/>
        <v>41379.678159722222</v>
      </c>
      <c r="T2114" s="12">
        <f t="shared" si="131"/>
        <v>41365.678159722222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2"/>
        <v>1.0485714285714285</v>
      </c>
      <c r="P2115" s="7">
        <f t="shared" si="133"/>
        <v>68.598130841121488</v>
      </c>
      <c r="Q2115" t="s">
        <v>8325</v>
      </c>
      <c r="R2115" t="s">
        <v>8329</v>
      </c>
      <c r="S2115" s="12">
        <f t="shared" ref="S2115:S2178" si="134">(I2115/86400)+25569+(-6/24)</f>
        <v>41905.61546296296</v>
      </c>
      <c r="T2115" s="12">
        <f t="shared" ref="T2115:T2178" si="135">(J2115/86400)+25569+(-6/24)</f>
        <v>41870.61546296296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7">
        <f t="shared" si="133"/>
        <v>35.612244897959187</v>
      </c>
      <c r="Q2116" t="s">
        <v>8325</v>
      </c>
      <c r="R2116" t="s">
        <v>8329</v>
      </c>
      <c r="S2116" s="12">
        <f t="shared" si="134"/>
        <v>40520.957638888889</v>
      </c>
      <c r="T2116" s="12">
        <f t="shared" si="135"/>
        <v>40458.565625000003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7">
        <f t="shared" si="133"/>
        <v>94.027777777777771</v>
      </c>
      <c r="Q2117" t="s">
        <v>8325</v>
      </c>
      <c r="R2117" t="s">
        <v>8329</v>
      </c>
      <c r="S2117" s="12">
        <f t="shared" si="134"/>
        <v>40593.831030092595</v>
      </c>
      <c r="T2117" s="12">
        <f t="shared" si="135"/>
        <v>40563.831030092595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7">
        <f t="shared" si="133"/>
        <v>526.45652173913038</v>
      </c>
      <c r="Q2118" t="s">
        <v>8325</v>
      </c>
      <c r="R2118" t="s">
        <v>8329</v>
      </c>
      <c r="S2118" s="12">
        <f t="shared" si="134"/>
        <v>41184.527812500004</v>
      </c>
      <c r="T2118" s="12">
        <f t="shared" si="135"/>
        <v>41136.527812500004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7">
        <f t="shared" si="133"/>
        <v>50.657142857142858</v>
      </c>
      <c r="Q2119" t="s">
        <v>8325</v>
      </c>
      <c r="R2119" t="s">
        <v>8329</v>
      </c>
      <c r="S2119" s="12">
        <f t="shared" si="134"/>
        <v>42303.957638888889</v>
      </c>
      <c r="T2119" s="12">
        <f t="shared" si="135"/>
        <v>42289.809594907405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7">
        <f t="shared" si="133"/>
        <v>79.182941176470578</v>
      </c>
      <c r="Q2120" t="s">
        <v>8325</v>
      </c>
      <c r="R2120" t="s">
        <v>8329</v>
      </c>
      <c r="S2120" s="12">
        <f t="shared" si="134"/>
        <v>40748.589537037034</v>
      </c>
      <c r="T2120" s="12">
        <f t="shared" si="135"/>
        <v>40718.589537037034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7">
        <f t="shared" si="133"/>
        <v>91.590909090909093</v>
      </c>
      <c r="Q2121" t="s">
        <v>8325</v>
      </c>
      <c r="R2121" t="s">
        <v>8329</v>
      </c>
      <c r="S2121" s="12">
        <f t="shared" si="134"/>
        <v>41136.880150462966</v>
      </c>
      <c r="T2121" s="12">
        <f t="shared" si="135"/>
        <v>41106.880150462966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7">
        <f t="shared" si="133"/>
        <v>116.96275362318841</v>
      </c>
      <c r="Q2122" t="s">
        <v>8325</v>
      </c>
      <c r="R2122" t="s">
        <v>8329</v>
      </c>
      <c r="S2122" s="12">
        <f t="shared" si="134"/>
        <v>41640.714537037034</v>
      </c>
      <c r="T2122" s="12">
        <f t="shared" si="135"/>
        <v>41591.714537037034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7">
        <f t="shared" si="133"/>
        <v>28.4</v>
      </c>
      <c r="Q2123" t="s">
        <v>8333</v>
      </c>
      <c r="R2123" t="s">
        <v>8334</v>
      </c>
      <c r="S2123" s="12">
        <f t="shared" si="134"/>
        <v>42746.4924537037</v>
      </c>
      <c r="T2123" s="12">
        <f t="shared" si="135"/>
        <v>42716.4924537037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7">
        <f t="shared" si="133"/>
        <v>103.33333333333333</v>
      </c>
      <c r="Q2124" t="s">
        <v>8333</v>
      </c>
      <c r="R2124" t="s">
        <v>8334</v>
      </c>
      <c r="S2124" s="12">
        <f t="shared" si="134"/>
        <v>42742.050567129627</v>
      </c>
      <c r="T2124" s="12">
        <f t="shared" si="135"/>
        <v>42712.050567129627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7">
        <f t="shared" si="133"/>
        <v>10</v>
      </c>
      <c r="Q2125" t="s">
        <v>8333</v>
      </c>
      <c r="R2125" t="s">
        <v>8334</v>
      </c>
      <c r="S2125" s="12">
        <f t="shared" si="134"/>
        <v>40252.040972222225</v>
      </c>
      <c r="T2125" s="12">
        <f t="shared" si="135"/>
        <v>40198.174849537041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7">
        <f t="shared" si="133"/>
        <v>23</v>
      </c>
      <c r="Q2126" t="s">
        <v>8333</v>
      </c>
      <c r="R2126" t="s">
        <v>8334</v>
      </c>
      <c r="S2126" s="12">
        <f t="shared" si="134"/>
        <v>40511.958333333336</v>
      </c>
      <c r="T2126" s="12">
        <f t="shared" si="135"/>
        <v>40463.778182870374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7">
        <f t="shared" si="133"/>
        <v>31.555555555555557</v>
      </c>
      <c r="Q2127" t="s">
        <v>8333</v>
      </c>
      <c r="R2127" t="s">
        <v>8334</v>
      </c>
      <c r="S2127" s="12">
        <f t="shared" si="134"/>
        <v>42220.773530092592</v>
      </c>
      <c r="T2127" s="12">
        <f t="shared" si="135"/>
        <v>42190.773530092592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7">
        <f t="shared" si="133"/>
        <v>5</v>
      </c>
      <c r="Q2128" t="s">
        <v>8333</v>
      </c>
      <c r="R2128" t="s">
        <v>8334</v>
      </c>
      <c r="S2128" s="12">
        <f t="shared" si="134"/>
        <v>41981.723229166666</v>
      </c>
      <c r="T2128" s="12">
        <f t="shared" si="135"/>
        <v>41951.723229166666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7">
        <f t="shared" si="133"/>
        <v>34.220338983050844</v>
      </c>
      <c r="Q2129" t="s">
        <v>8333</v>
      </c>
      <c r="R2129" t="s">
        <v>8334</v>
      </c>
      <c r="S2129" s="12">
        <f t="shared" si="134"/>
        <v>42075.213692129633</v>
      </c>
      <c r="T2129" s="12">
        <f t="shared" si="135"/>
        <v>42045.255358796298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7">
        <f t="shared" si="133"/>
        <v>25</v>
      </c>
      <c r="Q2130" t="s">
        <v>8333</v>
      </c>
      <c r="R2130" t="s">
        <v>8334</v>
      </c>
      <c r="S2130" s="12">
        <f t="shared" si="134"/>
        <v>41903.522789351853</v>
      </c>
      <c r="T2130" s="12">
        <f t="shared" si="135"/>
        <v>41843.522789351853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7">
        <f t="shared" si="133"/>
        <v>19.666666666666668</v>
      </c>
      <c r="Q2131" t="s">
        <v>8333</v>
      </c>
      <c r="R2131" t="s">
        <v>8334</v>
      </c>
      <c r="S2131" s="12">
        <f t="shared" si="134"/>
        <v>42438.774305555555</v>
      </c>
      <c r="T2131" s="12">
        <f t="shared" si="135"/>
        <v>42408.774305555555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7">
        <f t="shared" si="133"/>
        <v>21.25</v>
      </c>
      <c r="Q2132" t="s">
        <v>8333</v>
      </c>
      <c r="R2132" t="s">
        <v>8334</v>
      </c>
      <c r="S2132" s="12">
        <f t="shared" si="134"/>
        <v>41866.836377314816</v>
      </c>
      <c r="T2132" s="12">
        <f t="shared" si="135"/>
        <v>41831.836377314816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7">
        <f t="shared" si="133"/>
        <v>8.3333333333333339</v>
      </c>
      <c r="Q2133" t="s">
        <v>8333</v>
      </c>
      <c r="R2133" t="s">
        <v>8334</v>
      </c>
      <c r="S2133" s="12">
        <f t="shared" si="134"/>
        <v>42196.957071759258</v>
      </c>
      <c r="T2133" s="12">
        <f t="shared" si="135"/>
        <v>42166.957071759258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7">
        <f t="shared" si="133"/>
        <v>21.34333333333333</v>
      </c>
      <c r="Q2134" t="s">
        <v>8333</v>
      </c>
      <c r="R2134" t="s">
        <v>8334</v>
      </c>
      <c r="S2134" s="12">
        <f t="shared" si="134"/>
        <v>41673.237175925926</v>
      </c>
      <c r="T2134" s="12">
        <f t="shared" si="135"/>
        <v>41643.237175925926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7">
        <f t="shared" si="133"/>
        <v>5.333333333333333</v>
      </c>
      <c r="Q2135" t="s">
        <v>8333</v>
      </c>
      <c r="R2135" t="s">
        <v>8334</v>
      </c>
      <c r="S2135" s="12">
        <f t="shared" si="134"/>
        <v>40657.040972222225</v>
      </c>
      <c r="T2135" s="12">
        <f t="shared" si="135"/>
        <v>40618.847210648149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7">
        <f t="shared" si="133"/>
        <v>34.666666666666664</v>
      </c>
      <c r="Q2136" t="s">
        <v>8333</v>
      </c>
      <c r="R2136" t="s">
        <v>8334</v>
      </c>
      <c r="S2136" s="12">
        <f t="shared" si="134"/>
        <v>41391.636469907404</v>
      </c>
      <c r="T2136" s="12">
        <f t="shared" si="135"/>
        <v>41361.636469907404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7">
        <f t="shared" si="133"/>
        <v>21.727272727272727</v>
      </c>
      <c r="Q2137" t="s">
        <v>8333</v>
      </c>
      <c r="R2137" t="s">
        <v>8334</v>
      </c>
      <c r="S2137" s="12">
        <f t="shared" si="134"/>
        <v>41186.71334490741</v>
      </c>
      <c r="T2137" s="12">
        <f t="shared" si="135"/>
        <v>41156.71334490741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7">
        <f t="shared" si="133"/>
        <v>11.922499999999999</v>
      </c>
      <c r="Q2138" t="s">
        <v>8333</v>
      </c>
      <c r="R2138" t="s">
        <v>8334</v>
      </c>
      <c r="S2138" s="12">
        <f t="shared" si="134"/>
        <v>41566.259097222224</v>
      </c>
      <c r="T2138" s="12">
        <f t="shared" si="135"/>
        <v>41536.259097222224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7">
        <f t="shared" si="133"/>
        <v>26.59737827715356</v>
      </c>
      <c r="Q2139" t="s">
        <v>8333</v>
      </c>
      <c r="R2139" t="s">
        <v>8334</v>
      </c>
      <c r="S2139" s="12">
        <f t="shared" si="134"/>
        <v>41978.521168981482</v>
      </c>
      <c r="T2139" s="12">
        <f t="shared" si="135"/>
        <v>41948.521168981482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7">
        <f t="shared" si="133"/>
        <v>10.666666666666666</v>
      </c>
      <c r="Q2140" t="s">
        <v>8333</v>
      </c>
      <c r="R2140" t="s">
        <v>8334</v>
      </c>
      <c r="S2140" s="12">
        <f t="shared" si="134"/>
        <v>41586.804849537039</v>
      </c>
      <c r="T2140" s="12">
        <f t="shared" si="135"/>
        <v>41556.763182870374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7">
        <f t="shared" si="133"/>
        <v>29.035714285714285</v>
      </c>
      <c r="Q2141" t="s">
        <v>8333</v>
      </c>
      <c r="R2141" t="s">
        <v>8334</v>
      </c>
      <c r="S2141" s="12">
        <f t="shared" si="134"/>
        <v>42677.500092592592</v>
      </c>
      <c r="T2141" s="12">
        <f t="shared" si="135"/>
        <v>42647.500092592592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7">
        <f t="shared" si="133"/>
        <v>50.909090909090907</v>
      </c>
      <c r="Q2142" t="s">
        <v>8333</v>
      </c>
      <c r="R2142" t="s">
        <v>8334</v>
      </c>
      <c r="S2142" s="12">
        <f t="shared" si="134"/>
        <v>41285.583611111113</v>
      </c>
      <c r="T2142" s="12">
        <f t="shared" si="135"/>
        <v>41255.583611111113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2">
        <f t="shared" si="134"/>
        <v>41957.027303240742</v>
      </c>
      <c r="T2143" s="12">
        <f t="shared" si="135"/>
        <v>41926.985636574071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7">
        <f t="shared" si="133"/>
        <v>50.083333333333336</v>
      </c>
      <c r="Q2144" t="s">
        <v>8333</v>
      </c>
      <c r="R2144" t="s">
        <v>8334</v>
      </c>
      <c r="S2144" s="12">
        <f t="shared" si="134"/>
        <v>42368.451504629629</v>
      </c>
      <c r="T2144" s="12">
        <f t="shared" si="135"/>
        <v>42340.451504629629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7">
        <f t="shared" si="133"/>
        <v>45</v>
      </c>
      <c r="Q2145" t="s">
        <v>8333</v>
      </c>
      <c r="R2145" t="s">
        <v>8334</v>
      </c>
      <c r="S2145" s="12">
        <f t="shared" si="134"/>
        <v>40380.541666666664</v>
      </c>
      <c r="T2145" s="12">
        <f t="shared" si="135"/>
        <v>40332.636712962965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7">
        <f t="shared" si="133"/>
        <v>25.291666666666668</v>
      </c>
      <c r="Q2146" t="s">
        <v>8333</v>
      </c>
      <c r="R2146" t="s">
        <v>8334</v>
      </c>
      <c r="S2146" s="12">
        <f t="shared" si="134"/>
        <v>41531.296759259261</v>
      </c>
      <c r="T2146" s="12">
        <f t="shared" si="135"/>
        <v>41499.296759259261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7">
        <f t="shared" si="133"/>
        <v>51.292134831460672</v>
      </c>
      <c r="Q2147" t="s">
        <v>8333</v>
      </c>
      <c r="R2147" t="s">
        <v>8334</v>
      </c>
      <c r="S2147" s="12">
        <f t="shared" si="134"/>
        <v>41605.029097222221</v>
      </c>
      <c r="T2147" s="12">
        <f t="shared" si="135"/>
        <v>41574.987430555557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7">
        <f t="shared" si="133"/>
        <v>1</v>
      </c>
      <c r="Q2148" t="s">
        <v>8333</v>
      </c>
      <c r="R2148" t="s">
        <v>8334</v>
      </c>
      <c r="S2148" s="12">
        <f t="shared" si="134"/>
        <v>42411.429513888885</v>
      </c>
      <c r="T2148" s="12">
        <f t="shared" si="135"/>
        <v>42397.429513888885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7">
        <f t="shared" si="133"/>
        <v>49.381818181818183</v>
      </c>
      <c r="Q2149" t="s">
        <v>8333</v>
      </c>
      <c r="R2149" t="s">
        <v>8334</v>
      </c>
      <c r="S2149" s="12">
        <f t="shared" si="134"/>
        <v>41959.087361111116</v>
      </c>
      <c r="T2149" s="12">
        <f t="shared" si="135"/>
        <v>41927.045694444445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7">
        <f t="shared" si="133"/>
        <v>1</v>
      </c>
      <c r="Q2150" t="s">
        <v>8333</v>
      </c>
      <c r="R2150" t="s">
        <v>8334</v>
      </c>
      <c r="S2150" s="12">
        <f t="shared" si="134"/>
        <v>42096.441921296297</v>
      </c>
      <c r="T2150" s="12">
        <f t="shared" si="135"/>
        <v>42066.483587962968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2">
        <f t="shared" si="134"/>
        <v>40389.75</v>
      </c>
      <c r="T2151" s="12">
        <f t="shared" si="135"/>
        <v>40354.774953703702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7">
        <f t="shared" si="133"/>
        <v>101.25</v>
      </c>
      <c r="Q2152" t="s">
        <v>8333</v>
      </c>
      <c r="R2152" t="s">
        <v>8334</v>
      </c>
      <c r="S2152" s="12">
        <f t="shared" si="134"/>
        <v>42564.034710648149</v>
      </c>
      <c r="T2152" s="12">
        <f t="shared" si="135"/>
        <v>42534.034710648149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7">
        <f t="shared" si="133"/>
        <v>19.666666666666668</v>
      </c>
      <c r="Q2153" t="s">
        <v>8333</v>
      </c>
      <c r="R2153" t="s">
        <v>8334</v>
      </c>
      <c r="S2153" s="12">
        <f t="shared" si="134"/>
        <v>42550.597384259258</v>
      </c>
      <c r="T2153" s="12">
        <f t="shared" si="135"/>
        <v>42520.597384259258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7">
        <f t="shared" si="133"/>
        <v>12.5</v>
      </c>
      <c r="Q2154" t="s">
        <v>8333</v>
      </c>
      <c r="R2154" t="s">
        <v>8334</v>
      </c>
      <c r="S2154" s="12">
        <f t="shared" si="134"/>
        <v>41713.540613425925</v>
      </c>
      <c r="T2154" s="12">
        <f t="shared" si="135"/>
        <v>41683.582280092596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7">
        <f t="shared" si="133"/>
        <v>8.5</v>
      </c>
      <c r="Q2155" t="s">
        <v>8333</v>
      </c>
      <c r="R2155" t="s">
        <v>8334</v>
      </c>
      <c r="S2155" s="12">
        <f t="shared" si="134"/>
        <v>42014.082638888889</v>
      </c>
      <c r="T2155" s="12">
        <f t="shared" si="135"/>
        <v>41974.661087962959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7">
        <f t="shared" si="133"/>
        <v>1</v>
      </c>
      <c r="Q2156" t="s">
        <v>8333</v>
      </c>
      <c r="R2156" t="s">
        <v>8334</v>
      </c>
      <c r="S2156" s="12">
        <f t="shared" si="134"/>
        <v>41667.382256944446</v>
      </c>
      <c r="T2156" s="12">
        <f t="shared" si="135"/>
        <v>41647.382256944446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7">
        <f t="shared" si="133"/>
        <v>23</v>
      </c>
      <c r="Q2157" t="s">
        <v>8333</v>
      </c>
      <c r="R2157" t="s">
        <v>8334</v>
      </c>
      <c r="S2157" s="12">
        <f t="shared" si="134"/>
        <v>42460.45584490741</v>
      </c>
      <c r="T2157" s="12">
        <f t="shared" si="135"/>
        <v>42430.497511574074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7">
        <f t="shared" si="133"/>
        <v>17.987951807228917</v>
      </c>
      <c r="Q2158" t="s">
        <v>8333</v>
      </c>
      <c r="R2158" t="s">
        <v>8334</v>
      </c>
      <c r="S2158" s="12">
        <f t="shared" si="134"/>
        <v>41533.60423611111</v>
      </c>
      <c r="T2158" s="12">
        <f t="shared" si="135"/>
        <v>41488.60423611111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7">
        <f t="shared" si="133"/>
        <v>370.94736842105266</v>
      </c>
      <c r="Q2159" t="s">
        <v>8333</v>
      </c>
      <c r="R2159" t="s">
        <v>8334</v>
      </c>
      <c r="S2159" s="12">
        <f t="shared" si="134"/>
        <v>42727.082638888889</v>
      </c>
      <c r="T2159" s="12">
        <f t="shared" si="135"/>
        <v>42694.73128472222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7">
        <f t="shared" si="133"/>
        <v>63.569485530546629</v>
      </c>
      <c r="Q2160" t="s">
        <v>8333</v>
      </c>
      <c r="R2160" t="s">
        <v>8334</v>
      </c>
      <c r="S2160" s="12">
        <f t="shared" si="134"/>
        <v>41309.603865740741</v>
      </c>
      <c r="T2160" s="12">
        <f t="shared" si="135"/>
        <v>41264.603865740741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7">
        <f t="shared" si="133"/>
        <v>13</v>
      </c>
      <c r="Q2161" t="s">
        <v>8333</v>
      </c>
      <c r="R2161" t="s">
        <v>8334</v>
      </c>
      <c r="S2161" s="12">
        <f t="shared" si="134"/>
        <v>40740.481180555558</v>
      </c>
      <c r="T2161" s="12">
        <f t="shared" si="135"/>
        <v>40710.481180555558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7">
        <f t="shared" si="133"/>
        <v>5.3125</v>
      </c>
      <c r="Q2162" t="s">
        <v>8333</v>
      </c>
      <c r="R2162" t="s">
        <v>8334</v>
      </c>
      <c r="S2162" s="12">
        <f t="shared" si="134"/>
        <v>41048.461863425924</v>
      </c>
      <c r="T2162" s="12">
        <f t="shared" si="135"/>
        <v>41018.461863425924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7">
        <f t="shared" si="133"/>
        <v>35.615384615384613</v>
      </c>
      <c r="Q2163" t="s">
        <v>8325</v>
      </c>
      <c r="R2163" t="s">
        <v>8326</v>
      </c>
      <c r="S2163" s="12">
        <f t="shared" si="134"/>
        <v>42270.602534722224</v>
      </c>
      <c r="T2163" s="12">
        <f t="shared" si="135"/>
        <v>42240.602534722224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7">
        <f t="shared" si="133"/>
        <v>87.103448275862064</v>
      </c>
      <c r="Q2164" t="s">
        <v>8325</v>
      </c>
      <c r="R2164" t="s">
        <v>8326</v>
      </c>
      <c r="S2164" s="12">
        <f t="shared" si="134"/>
        <v>41844.516099537039</v>
      </c>
      <c r="T2164" s="12">
        <f t="shared" si="135"/>
        <v>41813.516099537039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7">
        <f t="shared" si="133"/>
        <v>75.11363636363636</v>
      </c>
      <c r="Q2165" t="s">
        <v>8325</v>
      </c>
      <c r="R2165" t="s">
        <v>8326</v>
      </c>
      <c r="S2165" s="12">
        <f t="shared" si="134"/>
        <v>42162.909722222219</v>
      </c>
      <c r="T2165" s="12">
        <f t="shared" si="135"/>
        <v>42111.649537037039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7">
        <f t="shared" si="133"/>
        <v>68.01204819277109</v>
      </c>
      <c r="Q2166" t="s">
        <v>8325</v>
      </c>
      <c r="R2166" t="s">
        <v>8326</v>
      </c>
      <c r="S2166" s="12">
        <f t="shared" si="134"/>
        <v>42545.915972222225</v>
      </c>
      <c r="T2166" s="12">
        <f t="shared" si="135"/>
        <v>42515.46775462963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7">
        <f t="shared" si="133"/>
        <v>29.623931623931625</v>
      </c>
      <c r="Q2167" t="s">
        <v>8325</v>
      </c>
      <c r="R2167" t="s">
        <v>8326</v>
      </c>
      <c r="S2167" s="12">
        <f t="shared" si="134"/>
        <v>42468.375405092593</v>
      </c>
      <c r="T2167" s="12">
        <f t="shared" si="135"/>
        <v>42438.417071759264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7">
        <f t="shared" si="133"/>
        <v>91.625</v>
      </c>
      <c r="Q2168" t="s">
        <v>8325</v>
      </c>
      <c r="R2168" t="s">
        <v>8326</v>
      </c>
      <c r="S2168" s="12">
        <f t="shared" si="134"/>
        <v>41978.629837962959</v>
      </c>
      <c r="T2168" s="12">
        <f t="shared" si="135"/>
        <v>41933.588171296295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7">
        <f t="shared" si="133"/>
        <v>22.5</v>
      </c>
      <c r="Q2169" t="s">
        <v>8325</v>
      </c>
      <c r="R2169" t="s">
        <v>8326</v>
      </c>
      <c r="S2169" s="12">
        <f t="shared" si="134"/>
        <v>41166.816400462965</v>
      </c>
      <c r="T2169" s="12">
        <f t="shared" si="135"/>
        <v>41152.816400462965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7">
        <f t="shared" si="133"/>
        <v>64.366735294117646</v>
      </c>
      <c r="Q2170" t="s">
        <v>8325</v>
      </c>
      <c r="R2170" t="s">
        <v>8326</v>
      </c>
      <c r="S2170" s="12">
        <f t="shared" si="134"/>
        <v>42775.958333333328</v>
      </c>
      <c r="T2170" s="12">
        <f t="shared" si="135"/>
        <v>42745.350243055553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7">
        <f t="shared" si="133"/>
        <v>21.857142857142858</v>
      </c>
      <c r="Q2171" t="s">
        <v>8325</v>
      </c>
      <c r="R2171" t="s">
        <v>8326</v>
      </c>
      <c r="S2171" s="12">
        <f t="shared" si="134"/>
        <v>42796.450821759259</v>
      </c>
      <c r="T2171" s="12">
        <f t="shared" si="135"/>
        <v>42793.450821759259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7">
        <f t="shared" si="133"/>
        <v>33.315789473684212</v>
      </c>
      <c r="Q2172" t="s">
        <v>8325</v>
      </c>
      <c r="R2172" t="s">
        <v>8326</v>
      </c>
      <c r="S2172" s="12">
        <f t="shared" si="134"/>
        <v>42238.500254629631</v>
      </c>
      <c r="T2172" s="12">
        <f t="shared" si="135"/>
        <v>42198.500254629631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7">
        <f t="shared" si="133"/>
        <v>90.276595744680847</v>
      </c>
      <c r="Q2173" t="s">
        <v>8325</v>
      </c>
      <c r="R2173" t="s">
        <v>8326</v>
      </c>
      <c r="S2173" s="12">
        <f t="shared" si="134"/>
        <v>42176.958333333328</v>
      </c>
      <c r="T2173" s="12">
        <f t="shared" si="135"/>
        <v>42141.70711805555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7">
        <f t="shared" si="133"/>
        <v>76.92307692307692</v>
      </c>
      <c r="Q2174" t="s">
        <v>8325</v>
      </c>
      <c r="R2174" t="s">
        <v>8326</v>
      </c>
      <c r="S2174" s="12">
        <f t="shared" si="134"/>
        <v>42112.330092592594</v>
      </c>
      <c r="T2174" s="12">
        <f t="shared" si="135"/>
        <v>42082.330092592594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7">
        <f t="shared" si="133"/>
        <v>59.233333333333334</v>
      </c>
      <c r="Q2175" t="s">
        <v>8325</v>
      </c>
      <c r="R2175" t="s">
        <v>8326</v>
      </c>
      <c r="S2175" s="12">
        <f t="shared" si="134"/>
        <v>41526.915972222225</v>
      </c>
      <c r="T2175" s="12">
        <f t="shared" si="135"/>
        <v>41495.442627314813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7">
        <f t="shared" si="133"/>
        <v>65.38095238095238</v>
      </c>
      <c r="Q2176" t="s">
        <v>8325</v>
      </c>
      <c r="R2176" t="s">
        <v>8326</v>
      </c>
      <c r="S2176" s="12">
        <f t="shared" si="134"/>
        <v>42495.292905092589</v>
      </c>
      <c r="T2176" s="12">
        <f t="shared" si="135"/>
        <v>42465.292905092589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7">
        <f t="shared" si="133"/>
        <v>67.307692307692307</v>
      </c>
      <c r="Q2177" t="s">
        <v>8325</v>
      </c>
      <c r="R2177" t="s">
        <v>8326</v>
      </c>
      <c r="S2177" s="12">
        <f t="shared" si="134"/>
        <v>42571.759097222224</v>
      </c>
      <c r="T2177" s="12">
        <f t="shared" si="135"/>
        <v>42564.759097222224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136">E2178/D2178</f>
        <v>1.2602</v>
      </c>
      <c r="P2178" s="7">
        <f t="shared" ref="P2178:P2241" si="137">E2178/L2178</f>
        <v>88.74647887323944</v>
      </c>
      <c r="Q2178" t="s">
        <v>8325</v>
      </c>
      <c r="R2178" t="s">
        <v>8326</v>
      </c>
      <c r="S2178" s="12">
        <f t="shared" si="134"/>
        <v>42126.383206018523</v>
      </c>
      <c r="T2178" s="12">
        <f t="shared" si="135"/>
        <v>42096.383206018523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6"/>
        <v>1.0012000000000001</v>
      </c>
      <c r="P2179" s="7">
        <f t="shared" si="137"/>
        <v>65.868421052631575</v>
      </c>
      <c r="Q2179" t="s">
        <v>8325</v>
      </c>
      <c r="R2179" t="s">
        <v>8326</v>
      </c>
      <c r="S2179" s="12">
        <f t="shared" ref="S2179:S2242" si="138">(I2179/86400)+25569+(-6/24)</f>
        <v>42527.000775462962</v>
      </c>
      <c r="T2179" s="12">
        <f t="shared" ref="T2179:T2242" si="139">(J2179/86400)+25569+(-6/24)</f>
        <v>42502.000775462962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7">
        <f t="shared" si="137"/>
        <v>40.349243306169967</v>
      </c>
      <c r="Q2180" t="s">
        <v>8325</v>
      </c>
      <c r="R2180" t="s">
        <v>8326</v>
      </c>
      <c r="S2180" s="12">
        <f t="shared" si="138"/>
        <v>42753.38653935185</v>
      </c>
      <c r="T2180" s="12">
        <f t="shared" si="139"/>
        <v>42723.38653935185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7">
        <f t="shared" si="137"/>
        <v>76.857142857142861</v>
      </c>
      <c r="Q2181" t="s">
        <v>8325</v>
      </c>
      <c r="R2181" t="s">
        <v>8326</v>
      </c>
      <c r="S2181" s="12">
        <f t="shared" si="138"/>
        <v>42104.921203703707</v>
      </c>
      <c r="T2181" s="12">
        <f t="shared" si="139"/>
        <v>42074.921203703707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7">
        <f t="shared" si="137"/>
        <v>68.707820512820518</v>
      </c>
      <c r="Q2182" t="s">
        <v>8325</v>
      </c>
      <c r="R2182" t="s">
        <v>8326</v>
      </c>
      <c r="S2182" s="12">
        <f t="shared" si="138"/>
        <v>42321.461435185185</v>
      </c>
      <c r="T2182" s="12">
        <f t="shared" si="139"/>
        <v>42279.419768518521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7">
        <f t="shared" si="137"/>
        <v>57.773584905660378</v>
      </c>
      <c r="Q2183" t="s">
        <v>8333</v>
      </c>
      <c r="R2183" t="s">
        <v>8351</v>
      </c>
      <c r="S2183" s="12">
        <f t="shared" si="138"/>
        <v>42786.755243055552</v>
      </c>
      <c r="T2183" s="12">
        <f t="shared" si="139"/>
        <v>42772.755243055552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7">
        <f t="shared" si="137"/>
        <v>44.171348314606739</v>
      </c>
      <c r="Q2184" t="s">
        <v>8333</v>
      </c>
      <c r="R2184" t="s">
        <v>8351</v>
      </c>
      <c r="S2184" s="12">
        <f t="shared" si="138"/>
        <v>41914.650752314818</v>
      </c>
      <c r="T2184" s="12">
        <f t="shared" si="139"/>
        <v>41879.650752314818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7">
        <f t="shared" si="137"/>
        <v>31.566308243727597</v>
      </c>
      <c r="Q2185" t="s">
        <v>8333</v>
      </c>
      <c r="R2185" t="s">
        <v>8351</v>
      </c>
      <c r="S2185" s="12">
        <f t="shared" si="138"/>
        <v>42774.958333333328</v>
      </c>
      <c r="T2185" s="12">
        <f t="shared" si="139"/>
        <v>42745.115474537037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7">
        <f t="shared" si="137"/>
        <v>107.04511278195488</v>
      </c>
      <c r="Q2186" t="s">
        <v>8333</v>
      </c>
      <c r="R2186" t="s">
        <v>8351</v>
      </c>
      <c r="S2186" s="12">
        <f t="shared" si="138"/>
        <v>42394.416666666672</v>
      </c>
      <c r="T2186" s="12">
        <f t="shared" si="139"/>
        <v>42380.440289351856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7">
        <f t="shared" si="137"/>
        <v>149.03451043338683</v>
      </c>
      <c r="Q2187" t="s">
        <v>8333</v>
      </c>
      <c r="R2187" t="s">
        <v>8351</v>
      </c>
      <c r="S2187" s="12">
        <f t="shared" si="138"/>
        <v>41359.099988425922</v>
      </c>
      <c r="T2187" s="12">
        <f t="shared" si="139"/>
        <v>41319.099988425922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7">
        <f t="shared" si="137"/>
        <v>55.956632653061227</v>
      </c>
      <c r="Q2188" t="s">
        <v>8333</v>
      </c>
      <c r="R2188" t="s">
        <v>8351</v>
      </c>
      <c r="S2188" s="12">
        <f t="shared" si="138"/>
        <v>42619.833333333328</v>
      </c>
      <c r="T2188" s="12">
        <f t="shared" si="139"/>
        <v>42583.365081018521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7">
        <f t="shared" si="137"/>
        <v>56.970381807973048</v>
      </c>
      <c r="Q2189" t="s">
        <v>8333</v>
      </c>
      <c r="R2189" t="s">
        <v>8351</v>
      </c>
      <c r="S2189" s="12">
        <f t="shared" si="138"/>
        <v>42096.915972222225</v>
      </c>
      <c r="T2189" s="12">
        <f t="shared" si="139"/>
        <v>42067.959097222221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7">
        <f t="shared" si="137"/>
        <v>44.056420233463037</v>
      </c>
      <c r="Q2190" t="s">
        <v>8333</v>
      </c>
      <c r="R2190" t="s">
        <v>8351</v>
      </c>
      <c r="S2190" s="12">
        <f t="shared" si="138"/>
        <v>42668.458333333328</v>
      </c>
      <c r="T2190" s="12">
        <f t="shared" si="139"/>
        <v>42633.336122685185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7">
        <f t="shared" si="137"/>
        <v>68.625</v>
      </c>
      <c r="Q2191" t="s">
        <v>8333</v>
      </c>
      <c r="R2191" t="s">
        <v>8351</v>
      </c>
      <c r="S2191" s="12">
        <f t="shared" si="138"/>
        <v>42481.666666666672</v>
      </c>
      <c r="T2191" s="12">
        <f t="shared" si="139"/>
        <v>42467.538194444445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7">
        <f t="shared" si="137"/>
        <v>65.318435754189949</v>
      </c>
      <c r="Q2192" t="s">
        <v>8333</v>
      </c>
      <c r="R2192" t="s">
        <v>8351</v>
      </c>
      <c r="S2192" s="12">
        <f t="shared" si="138"/>
        <v>42452.040972222225</v>
      </c>
      <c r="T2192" s="12">
        <f t="shared" si="139"/>
        <v>42417.375046296293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7">
        <f t="shared" si="137"/>
        <v>35.92</v>
      </c>
      <c r="Q2193" t="s">
        <v>8333</v>
      </c>
      <c r="R2193" t="s">
        <v>8351</v>
      </c>
      <c r="S2193" s="12">
        <f t="shared" si="138"/>
        <v>42780.583645833336</v>
      </c>
      <c r="T2193" s="12">
        <f t="shared" si="139"/>
        <v>42768.583645833336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7">
        <f t="shared" si="137"/>
        <v>40.070667078443485</v>
      </c>
      <c r="Q2194" t="s">
        <v>8333</v>
      </c>
      <c r="R2194" t="s">
        <v>8351</v>
      </c>
      <c r="S2194" s="12">
        <f t="shared" si="138"/>
        <v>42719.708333333328</v>
      </c>
      <c r="T2194" s="12">
        <f t="shared" si="139"/>
        <v>42691.6012037037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7">
        <f t="shared" si="137"/>
        <v>75.647714604236342</v>
      </c>
      <c r="Q2195" t="s">
        <v>8333</v>
      </c>
      <c r="R2195" t="s">
        <v>8351</v>
      </c>
      <c r="S2195" s="12">
        <f t="shared" si="138"/>
        <v>42694.957638888889</v>
      </c>
      <c r="T2195" s="12">
        <f t="shared" si="139"/>
        <v>42664.155925925923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7">
        <f t="shared" si="137"/>
        <v>61.203872437357631</v>
      </c>
      <c r="Q2196" t="s">
        <v>8333</v>
      </c>
      <c r="R2196" t="s">
        <v>8351</v>
      </c>
      <c r="S2196" s="12">
        <f t="shared" si="138"/>
        <v>42455.466319444444</v>
      </c>
      <c r="T2196" s="12">
        <f t="shared" si="139"/>
        <v>42425.507986111115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7">
        <f t="shared" si="137"/>
        <v>48.130434782608695</v>
      </c>
      <c r="Q2197" t="s">
        <v>8333</v>
      </c>
      <c r="R2197" t="s">
        <v>8351</v>
      </c>
      <c r="S2197" s="12">
        <f t="shared" si="138"/>
        <v>42227.521990740745</v>
      </c>
      <c r="T2197" s="12">
        <f t="shared" si="139"/>
        <v>42197.521990740745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7">
        <f t="shared" si="137"/>
        <v>68.106837606837601</v>
      </c>
      <c r="Q2198" t="s">
        <v>8333</v>
      </c>
      <c r="R2198" t="s">
        <v>8351</v>
      </c>
      <c r="S2198" s="12">
        <f t="shared" si="138"/>
        <v>42706.041666666672</v>
      </c>
      <c r="T2198" s="12">
        <f t="shared" si="139"/>
        <v>42675.237291666665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7">
        <f t="shared" si="137"/>
        <v>65.891300230946882</v>
      </c>
      <c r="Q2199" t="s">
        <v>8333</v>
      </c>
      <c r="R2199" t="s">
        <v>8351</v>
      </c>
      <c r="S2199" s="12">
        <f t="shared" si="138"/>
        <v>42063.334016203706</v>
      </c>
      <c r="T2199" s="12">
        <f t="shared" si="139"/>
        <v>42033.334016203706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7">
        <f t="shared" si="137"/>
        <v>81.654377880184327</v>
      </c>
      <c r="Q2200" t="s">
        <v>8333</v>
      </c>
      <c r="R2200" t="s">
        <v>8351</v>
      </c>
      <c r="S2200" s="12">
        <f t="shared" si="138"/>
        <v>42322.305555555555</v>
      </c>
      <c r="T2200" s="12">
        <f t="shared" si="139"/>
        <v>42292.263888888891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7">
        <f t="shared" si="137"/>
        <v>52.701195219123505</v>
      </c>
      <c r="Q2201" t="s">
        <v>8333</v>
      </c>
      <c r="R2201" t="s">
        <v>8351</v>
      </c>
      <c r="S2201" s="12">
        <f t="shared" si="138"/>
        <v>42292.166643518518</v>
      </c>
      <c r="T2201" s="12">
        <f t="shared" si="139"/>
        <v>42262.166643518518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7">
        <f t="shared" si="137"/>
        <v>41.228136882129277</v>
      </c>
      <c r="Q2202" t="s">
        <v>8333</v>
      </c>
      <c r="R2202" t="s">
        <v>8351</v>
      </c>
      <c r="S2202" s="12">
        <f t="shared" si="138"/>
        <v>42190.875</v>
      </c>
      <c r="T2202" s="12">
        <f t="shared" si="139"/>
        <v>42163.375787037032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7">
        <f t="shared" si="137"/>
        <v>15.035357142857142</v>
      </c>
      <c r="Q2203" t="s">
        <v>8325</v>
      </c>
      <c r="R2203" t="s">
        <v>8330</v>
      </c>
      <c r="S2203" s="12">
        <f t="shared" si="138"/>
        <v>41290.596817129626</v>
      </c>
      <c r="T2203" s="12">
        <f t="shared" si="139"/>
        <v>41276.596817129626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7">
        <f t="shared" si="137"/>
        <v>39.066920943134534</v>
      </c>
      <c r="Q2204" t="s">
        <v>8325</v>
      </c>
      <c r="R2204" t="s">
        <v>8330</v>
      </c>
      <c r="S2204" s="12">
        <f t="shared" si="138"/>
        <v>41214.599166666667</v>
      </c>
      <c r="T2204" s="12">
        <f t="shared" si="139"/>
        <v>41184.599166666667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7">
        <f t="shared" si="137"/>
        <v>43.82</v>
      </c>
      <c r="Q2205" t="s">
        <v>8325</v>
      </c>
      <c r="R2205" t="s">
        <v>8330</v>
      </c>
      <c r="S2205" s="12">
        <f t="shared" si="138"/>
        <v>42271.60974537037</v>
      </c>
      <c r="T2205" s="12">
        <f t="shared" si="139"/>
        <v>42241.60974537037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7">
        <f t="shared" si="137"/>
        <v>27.301369863013697</v>
      </c>
      <c r="Q2206" t="s">
        <v>8325</v>
      </c>
      <c r="R2206" t="s">
        <v>8330</v>
      </c>
      <c r="S2206" s="12">
        <f t="shared" si="138"/>
        <v>41342.061562499999</v>
      </c>
      <c r="T2206" s="12">
        <f t="shared" si="139"/>
        <v>41312.061562499999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7">
        <f t="shared" si="137"/>
        <v>42.222222222222221</v>
      </c>
      <c r="Q2207" t="s">
        <v>8325</v>
      </c>
      <c r="R2207" t="s">
        <v>8330</v>
      </c>
      <c r="S2207" s="12">
        <f t="shared" si="138"/>
        <v>41061.571631944447</v>
      </c>
      <c r="T2207" s="12">
        <f t="shared" si="139"/>
        <v>41031.571631944447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7">
        <f t="shared" si="137"/>
        <v>33.235294117647058</v>
      </c>
      <c r="Q2208" t="s">
        <v>8325</v>
      </c>
      <c r="R2208" t="s">
        <v>8330</v>
      </c>
      <c r="S2208" s="12">
        <f t="shared" si="138"/>
        <v>41015.007222222222</v>
      </c>
      <c r="T2208" s="12">
        <f t="shared" si="139"/>
        <v>40997.007222222222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7">
        <f t="shared" si="137"/>
        <v>285.71428571428572</v>
      </c>
      <c r="Q2209" t="s">
        <v>8325</v>
      </c>
      <c r="R2209" t="s">
        <v>8330</v>
      </c>
      <c r="S2209" s="12">
        <f t="shared" si="138"/>
        <v>41593.985798611109</v>
      </c>
      <c r="T2209" s="12">
        <f t="shared" si="139"/>
        <v>41563.944131944445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7">
        <f t="shared" si="137"/>
        <v>42.333333333333336</v>
      </c>
      <c r="Q2210" t="s">
        <v>8325</v>
      </c>
      <c r="R2210" t="s">
        <v>8330</v>
      </c>
      <c r="S2210" s="12">
        <f t="shared" si="138"/>
        <v>41005.916666666664</v>
      </c>
      <c r="T2210" s="12">
        <f t="shared" si="139"/>
        <v>40946.632245370369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7">
        <f t="shared" si="137"/>
        <v>50.266666666666666</v>
      </c>
      <c r="Q2211" t="s">
        <v>8325</v>
      </c>
      <c r="R2211" t="s">
        <v>8330</v>
      </c>
      <c r="S2211" s="12">
        <f t="shared" si="138"/>
        <v>41743.708333333336</v>
      </c>
      <c r="T2211" s="12">
        <f t="shared" si="139"/>
        <v>41732.229675925926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7">
        <f t="shared" si="137"/>
        <v>61.902777777777779</v>
      </c>
      <c r="Q2212" t="s">
        <v>8325</v>
      </c>
      <c r="R2212" t="s">
        <v>8330</v>
      </c>
      <c r="S2212" s="12">
        <f t="shared" si="138"/>
        <v>41013.483333333337</v>
      </c>
      <c r="T2212" s="12">
        <f t="shared" si="139"/>
        <v>40955.816087962965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7">
        <f t="shared" si="137"/>
        <v>40.75</v>
      </c>
      <c r="Q2213" t="s">
        <v>8325</v>
      </c>
      <c r="R2213" t="s">
        <v>8330</v>
      </c>
      <c r="S2213" s="12">
        <f t="shared" si="138"/>
        <v>41739.040972222225</v>
      </c>
      <c r="T2213" s="12">
        <f t="shared" si="139"/>
        <v>41716.535011574073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7">
        <f t="shared" si="137"/>
        <v>55.796747967479675</v>
      </c>
      <c r="Q2214" t="s">
        <v>8325</v>
      </c>
      <c r="R2214" t="s">
        <v>8330</v>
      </c>
      <c r="S2214" s="12">
        <f t="shared" si="138"/>
        <v>41581.791666666664</v>
      </c>
      <c r="T2214" s="12">
        <f t="shared" si="139"/>
        <v>41548.497418981482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7">
        <f t="shared" si="137"/>
        <v>10</v>
      </c>
      <c r="Q2215" t="s">
        <v>8325</v>
      </c>
      <c r="R2215" t="s">
        <v>8330</v>
      </c>
      <c r="S2215" s="12">
        <f t="shared" si="138"/>
        <v>42139.576145833329</v>
      </c>
      <c r="T2215" s="12">
        <f t="shared" si="139"/>
        <v>42109.576145833329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7">
        <f t="shared" si="137"/>
        <v>73.125416666666666</v>
      </c>
      <c r="Q2216" t="s">
        <v>8325</v>
      </c>
      <c r="R2216" t="s">
        <v>8330</v>
      </c>
      <c r="S2216" s="12">
        <f t="shared" si="138"/>
        <v>41676.542222222226</v>
      </c>
      <c r="T2216" s="12">
        <f t="shared" si="139"/>
        <v>41646.542222222226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7">
        <f t="shared" si="137"/>
        <v>26.060606060606062</v>
      </c>
      <c r="Q2217" t="s">
        <v>8325</v>
      </c>
      <c r="R2217" t="s">
        <v>8330</v>
      </c>
      <c r="S2217" s="12">
        <f t="shared" si="138"/>
        <v>40981.040972222225</v>
      </c>
      <c r="T2217" s="12">
        <f t="shared" si="139"/>
        <v>40958.467268518521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7">
        <f t="shared" si="137"/>
        <v>22.642857142857142</v>
      </c>
      <c r="Q2218" t="s">
        <v>8325</v>
      </c>
      <c r="R2218" t="s">
        <v>8330</v>
      </c>
      <c r="S2218" s="12">
        <f t="shared" si="138"/>
        <v>42208.50167824074</v>
      </c>
      <c r="T2218" s="12">
        <f t="shared" si="139"/>
        <v>42194.50167824074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7">
        <f t="shared" si="137"/>
        <v>47.222222222222221</v>
      </c>
      <c r="Q2219" t="s">
        <v>8325</v>
      </c>
      <c r="R2219" t="s">
        <v>8330</v>
      </c>
      <c r="S2219" s="12">
        <f t="shared" si="138"/>
        <v>42310.083333333328</v>
      </c>
      <c r="T2219" s="12">
        <f t="shared" si="139"/>
        <v>42299.526770833334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7">
        <f t="shared" si="137"/>
        <v>32.324473684210524</v>
      </c>
      <c r="Q2220" t="s">
        <v>8325</v>
      </c>
      <c r="R2220" t="s">
        <v>8330</v>
      </c>
      <c r="S2220" s="12">
        <f t="shared" si="138"/>
        <v>41149.75</v>
      </c>
      <c r="T2220" s="12">
        <f t="shared" si="139"/>
        <v>41127.562303240738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7">
        <f t="shared" si="137"/>
        <v>53.421052631578945</v>
      </c>
      <c r="Q2221" t="s">
        <v>8325</v>
      </c>
      <c r="R2221" t="s">
        <v>8330</v>
      </c>
      <c r="S2221" s="12">
        <f t="shared" si="138"/>
        <v>42235.468888888892</v>
      </c>
      <c r="T2221" s="12">
        <f t="shared" si="139"/>
        <v>42205.468888888892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7">
        <f t="shared" si="137"/>
        <v>51.304347826086953</v>
      </c>
      <c r="Q2222" t="s">
        <v>8325</v>
      </c>
      <c r="R2222" t="s">
        <v>8330</v>
      </c>
      <c r="S2222" s="12">
        <f t="shared" si="138"/>
        <v>41481.810601851852</v>
      </c>
      <c r="T2222" s="12">
        <f t="shared" si="139"/>
        <v>41451.810601851852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7">
        <f t="shared" si="137"/>
        <v>37.197247706422019</v>
      </c>
      <c r="Q2223" t="s">
        <v>8333</v>
      </c>
      <c r="R2223" t="s">
        <v>8351</v>
      </c>
      <c r="S2223" s="12">
        <f t="shared" si="138"/>
        <v>42482.75</v>
      </c>
      <c r="T2223" s="12">
        <f t="shared" si="139"/>
        <v>42452.416770833333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7">
        <f t="shared" si="137"/>
        <v>27.1</v>
      </c>
      <c r="Q2224" t="s">
        <v>8333</v>
      </c>
      <c r="R2224" t="s">
        <v>8351</v>
      </c>
      <c r="S2224" s="12">
        <f t="shared" si="138"/>
        <v>40936.537581018521</v>
      </c>
      <c r="T2224" s="12">
        <f t="shared" si="139"/>
        <v>40906.537581018521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7">
        <f t="shared" si="137"/>
        <v>206.31</v>
      </c>
      <c r="Q2225" t="s">
        <v>8333</v>
      </c>
      <c r="R2225" t="s">
        <v>8351</v>
      </c>
      <c r="S2225" s="12">
        <f t="shared" si="138"/>
        <v>42182.390833333338</v>
      </c>
      <c r="T2225" s="12">
        <f t="shared" si="139"/>
        <v>42152.390833333338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7">
        <f t="shared" si="137"/>
        <v>82.145270270270274</v>
      </c>
      <c r="Q2226" t="s">
        <v>8333</v>
      </c>
      <c r="R2226" t="s">
        <v>8351</v>
      </c>
      <c r="S2226" s="12">
        <f t="shared" si="138"/>
        <v>42672.541666666672</v>
      </c>
      <c r="T2226" s="12">
        <f t="shared" si="139"/>
        <v>42644.417534722219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7">
        <f t="shared" si="137"/>
        <v>164.79651993355483</v>
      </c>
      <c r="Q2227" t="s">
        <v>8333</v>
      </c>
      <c r="R2227" t="s">
        <v>8351</v>
      </c>
      <c r="S2227" s="12">
        <f t="shared" si="138"/>
        <v>41903.54184027778</v>
      </c>
      <c r="T2227" s="12">
        <f t="shared" si="139"/>
        <v>41873.54184027778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7">
        <f t="shared" si="137"/>
        <v>60.820280373831778</v>
      </c>
      <c r="Q2228" t="s">
        <v>8333</v>
      </c>
      <c r="R2228" t="s">
        <v>8351</v>
      </c>
      <c r="S2228" s="12">
        <f t="shared" si="138"/>
        <v>42411.957638888889</v>
      </c>
      <c r="T2228" s="12">
        <f t="shared" si="139"/>
        <v>42381.54886574074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7">
        <f t="shared" si="137"/>
        <v>67.970099667774093</v>
      </c>
      <c r="Q2229" t="s">
        <v>8333</v>
      </c>
      <c r="R2229" t="s">
        <v>8351</v>
      </c>
      <c r="S2229" s="12">
        <f t="shared" si="138"/>
        <v>41591.599016203705</v>
      </c>
      <c r="T2229" s="12">
        <f t="shared" si="139"/>
        <v>41561.557349537034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7">
        <f t="shared" si="137"/>
        <v>81.561805555555551</v>
      </c>
      <c r="Q2230" t="s">
        <v>8333</v>
      </c>
      <c r="R2230" t="s">
        <v>8351</v>
      </c>
      <c r="S2230" s="12">
        <f t="shared" si="138"/>
        <v>42232.028194444443</v>
      </c>
      <c r="T2230" s="12">
        <f t="shared" si="139"/>
        <v>42202.028194444443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7">
        <f t="shared" si="137"/>
        <v>25.42547309833024</v>
      </c>
      <c r="Q2231" t="s">
        <v>8333</v>
      </c>
      <c r="R2231" t="s">
        <v>8351</v>
      </c>
      <c r="S2231" s="12">
        <f t="shared" si="138"/>
        <v>41519.916666666664</v>
      </c>
      <c r="T2231" s="12">
        <f t="shared" si="139"/>
        <v>41484.414247685185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7">
        <f t="shared" si="137"/>
        <v>21.497991967871485</v>
      </c>
      <c r="Q2232" t="s">
        <v>8333</v>
      </c>
      <c r="R2232" t="s">
        <v>8351</v>
      </c>
      <c r="S2232" s="12">
        <f t="shared" si="138"/>
        <v>41754.631099537037</v>
      </c>
      <c r="T2232" s="12">
        <f t="shared" si="139"/>
        <v>41724.631099537037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7">
        <f t="shared" si="137"/>
        <v>27.226630727762803</v>
      </c>
      <c r="Q2233" t="s">
        <v>8333</v>
      </c>
      <c r="R2233" t="s">
        <v>8351</v>
      </c>
      <c r="S2233" s="12">
        <f t="shared" si="138"/>
        <v>41449.958333333336</v>
      </c>
      <c r="T2233" s="12">
        <f t="shared" si="139"/>
        <v>41423.660891203705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7">
        <f t="shared" si="137"/>
        <v>25.091093117408906</v>
      </c>
      <c r="Q2234" t="s">
        <v>8333</v>
      </c>
      <c r="R2234" t="s">
        <v>8351</v>
      </c>
      <c r="S2234" s="12">
        <f t="shared" si="138"/>
        <v>41838.875</v>
      </c>
      <c r="T2234" s="12">
        <f t="shared" si="139"/>
        <v>41806.544074074074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7">
        <f t="shared" si="137"/>
        <v>21.230179028132991</v>
      </c>
      <c r="Q2235" t="s">
        <v>8333</v>
      </c>
      <c r="R2235" t="s">
        <v>8351</v>
      </c>
      <c r="S2235" s="12">
        <f t="shared" si="138"/>
        <v>42351.75</v>
      </c>
      <c r="T2235" s="12">
        <f t="shared" si="139"/>
        <v>42331.128923611112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7">
        <f t="shared" si="137"/>
        <v>41.607142857142854</v>
      </c>
      <c r="Q2236" t="s">
        <v>8333</v>
      </c>
      <c r="R2236" t="s">
        <v>8351</v>
      </c>
      <c r="S2236" s="12">
        <f t="shared" si="138"/>
        <v>42740.574618055558</v>
      </c>
      <c r="T2236" s="12">
        <f t="shared" si="139"/>
        <v>42710.574618055558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7">
        <f t="shared" si="137"/>
        <v>135.58503401360545</v>
      </c>
      <c r="Q2237" t="s">
        <v>8333</v>
      </c>
      <c r="R2237" t="s">
        <v>8351</v>
      </c>
      <c r="S2237" s="12">
        <f t="shared" si="138"/>
        <v>42091.730451388888</v>
      </c>
      <c r="T2237" s="12">
        <f t="shared" si="139"/>
        <v>42061.772118055553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7">
        <f t="shared" si="137"/>
        <v>22.116176470588236</v>
      </c>
      <c r="Q2238" t="s">
        <v>8333</v>
      </c>
      <c r="R2238" t="s">
        <v>8351</v>
      </c>
      <c r="S2238" s="12">
        <f t="shared" si="138"/>
        <v>42401.367164351846</v>
      </c>
      <c r="T2238" s="12">
        <f t="shared" si="139"/>
        <v>42371.367164351846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7">
        <f t="shared" si="137"/>
        <v>64.625635808748726</v>
      </c>
      <c r="Q2239" t="s">
        <v>8333</v>
      </c>
      <c r="R2239" t="s">
        <v>8351</v>
      </c>
      <c r="S2239" s="12">
        <f t="shared" si="138"/>
        <v>41955.082638888889</v>
      </c>
      <c r="T2239" s="12">
        <f t="shared" si="139"/>
        <v>41914.753275462965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7">
        <f t="shared" si="137"/>
        <v>69.569620253164558</v>
      </c>
      <c r="Q2240" t="s">
        <v>8333</v>
      </c>
      <c r="R2240" t="s">
        <v>8351</v>
      </c>
      <c r="S2240" s="12">
        <f t="shared" si="138"/>
        <v>42804.371712962966</v>
      </c>
      <c r="T2240" s="12">
        <f t="shared" si="139"/>
        <v>42774.371712962966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7">
        <f t="shared" si="137"/>
        <v>75.133028169014082</v>
      </c>
      <c r="Q2241" t="s">
        <v>8333</v>
      </c>
      <c r="R2241" t="s">
        <v>8351</v>
      </c>
      <c r="S2241" s="12">
        <f t="shared" si="138"/>
        <v>41608.918055555558</v>
      </c>
      <c r="T2241" s="12">
        <f t="shared" si="139"/>
        <v>41572.708495370374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140">E2242/D2242</f>
        <v>2.7067999999999999</v>
      </c>
      <c r="P2242" s="7">
        <f t="shared" ref="P2242:P2305" si="141">E2242/L2242</f>
        <v>140.97916666666666</v>
      </c>
      <c r="Q2242" t="s">
        <v>8333</v>
      </c>
      <c r="R2242" t="s">
        <v>8351</v>
      </c>
      <c r="S2242" s="12">
        <f t="shared" si="138"/>
        <v>42482.575740740736</v>
      </c>
      <c r="T2242" s="12">
        <f t="shared" si="139"/>
        <v>42452.575740740736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40"/>
        <v>8.0640000000000001</v>
      </c>
      <c r="P2243" s="7">
        <f t="shared" si="141"/>
        <v>49.472392638036808</v>
      </c>
      <c r="Q2243" t="s">
        <v>8333</v>
      </c>
      <c r="R2243" t="s">
        <v>8351</v>
      </c>
      <c r="S2243" s="12">
        <f t="shared" ref="S2243:S2306" si="142">(I2243/86400)+25569+(-6/24)</f>
        <v>42796.577546296292</v>
      </c>
      <c r="T2243" s="12">
        <f t="shared" ref="T2243:T2306" si="143">(J2243/86400)+25569+(-6/24)</f>
        <v>42766.577546296292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7">
        <f t="shared" si="141"/>
        <v>53.865251485148519</v>
      </c>
      <c r="Q2244" t="s">
        <v>8333</v>
      </c>
      <c r="R2244" t="s">
        <v>8351</v>
      </c>
      <c r="S2244" s="12">
        <f t="shared" si="142"/>
        <v>41604.876388888893</v>
      </c>
      <c r="T2244" s="12">
        <f t="shared" si="143"/>
        <v>41569.325613425928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7">
        <f t="shared" si="141"/>
        <v>4.5712530712530715</v>
      </c>
      <c r="Q2245" t="s">
        <v>8333</v>
      </c>
      <c r="R2245" t="s">
        <v>8351</v>
      </c>
      <c r="S2245" s="12">
        <f t="shared" si="142"/>
        <v>42806.875</v>
      </c>
      <c r="T2245" s="12">
        <f t="shared" si="143"/>
        <v>42800.501041666663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7">
        <f t="shared" si="141"/>
        <v>65.00344827586207</v>
      </c>
      <c r="Q2246" t="s">
        <v>8333</v>
      </c>
      <c r="R2246" t="s">
        <v>8351</v>
      </c>
      <c r="S2246" s="12">
        <f t="shared" si="142"/>
        <v>42659.604166666672</v>
      </c>
      <c r="T2246" s="12">
        <f t="shared" si="143"/>
        <v>42647.568819444445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7">
        <f t="shared" si="141"/>
        <v>53.475252525252522</v>
      </c>
      <c r="Q2247" t="s">
        <v>8333</v>
      </c>
      <c r="R2247" t="s">
        <v>8351</v>
      </c>
      <c r="S2247" s="12">
        <f t="shared" si="142"/>
        <v>41691.5</v>
      </c>
      <c r="T2247" s="12">
        <f t="shared" si="143"/>
        <v>41660.45853009259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7">
        <f t="shared" si="141"/>
        <v>43.912280701754383</v>
      </c>
      <c r="Q2248" t="s">
        <v>8333</v>
      </c>
      <c r="R2248" t="s">
        <v>8351</v>
      </c>
      <c r="S2248" s="12">
        <f t="shared" si="142"/>
        <v>42251.54178240741</v>
      </c>
      <c r="T2248" s="12">
        <f t="shared" si="143"/>
        <v>42221.54178240741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7">
        <f t="shared" si="141"/>
        <v>50.852631578947367</v>
      </c>
      <c r="Q2249" t="s">
        <v>8333</v>
      </c>
      <c r="R2249" t="s">
        <v>8351</v>
      </c>
      <c r="S2249" s="12">
        <f t="shared" si="142"/>
        <v>42214.416261574079</v>
      </c>
      <c r="T2249" s="12">
        <f t="shared" si="143"/>
        <v>42200.416261574079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7">
        <f t="shared" si="141"/>
        <v>58.6328125</v>
      </c>
      <c r="Q2250" t="s">
        <v>8333</v>
      </c>
      <c r="R2250" t="s">
        <v>8351</v>
      </c>
      <c r="S2250" s="12">
        <f t="shared" si="142"/>
        <v>42718.625902777778</v>
      </c>
      <c r="T2250" s="12">
        <f t="shared" si="143"/>
        <v>42688.625902777778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7">
        <f t="shared" si="141"/>
        <v>32.81666666666667</v>
      </c>
      <c r="Q2251" t="s">
        <v>8333</v>
      </c>
      <c r="R2251" t="s">
        <v>8351</v>
      </c>
      <c r="S2251" s="12">
        <f t="shared" si="142"/>
        <v>41366.411631944444</v>
      </c>
      <c r="T2251" s="12">
        <f t="shared" si="143"/>
        <v>41336.453298611115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7">
        <f t="shared" si="141"/>
        <v>426.93169877408059</v>
      </c>
      <c r="Q2252" t="s">
        <v>8333</v>
      </c>
      <c r="R2252" t="s">
        <v>8351</v>
      </c>
      <c r="S2252" s="12">
        <f t="shared" si="142"/>
        <v>42706.7971412037</v>
      </c>
      <c r="T2252" s="12">
        <f t="shared" si="143"/>
        <v>42676.755474537036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7">
        <f t="shared" si="141"/>
        <v>23.808729166666669</v>
      </c>
      <c r="Q2253" t="s">
        <v>8333</v>
      </c>
      <c r="R2253" t="s">
        <v>8351</v>
      </c>
      <c r="S2253" s="12">
        <f t="shared" si="142"/>
        <v>41867.09579861111</v>
      </c>
      <c r="T2253" s="12">
        <f t="shared" si="143"/>
        <v>41846.09579861111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7">
        <f t="shared" si="141"/>
        <v>98.413654618473899</v>
      </c>
      <c r="Q2254" t="s">
        <v>8333</v>
      </c>
      <c r="R2254" t="s">
        <v>8351</v>
      </c>
      <c r="S2254" s="12">
        <f t="shared" si="142"/>
        <v>42588.077986111108</v>
      </c>
      <c r="T2254" s="12">
        <f t="shared" si="143"/>
        <v>42573.077986111108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7">
        <f t="shared" si="141"/>
        <v>107.32142857142857</v>
      </c>
      <c r="Q2255" t="s">
        <v>8333</v>
      </c>
      <c r="R2255" t="s">
        <v>8351</v>
      </c>
      <c r="S2255" s="12">
        <f t="shared" si="142"/>
        <v>42326.422997685186</v>
      </c>
      <c r="T2255" s="12">
        <f t="shared" si="143"/>
        <v>42296.381331018521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7">
        <f t="shared" si="141"/>
        <v>11.67005076142132</v>
      </c>
      <c r="Q2256" t="s">
        <v>8333</v>
      </c>
      <c r="R2256" t="s">
        <v>8351</v>
      </c>
      <c r="S2256" s="12">
        <f t="shared" si="142"/>
        <v>42759.397777777776</v>
      </c>
      <c r="T2256" s="12">
        <f t="shared" si="143"/>
        <v>42752.397777777776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7">
        <f t="shared" si="141"/>
        <v>41.782287822878232</v>
      </c>
      <c r="Q2257" t="s">
        <v>8333</v>
      </c>
      <c r="R2257" t="s">
        <v>8351</v>
      </c>
      <c r="S2257" s="12">
        <f t="shared" si="142"/>
        <v>42497.701979166668</v>
      </c>
      <c r="T2257" s="12">
        <f t="shared" si="143"/>
        <v>42467.701979166668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7">
        <f t="shared" si="141"/>
        <v>21.38</v>
      </c>
      <c r="Q2258" t="s">
        <v>8333</v>
      </c>
      <c r="R2258" t="s">
        <v>8351</v>
      </c>
      <c r="S2258" s="12">
        <f t="shared" si="142"/>
        <v>42696.201921296291</v>
      </c>
      <c r="T2258" s="12">
        <f t="shared" si="143"/>
        <v>42682.201921296291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7">
        <f t="shared" si="141"/>
        <v>94.103550295857985</v>
      </c>
      <c r="Q2259" t="s">
        <v>8333</v>
      </c>
      <c r="R2259" t="s">
        <v>8351</v>
      </c>
      <c r="S2259" s="12">
        <f t="shared" si="142"/>
        <v>42540.708333333328</v>
      </c>
      <c r="T2259" s="12">
        <f t="shared" si="143"/>
        <v>42505.686678240745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7">
        <f t="shared" si="141"/>
        <v>15.721951219512196</v>
      </c>
      <c r="Q2260" t="s">
        <v>8333</v>
      </c>
      <c r="R2260" t="s">
        <v>8351</v>
      </c>
      <c r="S2260" s="12">
        <f t="shared" si="142"/>
        <v>42166.50100694444</v>
      </c>
      <c r="T2260" s="12">
        <f t="shared" si="143"/>
        <v>42136.50100694444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7">
        <f t="shared" si="141"/>
        <v>90.635922330097088</v>
      </c>
      <c r="Q2261" t="s">
        <v>8333</v>
      </c>
      <c r="R2261" t="s">
        <v>8351</v>
      </c>
      <c r="S2261" s="12">
        <f t="shared" si="142"/>
        <v>42712.554814814815</v>
      </c>
      <c r="T2261" s="12">
        <f t="shared" si="143"/>
        <v>42702.554814814815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7">
        <f t="shared" si="141"/>
        <v>97.297619047619051</v>
      </c>
      <c r="Q2262" t="s">
        <v>8333</v>
      </c>
      <c r="R2262" t="s">
        <v>8351</v>
      </c>
      <c r="S2262" s="12">
        <f t="shared" si="142"/>
        <v>41724.725115740745</v>
      </c>
      <c r="T2262" s="12">
        <f t="shared" si="143"/>
        <v>41694.766782407409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7">
        <f t="shared" si="141"/>
        <v>37.11904761904762</v>
      </c>
      <c r="Q2263" t="s">
        <v>8333</v>
      </c>
      <c r="R2263" t="s">
        <v>8351</v>
      </c>
      <c r="S2263" s="12">
        <f t="shared" si="142"/>
        <v>42780.474768518514</v>
      </c>
      <c r="T2263" s="12">
        <f t="shared" si="143"/>
        <v>42759.474768518514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7">
        <f t="shared" si="141"/>
        <v>28.104972375690608</v>
      </c>
      <c r="Q2264" t="s">
        <v>8333</v>
      </c>
      <c r="R2264" t="s">
        <v>8351</v>
      </c>
      <c r="S2264" s="12">
        <f t="shared" si="142"/>
        <v>41960.75</v>
      </c>
      <c r="T2264" s="12">
        <f t="shared" si="143"/>
        <v>41926.335162037038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7">
        <f t="shared" si="141"/>
        <v>144.43333333333334</v>
      </c>
      <c r="Q2265" t="s">
        <v>8333</v>
      </c>
      <c r="R2265" t="s">
        <v>8351</v>
      </c>
      <c r="S2265" s="12">
        <f t="shared" si="142"/>
        <v>42035.582326388889</v>
      </c>
      <c r="T2265" s="12">
        <f t="shared" si="143"/>
        <v>42014.582326388889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7">
        <f t="shared" si="141"/>
        <v>24.274157303370785</v>
      </c>
      <c r="Q2266" t="s">
        <v>8333</v>
      </c>
      <c r="R2266" t="s">
        <v>8351</v>
      </c>
      <c r="S2266" s="12">
        <f t="shared" si="142"/>
        <v>42512.875</v>
      </c>
      <c r="T2266" s="12">
        <f t="shared" si="143"/>
        <v>42496.332337962958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7">
        <f t="shared" si="141"/>
        <v>35.117647058823529</v>
      </c>
      <c r="Q2267" t="s">
        <v>8333</v>
      </c>
      <c r="R2267" t="s">
        <v>8351</v>
      </c>
      <c r="S2267" s="12">
        <f t="shared" si="142"/>
        <v>42696.603090277778</v>
      </c>
      <c r="T2267" s="12">
        <f t="shared" si="143"/>
        <v>42689.603090277778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7">
        <f t="shared" si="141"/>
        <v>24.762886597938145</v>
      </c>
      <c r="Q2268" t="s">
        <v>8333</v>
      </c>
      <c r="R2268" t="s">
        <v>8351</v>
      </c>
      <c r="S2268" s="12">
        <f t="shared" si="142"/>
        <v>42486.833333333328</v>
      </c>
      <c r="T2268" s="12">
        <f t="shared" si="143"/>
        <v>42469.624907407408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7">
        <f t="shared" si="141"/>
        <v>188.37871287128712</v>
      </c>
      <c r="Q2269" t="s">
        <v>8333</v>
      </c>
      <c r="R2269" t="s">
        <v>8351</v>
      </c>
      <c r="S2269" s="12">
        <f t="shared" si="142"/>
        <v>41993.791666666672</v>
      </c>
      <c r="T2269" s="12">
        <f t="shared" si="143"/>
        <v>41968.579826388886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7">
        <f t="shared" si="141"/>
        <v>148.08247422680412</v>
      </c>
      <c r="Q2270" t="s">
        <v>8333</v>
      </c>
      <c r="R2270" t="s">
        <v>8351</v>
      </c>
      <c r="S2270" s="12">
        <f t="shared" si="142"/>
        <v>42805.832349537042</v>
      </c>
      <c r="T2270" s="12">
        <f t="shared" si="143"/>
        <v>42775.832349537042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7">
        <f t="shared" si="141"/>
        <v>49.934589800443462</v>
      </c>
      <c r="Q2271" t="s">
        <v>8333</v>
      </c>
      <c r="R2271" t="s">
        <v>8351</v>
      </c>
      <c r="S2271" s="12">
        <f t="shared" si="142"/>
        <v>42800.958333333328</v>
      </c>
      <c r="T2271" s="12">
        <f t="shared" si="143"/>
        <v>42776.454432870371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7">
        <f t="shared" si="141"/>
        <v>107.82155688622754</v>
      </c>
      <c r="Q2272" t="s">
        <v>8333</v>
      </c>
      <c r="R2272" t="s">
        <v>8351</v>
      </c>
      <c r="S2272" s="12">
        <f t="shared" si="142"/>
        <v>42745.665972222225</v>
      </c>
      <c r="T2272" s="12">
        <f t="shared" si="143"/>
        <v>42725.619363425925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7">
        <f t="shared" si="141"/>
        <v>42.63403614457831</v>
      </c>
      <c r="Q2273" t="s">
        <v>8333</v>
      </c>
      <c r="R2273" t="s">
        <v>8351</v>
      </c>
      <c r="S2273" s="12">
        <f t="shared" si="142"/>
        <v>42713.750046296293</v>
      </c>
      <c r="T2273" s="12">
        <f t="shared" si="143"/>
        <v>42683.750046296293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7">
        <f t="shared" si="141"/>
        <v>14.370762711864407</v>
      </c>
      <c r="Q2274" t="s">
        <v>8333</v>
      </c>
      <c r="R2274" t="s">
        <v>8351</v>
      </c>
      <c r="S2274" s="12">
        <f t="shared" si="142"/>
        <v>42345.449490740742</v>
      </c>
      <c r="T2274" s="12">
        <f t="shared" si="143"/>
        <v>42315.449490740742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7">
        <f t="shared" si="141"/>
        <v>37.476190476190474</v>
      </c>
      <c r="Q2275" t="s">
        <v>8333</v>
      </c>
      <c r="R2275" t="s">
        <v>8351</v>
      </c>
      <c r="S2275" s="12">
        <f t="shared" si="142"/>
        <v>42806.257430555561</v>
      </c>
      <c r="T2275" s="12">
        <f t="shared" si="143"/>
        <v>42781.299097222218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7">
        <f t="shared" si="141"/>
        <v>30.202020202020201</v>
      </c>
      <c r="Q2276" t="s">
        <v>8333</v>
      </c>
      <c r="R2276" t="s">
        <v>8351</v>
      </c>
      <c r="S2276" s="12">
        <f t="shared" si="142"/>
        <v>41693.250659722224</v>
      </c>
      <c r="T2276" s="12">
        <f t="shared" si="143"/>
        <v>41663.250659722224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7">
        <f t="shared" si="141"/>
        <v>33.550632911392405</v>
      </c>
      <c r="Q2277" t="s">
        <v>8333</v>
      </c>
      <c r="R2277" t="s">
        <v>8351</v>
      </c>
      <c r="S2277" s="12">
        <f t="shared" si="142"/>
        <v>41995.366655092592</v>
      </c>
      <c r="T2277" s="12">
        <f t="shared" si="143"/>
        <v>41965.366655092592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7">
        <f t="shared" si="141"/>
        <v>64.74666666666667</v>
      </c>
      <c r="Q2278" t="s">
        <v>8333</v>
      </c>
      <c r="R2278" t="s">
        <v>8351</v>
      </c>
      <c r="S2278" s="12">
        <f t="shared" si="142"/>
        <v>41644.401493055557</v>
      </c>
      <c r="T2278" s="12">
        <f t="shared" si="143"/>
        <v>41614.401493055557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7">
        <f t="shared" si="141"/>
        <v>57.932367149758456</v>
      </c>
      <c r="Q2279" t="s">
        <v>8333</v>
      </c>
      <c r="R2279" t="s">
        <v>8351</v>
      </c>
      <c r="S2279" s="12">
        <f t="shared" si="142"/>
        <v>40966.428506944445</v>
      </c>
      <c r="T2279" s="12">
        <f t="shared" si="143"/>
        <v>40936.428506944445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7">
        <f t="shared" si="141"/>
        <v>53.078431372549019</v>
      </c>
      <c r="Q2280" t="s">
        <v>8333</v>
      </c>
      <c r="R2280" t="s">
        <v>8351</v>
      </c>
      <c r="S2280" s="12">
        <f t="shared" si="142"/>
        <v>42372.707638888889</v>
      </c>
      <c r="T2280" s="12">
        <f t="shared" si="143"/>
        <v>42338.459108796298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7">
        <f t="shared" si="141"/>
        <v>48.0625</v>
      </c>
      <c r="Q2281" t="s">
        <v>8333</v>
      </c>
      <c r="R2281" t="s">
        <v>8351</v>
      </c>
      <c r="S2281" s="12">
        <f t="shared" si="142"/>
        <v>42038.916666666672</v>
      </c>
      <c r="T2281" s="12">
        <f t="shared" si="143"/>
        <v>42020.556701388894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7">
        <f t="shared" si="141"/>
        <v>82.396874999999994</v>
      </c>
      <c r="Q2282" t="s">
        <v>8333</v>
      </c>
      <c r="R2282" t="s">
        <v>8351</v>
      </c>
      <c r="S2282" s="12">
        <f t="shared" si="142"/>
        <v>42264.374895833331</v>
      </c>
      <c r="T2282" s="12">
        <f t="shared" si="143"/>
        <v>42234.374895833331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7">
        <f t="shared" si="141"/>
        <v>50.454545454545453</v>
      </c>
      <c r="Q2283" t="s">
        <v>8325</v>
      </c>
      <c r="R2283" t="s">
        <v>8326</v>
      </c>
      <c r="S2283" s="12">
        <f t="shared" si="142"/>
        <v>40749.034722222219</v>
      </c>
      <c r="T2283" s="12">
        <f t="shared" si="143"/>
        <v>40687.035844907405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7">
        <f t="shared" si="141"/>
        <v>115.83333333333333</v>
      </c>
      <c r="Q2284" t="s">
        <v>8325</v>
      </c>
      <c r="R2284" t="s">
        <v>8326</v>
      </c>
      <c r="S2284" s="12">
        <f t="shared" si="142"/>
        <v>42382.92460648148</v>
      </c>
      <c r="T2284" s="12">
        <f t="shared" si="143"/>
        <v>42322.92460648148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7">
        <f t="shared" si="141"/>
        <v>63.03458333333333</v>
      </c>
      <c r="Q2285" t="s">
        <v>8325</v>
      </c>
      <c r="R2285" t="s">
        <v>8326</v>
      </c>
      <c r="S2285" s="12">
        <f t="shared" si="142"/>
        <v>41037.833379629628</v>
      </c>
      <c r="T2285" s="12">
        <f t="shared" si="143"/>
        <v>40977.875046296293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7">
        <f t="shared" si="141"/>
        <v>108.02152542372882</v>
      </c>
      <c r="Q2286" t="s">
        <v>8325</v>
      </c>
      <c r="R2286" t="s">
        <v>8326</v>
      </c>
      <c r="S2286" s="12">
        <f t="shared" si="142"/>
        <v>40613.916666666664</v>
      </c>
      <c r="T2286" s="12">
        <f t="shared" si="143"/>
        <v>40585.546817129631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7">
        <f t="shared" si="141"/>
        <v>46.088607594936711</v>
      </c>
      <c r="Q2287" t="s">
        <v>8325</v>
      </c>
      <c r="R2287" t="s">
        <v>8326</v>
      </c>
      <c r="S2287" s="12">
        <f t="shared" si="142"/>
        <v>41088.935682870375</v>
      </c>
      <c r="T2287" s="12">
        <f t="shared" si="143"/>
        <v>41058.935682870375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7">
        <f t="shared" si="141"/>
        <v>107.21428571428571</v>
      </c>
      <c r="Q2288" t="s">
        <v>8325</v>
      </c>
      <c r="R2288" t="s">
        <v>8326</v>
      </c>
      <c r="S2288" s="12">
        <f t="shared" si="142"/>
        <v>41522.915972222225</v>
      </c>
      <c r="T2288" s="12">
        <f t="shared" si="143"/>
        <v>41494.713587962964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7">
        <f t="shared" si="141"/>
        <v>50.9338679245283</v>
      </c>
      <c r="Q2289" t="s">
        <v>8325</v>
      </c>
      <c r="R2289" t="s">
        <v>8326</v>
      </c>
      <c r="S2289" s="12">
        <f t="shared" si="142"/>
        <v>41813.417361111111</v>
      </c>
      <c r="T2289" s="12">
        <f t="shared" si="143"/>
        <v>41792.417361111111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7">
        <f t="shared" si="141"/>
        <v>40.04</v>
      </c>
      <c r="Q2290" t="s">
        <v>8325</v>
      </c>
      <c r="R2290" t="s">
        <v>8326</v>
      </c>
      <c r="S2290" s="12">
        <f t="shared" si="142"/>
        <v>41086.5</v>
      </c>
      <c r="T2290" s="12">
        <f t="shared" si="143"/>
        <v>41067.577418981484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7">
        <f t="shared" si="141"/>
        <v>64.44</v>
      </c>
      <c r="Q2291" t="s">
        <v>8325</v>
      </c>
      <c r="R2291" t="s">
        <v>8326</v>
      </c>
      <c r="S2291" s="12">
        <f t="shared" si="142"/>
        <v>41614.723611111112</v>
      </c>
      <c r="T2291" s="12">
        <f t="shared" si="143"/>
        <v>41571.748379629629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7">
        <f t="shared" si="141"/>
        <v>53.827586206896555</v>
      </c>
      <c r="Q2292" t="s">
        <v>8325</v>
      </c>
      <c r="R2292" t="s">
        <v>8326</v>
      </c>
      <c r="S2292" s="12">
        <f t="shared" si="142"/>
        <v>40148.458333333336</v>
      </c>
      <c r="T2292" s="12">
        <f t="shared" si="143"/>
        <v>40070.003819444442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7">
        <f t="shared" si="141"/>
        <v>100.46511627906976</v>
      </c>
      <c r="Q2293" t="s">
        <v>8325</v>
      </c>
      <c r="R2293" t="s">
        <v>8326</v>
      </c>
      <c r="S2293" s="12">
        <f t="shared" si="142"/>
        <v>41021.916666666664</v>
      </c>
      <c r="T2293" s="12">
        <f t="shared" si="143"/>
        <v>40987.727060185185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7">
        <f t="shared" si="141"/>
        <v>46.630652173913049</v>
      </c>
      <c r="Q2294" t="s">
        <v>8325</v>
      </c>
      <c r="R2294" t="s">
        <v>8326</v>
      </c>
      <c r="S2294" s="12">
        <f t="shared" si="142"/>
        <v>41017.447638888887</v>
      </c>
      <c r="T2294" s="12">
        <f t="shared" si="143"/>
        <v>40987.447638888887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7">
        <f t="shared" si="141"/>
        <v>34.074074074074076</v>
      </c>
      <c r="Q2295" t="s">
        <v>8325</v>
      </c>
      <c r="R2295" t="s">
        <v>8326</v>
      </c>
      <c r="S2295" s="12">
        <f t="shared" si="142"/>
        <v>41176.915972222225</v>
      </c>
      <c r="T2295" s="12">
        <f t="shared" si="143"/>
        <v>41151.458321759259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7">
        <f t="shared" si="141"/>
        <v>65.214642857142863</v>
      </c>
      <c r="Q2296" t="s">
        <v>8325</v>
      </c>
      <c r="R2296" t="s">
        <v>8326</v>
      </c>
      <c r="S2296" s="12">
        <f t="shared" si="142"/>
        <v>41294.47314814815</v>
      </c>
      <c r="T2296" s="12">
        <f t="shared" si="143"/>
        <v>41264.47314814815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7">
        <f t="shared" si="141"/>
        <v>44.205882352941174</v>
      </c>
      <c r="Q2297" t="s">
        <v>8325</v>
      </c>
      <c r="R2297" t="s">
        <v>8326</v>
      </c>
      <c r="S2297" s="12">
        <f t="shared" si="142"/>
        <v>41300.704351851848</v>
      </c>
      <c r="T2297" s="12">
        <f t="shared" si="143"/>
        <v>41270.704351851848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7">
        <f t="shared" si="141"/>
        <v>71.965517241379317</v>
      </c>
      <c r="Q2298" t="s">
        <v>8325</v>
      </c>
      <c r="R2298" t="s">
        <v>8326</v>
      </c>
      <c r="S2298" s="12">
        <f t="shared" si="142"/>
        <v>40962.481782407405</v>
      </c>
      <c r="T2298" s="12">
        <f t="shared" si="143"/>
        <v>40927.481782407405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7">
        <f t="shared" si="141"/>
        <v>52.94736842105263</v>
      </c>
      <c r="Q2299" t="s">
        <v>8325</v>
      </c>
      <c r="R2299" t="s">
        <v>8326</v>
      </c>
      <c r="S2299" s="12">
        <f t="shared" si="142"/>
        <v>40981.915972222225</v>
      </c>
      <c r="T2299" s="12">
        <f t="shared" si="143"/>
        <v>40947.792233796295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7">
        <f t="shared" si="141"/>
        <v>109.45138888888889</v>
      </c>
      <c r="Q2300" t="s">
        <v>8325</v>
      </c>
      <c r="R2300" t="s">
        <v>8326</v>
      </c>
      <c r="S2300" s="12">
        <f t="shared" si="142"/>
        <v>41724.548993055556</v>
      </c>
      <c r="T2300" s="12">
        <f t="shared" si="143"/>
        <v>41694.59065972222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7">
        <f t="shared" si="141"/>
        <v>75.035714285714292</v>
      </c>
      <c r="Q2301" t="s">
        <v>8325</v>
      </c>
      <c r="R2301" t="s">
        <v>8326</v>
      </c>
      <c r="S2301" s="12">
        <f t="shared" si="142"/>
        <v>40579.782511574071</v>
      </c>
      <c r="T2301" s="12">
        <f t="shared" si="143"/>
        <v>40564.782511574071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7">
        <f t="shared" si="141"/>
        <v>115.71428571428571</v>
      </c>
      <c r="Q2302" t="s">
        <v>8325</v>
      </c>
      <c r="R2302" t="s">
        <v>8326</v>
      </c>
      <c r="S2302" s="12">
        <f t="shared" si="142"/>
        <v>41088.477037037039</v>
      </c>
      <c r="T2302" s="12">
        <f t="shared" si="143"/>
        <v>41074.477037037039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7">
        <f t="shared" si="141"/>
        <v>31.659810426540286</v>
      </c>
      <c r="Q2303" t="s">
        <v>8325</v>
      </c>
      <c r="R2303" t="s">
        <v>8329</v>
      </c>
      <c r="S2303" s="12">
        <f t="shared" si="142"/>
        <v>41445.896944444445</v>
      </c>
      <c r="T2303" s="12">
        <f t="shared" si="143"/>
        <v>41415.896944444445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7">
        <f t="shared" si="141"/>
        <v>46.176470588235297</v>
      </c>
      <c r="Q2304" t="s">
        <v>8325</v>
      </c>
      <c r="R2304" t="s">
        <v>8329</v>
      </c>
      <c r="S2304" s="12">
        <f t="shared" si="142"/>
        <v>41639.041666666664</v>
      </c>
      <c r="T2304" s="12">
        <f t="shared" si="143"/>
        <v>41605.618449074071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7">
        <f t="shared" si="141"/>
        <v>68.481650485436887</v>
      </c>
      <c r="Q2305" t="s">
        <v>8325</v>
      </c>
      <c r="R2305" t="s">
        <v>8329</v>
      </c>
      <c r="S2305" s="12">
        <f t="shared" si="142"/>
        <v>40889.902731481481</v>
      </c>
      <c r="T2305" s="12">
        <f t="shared" si="143"/>
        <v>40849.861064814817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144">E2306/D2306</f>
        <v>1.0070033333333335</v>
      </c>
      <c r="P2306" s="7">
        <f t="shared" ref="P2306:P2369" si="145">E2306/L2306</f>
        <v>53.469203539823013</v>
      </c>
      <c r="Q2306" t="s">
        <v>8325</v>
      </c>
      <c r="R2306" t="s">
        <v>8329</v>
      </c>
      <c r="S2306" s="12">
        <f t="shared" si="142"/>
        <v>40543.957638888889</v>
      </c>
      <c r="T2306" s="12">
        <f t="shared" si="143"/>
        <v>40502.565868055557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4"/>
        <v>1.0122777777777778</v>
      </c>
      <c r="P2307" s="7">
        <f t="shared" si="145"/>
        <v>109.10778443113773</v>
      </c>
      <c r="Q2307" t="s">
        <v>8325</v>
      </c>
      <c r="R2307" t="s">
        <v>8329</v>
      </c>
      <c r="S2307" s="12">
        <f t="shared" ref="S2307:S2370" si="146">(I2307/86400)+25569+(-6/24)</f>
        <v>41859.5</v>
      </c>
      <c r="T2307" s="12">
        <f t="shared" ref="T2307:T2370" si="147">(J2307/86400)+25569+(-6/24)</f>
        <v>41834.445277777777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7">
        <f t="shared" si="145"/>
        <v>51.185616438356163</v>
      </c>
      <c r="Q2308" t="s">
        <v>8325</v>
      </c>
      <c r="R2308" t="s">
        <v>8329</v>
      </c>
      <c r="S2308" s="12">
        <f t="shared" si="146"/>
        <v>40977.91815972222</v>
      </c>
      <c r="T2308" s="12">
        <f t="shared" si="147"/>
        <v>40947.91815972222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7">
        <f t="shared" si="145"/>
        <v>27.936800000000002</v>
      </c>
      <c r="Q2309" t="s">
        <v>8325</v>
      </c>
      <c r="R2309" t="s">
        <v>8329</v>
      </c>
      <c r="S2309" s="12">
        <f t="shared" si="146"/>
        <v>41034.552407407406</v>
      </c>
      <c r="T2309" s="12">
        <f t="shared" si="147"/>
        <v>41004.552465277782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7">
        <f t="shared" si="145"/>
        <v>82.496921824104234</v>
      </c>
      <c r="Q2310" t="s">
        <v>8325</v>
      </c>
      <c r="R2310" t="s">
        <v>8329</v>
      </c>
      <c r="S2310" s="12">
        <f t="shared" si="146"/>
        <v>41879.791666666664</v>
      </c>
      <c r="T2310" s="12">
        <f t="shared" si="147"/>
        <v>41851.712916666671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7">
        <f t="shared" si="145"/>
        <v>59.817476635514019</v>
      </c>
      <c r="Q2311" t="s">
        <v>8325</v>
      </c>
      <c r="R2311" t="s">
        <v>8329</v>
      </c>
      <c r="S2311" s="12">
        <f t="shared" si="146"/>
        <v>41342.737696759257</v>
      </c>
      <c r="T2311" s="12">
        <f t="shared" si="147"/>
        <v>41307.737696759257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7">
        <f t="shared" si="145"/>
        <v>64.816470588235291</v>
      </c>
      <c r="Q2312" t="s">
        <v>8325</v>
      </c>
      <c r="R2312" t="s">
        <v>8329</v>
      </c>
      <c r="S2312" s="12">
        <f t="shared" si="146"/>
        <v>41354.502488425926</v>
      </c>
      <c r="T2312" s="12">
        <f t="shared" si="147"/>
        <v>41324.54415509259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7">
        <f t="shared" si="145"/>
        <v>90.09615384615384</v>
      </c>
      <c r="Q2313" t="s">
        <v>8325</v>
      </c>
      <c r="R2313" t="s">
        <v>8329</v>
      </c>
      <c r="S2313" s="12">
        <f t="shared" si="146"/>
        <v>41765.754502314812</v>
      </c>
      <c r="T2313" s="12">
        <f t="shared" si="147"/>
        <v>41735.754502314812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7">
        <f t="shared" si="145"/>
        <v>40.962025316455694</v>
      </c>
      <c r="Q2314" t="s">
        <v>8325</v>
      </c>
      <c r="R2314" t="s">
        <v>8329</v>
      </c>
      <c r="S2314" s="12">
        <f t="shared" si="146"/>
        <v>41747.708333333336</v>
      </c>
      <c r="T2314" s="12">
        <f t="shared" si="147"/>
        <v>41716.382847222223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7">
        <f t="shared" si="145"/>
        <v>56.000127388535034</v>
      </c>
      <c r="Q2315" t="s">
        <v>8325</v>
      </c>
      <c r="R2315" t="s">
        <v>8329</v>
      </c>
      <c r="S2315" s="12">
        <f t="shared" si="146"/>
        <v>41032.708634259259</v>
      </c>
      <c r="T2315" s="12">
        <f t="shared" si="147"/>
        <v>41002.708634259259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7">
        <f t="shared" si="145"/>
        <v>37.672800000000002</v>
      </c>
      <c r="Q2316" t="s">
        <v>8325</v>
      </c>
      <c r="R2316" t="s">
        <v>8329</v>
      </c>
      <c r="S2316" s="12">
        <f t="shared" si="146"/>
        <v>41067.301585648151</v>
      </c>
      <c r="T2316" s="12">
        <f t="shared" si="147"/>
        <v>41037.301585648151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7">
        <f t="shared" si="145"/>
        <v>40.078125</v>
      </c>
      <c r="Q2317" t="s">
        <v>8325</v>
      </c>
      <c r="R2317" t="s">
        <v>8329</v>
      </c>
      <c r="S2317" s="12">
        <f t="shared" si="146"/>
        <v>41034.47619212963</v>
      </c>
      <c r="T2317" s="12">
        <f t="shared" si="147"/>
        <v>41004.47619212963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7">
        <f t="shared" si="145"/>
        <v>78.031999999999996</v>
      </c>
      <c r="Q2318" t="s">
        <v>8325</v>
      </c>
      <c r="R2318" t="s">
        <v>8329</v>
      </c>
      <c r="S2318" s="12">
        <f t="shared" si="146"/>
        <v>40156.516666666663</v>
      </c>
      <c r="T2318" s="12">
        <f t="shared" si="147"/>
        <v>40079.475115740745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7">
        <f t="shared" si="145"/>
        <v>18.90909090909091</v>
      </c>
      <c r="Q2319" t="s">
        <v>8325</v>
      </c>
      <c r="R2319" t="s">
        <v>8329</v>
      </c>
      <c r="S2319" s="12">
        <f t="shared" si="146"/>
        <v>40223.958333333336</v>
      </c>
      <c r="T2319" s="12">
        <f t="shared" si="147"/>
        <v>40192.292233796295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7">
        <f t="shared" si="145"/>
        <v>37.134969325153371</v>
      </c>
      <c r="Q2320" t="s">
        <v>8325</v>
      </c>
      <c r="R2320" t="s">
        <v>8329</v>
      </c>
      <c r="S2320" s="12">
        <f t="shared" si="146"/>
        <v>40081.915972222225</v>
      </c>
      <c r="T2320" s="12">
        <f t="shared" si="147"/>
        <v>40050.393680555557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7">
        <f t="shared" si="145"/>
        <v>41.961038961038959</v>
      </c>
      <c r="Q2321" t="s">
        <v>8325</v>
      </c>
      <c r="R2321" t="s">
        <v>8329</v>
      </c>
      <c r="S2321" s="12">
        <f t="shared" si="146"/>
        <v>41622.832002314812</v>
      </c>
      <c r="T2321" s="12">
        <f t="shared" si="147"/>
        <v>41592.832002314812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7">
        <f t="shared" si="145"/>
        <v>61.044943820224717</v>
      </c>
      <c r="Q2322" t="s">
        <v>8325</v>
      </c>
      <c r="R2322" t="s">
        <v>8329</v>
      </c>
      <c r="S2322" s="12">
        <f t="shared" si="146"/>
        <v>41731.525462962964</v>
      </c>
      <c r="T2322" s="12">
        <f t="shared" si="147"/>
        <v>41696.567129629628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7">
        <f t="shared" si="145"/>
        <v>64.53125</v>
      </c>
      <c r="Q2323" t="s">
        <v>8336</v>
      </c>
      <c r="R2323" t="s">
        <v>8352</v>
      </c>
      <c r="S2323" s="12">
        <f t="shared" si="146"/>
        <v>42828.96876157407</v>
      </c>
      <c r="T2323" s="12">
        <f t="shared" si="147"/>
        <v>42799.010428240741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7">
        <f t="shared" si="145"/>
        <v>21.25</v>
      </c>
      <c r="Q2324" t="s">
        <v>8336</v>
      </c>
      <c r="R2324" t="s">
        <v>8352</v>
      </c>
      <c r="S2324" s="12">
        <f t="shared" si="146"/>
        <v>42834.603807870371</v>
      </c>
      <c r="T2324" s="12">
        <f t="shared" si="147"/>
        <v>42804.645474537036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7">
        <f t="shared" si="145"/>
        <v>30</v>
      </c>
      <c r="Q2325" t="s">
        <v>8336</v>
      </c>
      <c r="R2325" t="s">
        <v>8352</v>
      </c>
      <c r="S2325" s="12">
        <f t="shared" si="146"/>
        <v>42814.505173611113</v>
      </c>
      <c r="T2325" s="12">
        <f t="shared" si="147"/>
        <v>42807.505173611113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7">
        <f t="shared" si="145"/>
        <v>25.491803278688526</v>
      </c>
      <c r="Q2326" t="s">
        <v>8336</v>
      </c>
      <c r="R2326" t="s">
        <v>8352</v>
      </c>
      <c r="S2326" s="12">
        <f t="shared" si="146"/>
        <v>42820.593576388885</v>
      </c>
      <c r="T2326" s="12">
        <f t="shared" si="147"/>
        <v>42790.635243055556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7">
        <f t="shared" si="145"/>
        <v>11.428571428571429</v>
      </c>
      <c r="Q2327" t="s">
        <v>8336</v>
      </c>
      <c r="R2327" t="s">
        <v>8352</v>
      </c>
      <c r="S2327" s="12">
        <f t="shared" si="146"/>
        <v>42823.730682870373</v>
      </c>
      <c r="T2327" s="12">
        <f t="shared" si="147"/>
        <v>42793.772349537037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7">
        <f t="shared" si="145"/>
        <v>108</v>
      </c>
      <c r="Q2328" t="s">
        <v>8336</v>
      </c>
      <c r="R2328" t="s">
        <v>8352</v>
      </c>
      <c r="S2328" s="12">
        <f t="shared" si="146"/>
        <v>42855.458333333328</v>
      </c>
      <c r="T2328" s="12">
        <f t="shared" si="147"/>
        <v>42803.784120370372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7">
        <f t="shared" si="145"/>
        <v>54.883162444113267</v>
      </c>
      <c r="Q2329" t="s">
        <v>8336</v>
      </c>
      <c r="R2329" t="s">
        <v>8352</v>
      </c>
      <c r="S2329" s="12">
        <f t="shared" si="146"/>
        <v>41877.667129629626</v>
      </c>
      <c r="T2329" s="12">
        <f t="shared" si="147"/>
        <v>41842.667129629626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7">
        <f t="shared" si="145"/>
        <v>47.383612662942269</v>
      </c>
      <c r="Q2330" t="s">
        <v>8336</v>
      </c>
      <c r="R2330" t="s">
        <v>8352</v>
      </c>
      <c r="S2330" s="12">
        <f t="shared" si="146"/>
        <v>42169.531678240739</v>
      </c>
      <c r="T2330" s="12">
        <f t="shared" si="147"/>
        <v>42139.531678240739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7">
        <f t="shared" si="145"/>
        <v>211.84</v>
      </c>
      <c r="Q2331" t="s">
        <v>8336</v>
      </c>
      <c r="R2331" t="s">
        <v>8352</v>
      </c>
      <c r="S2331" s="12">
        <f t="shared" si="146"/>
        <v>41837.374374999999</v>
      </c>
      <c r="T2331" s="12">
        <f t="shared" si="147"/>
        <v>41807.374374999999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7">
        <f t="shared" si="145"/>
        <v>219.92638036809817</v>
      </c>
      <c r="Q2332" t="s">
        <v>8336</v>
      </c>
      <c r="R2332" t="s">
        <v>8352</v>
      </c>
      <c r="S2332" s="12">
        <f t="shared" si="146"/>
        <v>42362.75</v>
      </c>
      <c r="T2332" s="12">
        <f t="shared" si="147"/>
        <v>42332.64980324074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7">
        <f t="shared" si="145"/>
        <v>40.795406360424032</v>
      </c>
      <c r="Q2333" t="s">
        <v>8336</v>
      </c>
      <c r="R2333" t="s">
        <v>8352</v>
      </c>
      <c r="S2333" s="12">
        <f t="shared" si="146"/>
        <v>41868.755671296298</v>
      </c>
      <c r="T2333" s="12">
        <f t="shared" si="147"/>
        <v>41838.755671296298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7">
        <f t="shared" si="145"/>
        <v>75.502840909090907</v>
      </c>
      <c r="Q2334" t="s">
        <v>8336</v>
      </c>
      <c r="R2334" t="s">
        <v>8352</v>
      </c>
      <c r="S2334" s="12">
        <f t="shared" si="146"/>
        <v>42041.378136574072</v>
      </c>
      <c r="T2334" s="12">
        <f t="shared" si="147"/>
        <v>42011.378136574072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7">
        <f t="shared" si="145"/>
        <v>13.542553191489361</v>
      </c>
      <c r="Q2335" t="s">
        <v>8336</v>
      </c>
      <c r="R2335" t="s">
        <v>8352</v>
      </c>
      <c r="S2335" s="12">
        <f t="shared" si="146"/>
        <v>41788.493055555555</v>
      </c>
      <c r="T2335" s="12">
        <f t="shared" si="147"/>
        <v>41767.400347222225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7">
        <f t="shared" si="145"/>
        <v>60.865671641791046</v>
      </c>
      <c r="Q2336" t="s">
        <v>8336</v>
      </c>
      <c r="R2336" t="s">
        <v>8352</v>
      </c>
      <c r="S2336" s="12">
        <f t="shared" si="146"/>
        <v>41948.481944444444</v>
      </c>
      <c r="T2336" s="12">
        <f t="shared" si="147"/>
        <v>41918.420115740737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7">
        <f t="shared" si="145"/>
        <v>115.69230769230769</v>
      </c>
      <c r="Q2337" t="s">
        <v>8336</v>
      </c>
      <c r="R2337" t="s">
        <v>8352</v>
      </c>
      <c r="S2337" s="12">
        <f t="shared" si="146"/>
        <v>41801.322256944448</v>
      </c>
      <c r="T2337" s="12">
        <f t="shared" si="147"/>
        <v>41771.322256944448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7">
        <f t="shared" si="145"/>
        <v>48.104623556581984</v>
      </c>
      <c r="Q2338" t="s">
        <v>8336</v>
      </c>
      <c r="R2338" t="s">
        <v>8352</v>
      </c>
      <c r="S2338" s="12">
        <f t="shared" si="146"/>
        <v>41706.674710648149</v>
      </c>
      <c r="T2338" s="12">
        <f t="shared" si="147"/>
        <v>41666.674710648149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7">
        <f t="shared" si="145"/>
        <v>74.184357541899445</v>
      </c>
      <c r="Q2339" t="s">
        <v>8336</v>
      </c>
      <c r="R2339" t="s">
        <v>8352</v>
      </c>
      <c r="S2339" s="12">
        <f t="shared" si="146"/>
        <v>41816.390543981484</v>
      </c>
      <c r="T2339" s="12">
        <f t="shared" si="147"/>
        <v>41786.390543981484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7">
        <f t="shared" si="145"/>
        <v>123.34552845528455</v>
      </c>
      <c r="Q2340" t="s">
        <v>8336</v>
      </c>
      <c r="R2340" t="s">
        <v>8352</v>
      </c>
      <c r="S2340" s="12">
        <f t="shared" si="146"/>
        <v>41819.64680555556</v>
      </c>
      <c r="T2340" s="12">
        <f t="shared" si="147"/>
        <v>41789.64680555556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7">
        <f t="shared" si="145"/>
        <v>66.623188405797094</v>
      </c>
      <c r="Q2341" t="s">
        <v>8336</v>
      </c>
      <c r="R2341" t="s">
        <v>8352</v>
      </c>
      <c r="S2341" s="12">
        <f t="shared" si="146"/>
        <v>42723.082638888889</v>
      </c>
      <c r="T2341" s="12">
        <f t="shared" si="147"/>
        <v>42692.54987268518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7">
        <f t="shared" si="145"/>
        <v>104.99007444168734</v>
      </c>
      <c r="Q2342" t="s">
        <v>8336</v>
      </c>
      <c r="R2342" t="s">
        <v>8352</v>
      </c>
      <c r="S2342" s="12">
        <f t="shared" si="146"/>
        <v>42673.392800925925</v>
      </c>
      <c r="T2342" s="12">
        <f t="shared" si="147"/>
        <v>42643.392800925925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t="s">
        <v>8319</v>
      </c>
      <c r="R2343" t="s">
        <v>8320</v>
      </c>
      <c r="S2343" s="12">
        <f t="shared" si="146"/>
        <v>42197.563703703709</v>
      </c>
      <c r="T2343" s="12">
        <f t="shared" si="147"/>
        <v>42167.563703703709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2">
        <f t="shared" si="146"/>
        <v>41917.958333333336</v>
      </c>
      <c r="T2344" s="12">
        <f t="shared" si="147"/>
        <v>41897.452199074076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7">
        <f t="shared" si="145"/>
        <v>300</v>
      </c>
      <c r="Q2345" t="s">
        <v>8319</v>
      </c>
      <c r="R2345" t="s">
        <v>8320</v>
      </c>
      <c r="S2345" s="12">
        <f t="shared" si="146"/>
        <v>42377.57430555555</v>
      </c>
      <c r="T2345" s="12">
        <f t="shared" si="147"/>
        <v>42327.575289351851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7">
        <f t="shared" si="145"/>
        <v>1</v>
      </c>
      <c r="Q2346" t="s">
        <v>8319</v>
      </c>
      <c r="R2346" t="s">
        <v>8320</v>
      </c>
      <c r="S2346" s="12">
        <f t="shared" si="146"/>
        <v>42545.477650462963</v>
      </c>
      <c r="T2346" s="12">
        <f t="shared" si="147"/>
        <v>42515.477650462963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2">
        <f t="shared" si="146"/>
        <v>42094.735416666663</v>
      </c>
      <c r="T2347" s="12">
        <f t="shared" si="147"/>
        <v>42059.751805555556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7">
        <f t="shared" si="145"/>
        <v>13</v>
      </c>
      <c r="Q2348" t="s">
        <v>8319</v>
      </c>
      <c r="R2348" t="s">
        <v>8320</v>
      </c>
      <c r="S2348" s="12">
        <f t="shared" si="146"/>
        <v>42660.54896990741</v>
      </c>
      <c r="T2348" s="12">
        <f t="shared" si="147"/>
        <v>42615.54896990741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7">
        <f t="shared" si="145"/>
        <v>15</v>
      </c>
      <c r="Q2349" t="s">
        <v>8319</v>
      </c>
      <c r="R2349" t="s">
        <v>8320</v>
      </c>
      <c r="S2349" s="12">
        <f t="shared" si="146"/>
        <v>42607.357361111106</v>
      </c>
      <c r="T2349" s="12">
        <f t="shared" si="147"/>
        <v>42577.357361111106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7">
        <f t="shared" si="145"/>
        <v>54</v>
      </c>
      <c r="Q2350" t="s">
        <v>8319</v>
      </c>
      <c r="R2350" t="s">
        <v>8320</v>
      </c>
      <c r="S2350" s="12">
        <f t="shared" si="146"/>
        <v>42420.682152777779</v>
      </c>
      <c r="T2350" s="12">
        <f t="shared" si="147"/>
        <v>42360.682152777779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2">
        <f t="shared" si="146"/>
        <v>42227.525787037041</v>
      </c>
      <c r="T2351" s="12">
        <f t="shared" si="147"/>
        <v>42198.525787037041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2">
        <f t="shared" si="146"/>
        <v>42738.592245370368</v>
      </c>
      <c r="T2352" s="12">
        <f t="shared" si="147"/>
        <v>42708.592245370368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7">
        <f t="shared" si="145"/>
        <v>15.428571428571429</v>
      </c>
      <c r="Q2353" t="s">
        <v>8319</v>
      </c>
      <c r="R2353" t="s">
        <v>8320</v>
      </c>
      <c r="S2353" s="12">
        <f t="shared" si="146"/>
        <v>42123.851145833338</v>
      </c>
      <c r="T2353" s="12">
        <f t="shared" si="147"/>
        <v>42093.851145833338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2">
        <f t="shared" si="146"/>
        <v>42161.383703703701</v>
      </c>
      <c r="T2354" s="12">
        <f t="shared" si="147"/>
        <v>42101.383703703701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2">
        <f t="shared" si="146"/>
        <v>42115.426180555558</v>
      </c>
      <c r="T2355" s="12">
        <f t="shared" si="147"/>
        <v>42103.426180555558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7">
        <f t="shared" si="145"/>
        <v>25</v>
      </c>
      <c r="Q2356" t="s">
        <v>8319</v>
      </c>
      <c r="R2356" t="s">
        <v>8320</v>
      </c>
      <c r="S2356" s="12">
        <f t="shared" si="146"/>
        <v>42014.472916666666</v>
      </c>
      <c r="T2356" s="12">
        <f t="shared" si="147"/>
        <v>41954.472916666666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7">
        <f t="shared" si="145"/>
        <v>27.5</v>
      </c>
      <c r="Q2357" t="s">
        <v>8319</v>
      </c>
      <c r="R2357" t="s">
        <v>8320</v>
      </c>
      <c r="S2357" s="12">
        <f t="shared" si="146"/>
        <v>42126.668240740742</v>
      </c>
      <c r="T2357" s="12">
        <f t="shared" si="147"/>
        <v>42096.668240740742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2">
        <f t="shared" si="146"/>
        <v>42160.53361111111</v>
      </c>
      <c r="T2358" s="12">
        <f t="shared" si="147"/>
        <v>42130.53361111111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2">
        <f t="shared" si="146"/>
        <v>42294.370115740741</v>
      </c>
      <c r="T2359" s="12">
        <f t="shared" si="147"/>
        <v>42264.370115740741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2">
        <f t="shared" si="146"/>
        <v>42034.777083333334</v>
      </c>
      <c r="T2360" s="12">
        <f t="shared" si="147"/>
        <v>41978.680972222224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7">
        <f t="shared" si="145"/>
        <v>367</v>
      </c>
      <c r="Q2361" t="s">
        <v>8319</v>
      </c>
      <c r="R2361" t="s">
        <v>8320</v>
      </c>
      <c r="S2361" s="12">
        <f t="shared" si="146"/>
        <v>42219.399583333332</v>
      </c>
      <c r="T2361" s="12">
        <f t="shared" si="147"/>
        <v>42159.399583333332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7">
        <f t="shared" si="145"/>
        <v>2</v>
      </c>
      <c r="Q2362" t="s">
        <v>8319</v>
      </c>
      <c r="R2362" t="s">
        <v>8320</v>
      </c>
      <c r="S2362" s="12">
        <f t="shared" si="146"/>
        <v>42407.45694444445</v>
      </c>
      <c r="T2362" s="12">
        <f t="shared" si="147"/>
        <v>42377.45694444445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2">
        <f t="shared" si="146"/>
        <v>42490.666666666672</v>
      </c>
      <c r="T2363" s="12">
        <f t="shared" si="147"/>
        <v>42466.608888888892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7">
        <f t="shared" si="145"/>
        <v>60</v>
      </c>
      <c r="Q2364" t="s">
        <v>8319</v>
      </c>
      <c r="R2364" t="s">
        <v>8320</v>
      </c>
      <c r="S2364" s="12">
        <f t="shared" si="146"/>
        <v>41984.438310185185</v>
      </c>
      <c r="T2364" s="12">
        <f t="shared" si="147"/>
        <v>41954.438310185185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2">
        <f t="shared" si="146"/>
        <v>42366.761574074073</v>
      </c>
      <c r="T2365" s="12">
        <f t="shared" si="147"/>
        <v>42321.761574074073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2">
        <f t="shared" si="146"/>
        <v>42303.684675925921</v>
      </c>
      <c r="T2366" s="12">
        <f t="shared" si="147"/>
        <v>42248.684675925921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2">
        <f t="shared" si="146"/>
        <v>42386.708333333328</v>
      </c>
      <c r="T2367" s="12">
        <f t="shared" si="147"/>
        <v>42346.486400462964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7">
        <f t="shared" si="145"/>
        <v>97.407407407407405</v>
      </c>
      <c r="Q2368" t="s">
        <v>8319</v>
      </c>
      <c r="R2368" t="s">
        <v>8320</v>
      </c>
      <c r="S2368" s="12">
        <f t="shared" si="146"/>
        <v>42298.281631944439</v>
      </c>
      <c r="T2368" s="12">
        <f t="shared" si="147"/>
        <v>42268.281631944439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7">
        <f t="shared" si="145"/>
        <v>47.857142857142854</v>
      </c>
      <c r="Q2369" t="s">
        <v>8319</v>
      </c>
      <c r="R2369" t="s">
        <v>8320</v>
      </c>
      <c r="S2369" s="12">
        <f t="shared" si="146"/>
        <v>42485.678425925929</v>
      </c>
      <c r="T2369" s="12">
        <f t="shared" si="147"/>
        <v>42425.720092592594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148">E2370/D2370</f>
        <v>2.5000000000000001E-3</v>
      </c>
      <c r="P2370" s="7">
        <f t="shared" ref="P2370:P2433" si="149">E2370/L2370</f>
        <v>50</v>
      </c>
      <c r="Q2370" t="s">
        <v>8319</v>
      </c>
      <c r="R2370" t="s">
        <v>8320</v>
      </c>
      <c r="S2370" s="12">
        <f t="shared" si="146"/>
        <v>42108.430150462962</v>
      </c>
      <c r="T2370" s="12">
        <f t="shared" si="147"/>
        <v>42063.471817129626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8"/>
        <v>0</v>
      </c>
      <c r="P2371" s="7" t="e">
        <f t="shared" si="149"/>
        <v>#DIV/0!</v>
      </c>
      <c r="Q2371" t="s">
        <v>8319</v>
      </c>
      <c r="R2371" t="s">
        <v>8320</v>
      </c>
      <c r="S2371" s="12">
        <f t="shared" ref="S2371:S2434" si="150">(I2371/86400)+25569+(-6/24)</f>
        <v>42410.562627314815</v>
      </c>
      <c r="T2371" s="12">
        <f t="shared" ref="T2371:T2434" si="151">(J2371/86400)+25569+(-6/24)</f>
        <v>42380.562627314815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7">
        <f t="shared" si="149"/>
        <v>20.5</v>
      </c>
      <c r="Q2372" t="s">
        <v>8319</v>
      </c>
      <c r="R2372" t="s">
        <v>8320</v>
      </c>
      <c r="S2372" s="12">
        <f t="shared" si="150"/>
        <v>41990.93913194444</v>
      </c>
      <c r="T2372" s="12">
        <f t="shared" si="151"/>
        <v>41960.93913194444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2">
        <f t="shared" si="150"/>
        <v>42180.527731481481</v>
      </c>
      <c r="T2373" s="12">
        <f t="shared" si="151"/>
        <v>42150.527731481481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7">
        <f t="shared" si="149"/>
        <v>30</v>
      </c>
      <c r="Q2374" t="s">
        <v>8319</v>
      </c>
      <c r="R2374" t="s">
        <v>8320</v>
      </c>
      <c r="S2374" s="12">
        <f t="shared" si="150"/>
        <v>42117.819108796291</v>
      </c>
      <c r="T2374" s="12">
        <f t="shared" si="151"/>
        <v>42087.819108796291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7">
        <f t="shared" si="149"/>
        <v>50</v>
      </c>
      <c r="Q2375" t="s">
        <v>8319</v>
      </c>
      <c r="R2375" t="s">
        <v>8320</v>
      </c>
      <c r="S2375" s="12">
        <f t="shared" si="150"/>
        <v>42245.412314814814</v>
      </c>
      <c r="T2375" s="12">
        <f t="shared" si="151"/>
        <v>42215.412314814814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7">
        <f t="shared" si="149"/>
        <v>10</v>
      </c>
      <c r="Q2376" t="s">
        <v>8319</v>
      </c>
      <c r="R2376" t="s">
        <v>8320</v>
      </c>
      <c r="S2376" s="12">
        <f t="shared" si="150"/>
        <v>42047.593287037038</v>
      </c>
      <c r="T2376" s="12">
        <f t="shared" si="151"/>
        <v>42017.593287037038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2">
        <f t="shared" si="150"/>
        <v>42622.586076388892</v>
      </c>
      <c r="T2377" s="12">
        <f t="shared" si="151"/>
        <v>42592.586076388892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7">
        <f t="shared" si="149"/>
        <v>81.582499999999996</v>
      </c>
      <c r="Q2378" t="s">
        <v>8319</v>
      </c>
      <c r="R2378" t="s">
        <v>8320</v>
      </c>
      <c r="S2378" s="12">
        <f t="shared" si="150"/>
        <v>42348.675532407404</v>
      </c>
      <c r="T2378" s="12">
        <f t="shared" si="151"/>
        <v>42318.675532407404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2">
        <f t="shared" si="150"/>
        <v>42699.661840277782</v>
      </c>
      <c r="T2379" s="12">
        <f t="shared" si="151"/>
        <v>42669.620173611111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2">
        <f t="shared" si="150"/>
        <v>42241.763078703705</v>
      </c>
      <c r="T2380" s="12">
        <f t="shared" si="151"/>
        <v>42212.763078703705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2">
        <f t="shared" si="150"/>
        <v>42281.766388888893</v>
      </c>
      <c r="T2381" s="12">
        <f t="shared" si="151"/>
        <v>42236.766388888893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7">
        <f t="shared" si="149"/>
        <v>18.333333333333332</v>
      </c>
      <c r="Q2382" t="s">
        <v>8319</v>
      </c>
      <c r="R2382" t="s">
        <v>8320</v>
      </c>
      <c r="S2382" s="12">
        <f t="shared" si="150"/>
        <v>42278.543310185181</v>
      </c>
      <c r="T2382" s="12">
        <f t="shared" si="151"/>
        <v>42248.543310185181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7">
        <f t="shared" si="149"/>
        <v>224.42857142857142</v>
      </c>
      <c r="Q2383" t="s">
        <v>8319</v>
      </c>
      <c r="R2383" t="s">
        <v>8320</v>
      </c>
      <c r="S2383" s="12">
        <f t="shared" si="150"/>
        <v>42104.685740740737</v>
      </c>
      <c r="T2383" s="12">
        <f t="shared" si="151"/>
        <v>42074.685740740737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7">
        <f t="shared" si="149"/>
        <v>37.5</v>
      </c>
      <c r="Q2384" t="s">
        <v>8319</v>
      </c>
      <c r="R2384" t="s">
        <v>8320</v>
      </c>
      <c r="S2384" s="12">
        <f t="shared" si="150"/>
        <v>42219.937534722223</v>
      </c>
      <c r="T2384" s="12">
        <f t="shared" si="151"/>
        <v>42194.937534722223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7">
        <f t="shared" si="149"/>
        <v>145</v>
      </c>
      <c r="Q2385" t="s">
        <v>8319</v>
      </c>
      <c r="R2385" t="s">
        <v>8320</v>
      </c>
      <c r="S2385" s="12">
        <f t="shared" si="150"/>
        <v>42056.806793981479</v>
      </c>
      <c r="T2385" s="12">
        <f t="shared" si="151"/>
        <v>42026.806793981479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7">
        <f t="shared" si="149"/>
        <v>1</v>
      </c>
      <c r="Q2386" t="s">
        <v>8319</v>
      </c>
      <c r="R2386" t="s">
        <v>8320</v>
      </c>
      <c r="S2386" s="12">
        <f t="shared" si="150"/>
        <v>41956.859293981484</v>
      </c>
      <c r="T2386" s="12">
        <f t="shared" si="151"/>
        <v>41926.817627314813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7">
        <f t="shared" si="149"/>
        <v>112.57142857142857</v>
      </c>
      <c r="Q2387" t="s">
        <v>8319</v>
      </c>
      <c r="R2387" t="s">
        <v>8320</v>
      </c>
      <c r="S2387" s="12">
        <f t="shared" si="150"/>
        <v>42221.45175925926</v>
      </c>
      <c r="T2387" s="12">
        <f t="shared" si="151"/>
        <v>42191.45175925926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2">
        <f t="shared" si="150"/>
        <v>42014.588240740741</v>
      </c>
      <c r="T2388" s="12">
        <f t="shared" si="151"/>
        <v>41954.588240740741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7">
        <f t="shared" si="149"/>
        <v>342</v>
      </c>
      <c r="Q2389" t="s">
        <v>8319</v>
      </c>
      <c r="R2389" t="s">
        <v>8320</v>
      </c>
      <c r="S2389" s="12">
        <f t="shared" si="150"/>
        <v>42573.376620370371</v>
      </c>
      <c r="T2389" s="12">
        <f t="shared" si="151"/>
        <v>42528.376620370371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7">
        <f t="shared" si="149"/>
        <v>57.875</v>
      </c>
      <c r="Q2390" t="s">
        <v>8319</v>
      </c>
      <c r="R2390" t="s">
        <v>8320</v>
      </c>
      <c r="S2390" s="12">
        <f t="shared" si="150"/>
        <v>42019.561805555553</v>
      </c>
      <c r="T2390" s="12">
        <f t="shared" si="151"/>
        <v>41989.603692129633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7">
        <f t="shared" si="149"/>
        <v>30</v>
      </c>
      <c r="Q2391" t="s">
        <v>8319</v>
      </c>
      <c r="R2391" t="s">
        <v>8320</v>
      </c>
      <c r="S2391" s="12">
        <f t="shared" si="150"/>
        <v>42210.665972222225</v>
      </c>
      <c r="T2391" s="12">
        <f t="shared" si="151"/>
        <v>42179.403379629628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2">
        <f t="shared" si="150"/>
        <v>42008.012314814812</v>
      </c>
      <c r="T2392" s="12">
        <f t="shared" si="151"/>
        <v>41968.012314814812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7">
        <f t="shared" si="149"/>
        <v>25</v>
      </c>
      <c r="Q2393" t="s">
        <v>8319</v>
      </c>
      <c r="R2393" t="s">
        <v>8320</v>
      </c>
      <c r="S2393" s="12">
        <f t="shared" si="150"/>
        <v>42094.502824074079</v>
      </c>
      <c r="T2393" s="12">
        <f t="shared" si="151"/>
        <v>42064.544490740736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2">
        <f t="shared" si="150"/>
        <v>42305.870636574073</v>
      </c>
      <c r="T2394" s="12">
        <f t="shared" si="151"/>
        <v>42275.870636574073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7">
        <f t="shared" si="149"/>
        <v>50</v>
      </c>
      <c r="Q2395" t="s">
        <v>8319</v>
      </c>
      <c r="R2395" t="s">
        <v>8320</v>
      </c>
      <c r="S2395" s="12">
        <f t="shared" si="150"/>
        <v>42224.398344907408</v>
      </c>
      <c r="T2395" s="12">
        <f t="shared" si="151"/>
        <v>42194.398344907408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7">
        <f t="shared" si="149"/>
        <v>1.5</v>
      </c>
      <c r="Q2396" t="s">
        <v>8319</v>
      </c>
      <c r="R2396" t="s">
        <v>8320</v>
      </c>
      <c r="S2396" s="12">
        <f t="shared" si="150"/>
        <v>42061.112187499995</v>
      </c>
      <c r="T2396" s="12">
        <f t="shared" si="151"/>
        <v>42031.112187499995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2">
        <f t="shared" si="150"/>
        <v>42745.122916666667</v>
      </c>
      <c r="T2397" s="12">
        <f t="shared" si="151"/>
        <v>42716.871377314819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7">
        <f t="shared" si="149"/>
        <v>10</v>
      </c>
      <c r="Q2398" t="s">
        <v>8319</v>
      </c>
      <c r="R2398" t="s">
        <v>8320</v>
      </c>
      <c r="S2398" s="12">
        <f t="shared" si="150"/>
        <v>42292.599050925928</v>
      </c>
      <c r="T2398" s="12">
        <f t="shared" si="151"/>
        <v>42262.599050925928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2">
        <f t="shared" si="150"/>
        <v>42006.63490740741</v>
      </c>
      <c r="T2399" s="12">
        <f t="shared" si="151"/>
        <v>41976.63490740741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2">
        <f t="shared" si="150"/>
        <v>42187.666481481487</v>
      </c>
      <c r="T2400" s="12">
        <f t="shared" si="151"/>
        <v>42157.666481481487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2">
        <f t="shared" si="150"/>
        <v>41991.603078703702</v>
      </c>
      <c r="T2401" s="12">
        <f t="shared" si="151"/>
        <v>41956.603078703702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2">
        <f t="shared" si="150"/>
        <v>42474.018101851849</v>
      </c>
      <c r="T2402" s="12">
        <f t="shared" si="151"/>
        <v>42444.018101851849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7">
        <f t="shared" si="149"/>
        <v>22.333333333333332</v>
      </c>
      <c r="Q2403" t="s">
        <v>8336</v>
      </c>
      <c r="R2403" t="s">
        <v>8337</v>
      </c>
      <c r="S2403" s="12">
        <f t="shared" si="150"/>
        <v>42434.572870370372</v>
      </c>
      <c r="T2403" s="12">
        <f t="shared" si="151"/>
        <v>42374.572870370372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7">
        <f t="shared" si="149"/>
        <v>52</v>
      </c>
      <c r="Q2404" t="s">
        <v>8336</v>
      </c>
      <c r="R2404" t="s">
        <v>8337</v>
      </c>
      <c r="S2404" s="12">
        <f t="shared" si="150"/>
        <v>42137.429756944446</v>
      </c>
      <c r="T2404" s="12">
        <f t="shared" si="151"/>
        <v>42107.429756944446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7">
        <f t="shared" si="149"/>
        <v>16.833333333333332</v>
      </c>
      <c r="Q2405" t="s">
        <v>8336</v>
      </c>
      <c r="R2405" t="s">
        <v>8337</v>
      </c>
      <c r="S2405" s="12">
        <f t="shared" si="150"/>
        <v>42459.590949074074</v>
      </c>
      <c r="T2405" s="12">
        <f t="shared" si="151"/>
        <v>42399.632615740746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2">
        <f t="shared" si="150"/>
        <v>42371.78943287037</v>
      </c>
      <c r="T2406" s="12">
        <f t="shared" si="151"/>
        <v>42341.78943287037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7">
        <f t="shared" si="149"/>
        <v>56.3</v>
      </c>
      <c r="Q2407" t="s">
        <v>8336</v>
      </c>
      <c r="R2407" t="s">
        <v>8337</v>
      </c>
      <c r="S2407" s="12">
        <f t="shared" si="150"/>
        <v>42616.335358796292</v>
      </c>
      <c r="T2407" s="12">
        <f t="shared" si="151"/>
        <v>42595.335358796292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7">
        <f t="shared" si="149"/>
        <v>84.0625</v>
      </c>
      <c r="Q2408" t="s">
        <v>8336</v>
      </c>
      <c r="R2408" t="s">
        <v>8337</v>
      </c>
      <c r="S2408" s="12">
        <f t="shared" si="150"/>
        <v>42022.860995370371</v>
      </c>
      <c r="T2408" s="12">
        <f t="shared" si="151"/>
        <v>41982.860995370371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7">
        <f t="shared" si="149"/>
        <v>168.39393939393941</v>
      </c>
      <c r="Q2409" t="s">
        <v>8336</v>
      </c>
      <c r="R2409" t="s">
        <v>8337</v>
      </c>
      <c r="S2409" s="12">
        <f t="shared" si="150"/>
        <v>42105</v>
      </c>
      <c r="T2409" s="12">
        <f t="shared" si="151"/>
        <v>42082.325555555552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7">
        <f t="shared" si="149"/>
        <v>15</v>
      </c>
      <c r="Q2410" t="s">
        <v>8336</v>
      </c>
      <c r="R2410" t="s">
        <v>8337</v>
      </c>
      <c r="S2410" s="12">
        <f t="shared" si="150"/>
        <v>41948.932372685187</v>
      </c>
      <c r="T2410" s="12">
        <f t="shared" si="151"/>
        <v>41918.890706018516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7">
        <f t="shared" si="149"/>
        <v>76.666666666666671</v>
      </c>
      <c r="Q2411" t="s">
        <v>8336</v>
      </c>
      <c r="R2411" t="s">
        <v>8337</v>
      </c>
      <c r="S2411" s="12">
        <f t="shared" si="150"/>
        <v>42234.625868055555</v>
      </c>
      <c r="T2411" s="12">
        <f t="shared" si="151"/>
        <v>42204.625868055555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2">
        <f t="shared" si="150"/>
        <v>42254.158275462964</v>
      </c>
      <c r="T2412" s="12">
        <f t="shared" si="151"/>
        <v>42224.158275462964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7">
        <f t="shared" si="149"/>
        <v>50.333333333333336</v>
      </c>
      <c r="Q2413" t="s">
        <v>8336</v>
      </c>
      <c r="R2413" t="s">
        <v>8337</v>
      </c>
      <c r="S2413" s="12">
        <f t="shared" si="150"/>
        <v>42241.482430555552</v>
      </c>
      <c r="T2413" s="12">
        <f t="shared" si="151"/>
        <v>42211.482430555552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2">
        <f t="shared" si="150"/>
        <v>42700.528622685189</v>
      </c>
      <c r="T2414" s="12">
        <f t="shared" si="151"/>
        <v>42655.486956018518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7">
        <f t="shared" si="149"/>
        <v>8.3333333333333339</v>
      </c>
      <c r="Q2415" t="s">
        <v>8336</v>
      </c>
      <c r="R2415" t="s">
        <v>8337</v>
      </c>
      <c r="S2415" s="12">
        <f t="shared" si="150"/>
        <v>41790.729166666664</v>
      </c>
      <c r="T2415" s="12">
        <f t="shared" si="151"/>
        <v>41759.85974537037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7">
        <f t="shared" si="149"/>
        <v>35.384615384615387</v>
      </c>
      <c r="Q2416" t="s">
        <v>8336</v>
      </c>
      <c r="R2416" t="s">
        <v>8337</v>
      </c>
      <c r="S2416" s="12">
        <f t="shared" si="150"/>
        <v>42237.915972222225</v>
      </c>
      <c r="T2416" s="12">
        <f t="shared" si="151"/>
        <v>42198.445138888885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7">
        <f t="shared" si="149"/>
        <v>55.833333333333336</v>
      </c>
      <c r="Q2417" t="s">
        <v>8336</v>
      </c>
      <c r="R2417" t="s">
        <v>8337</v>
      </c>
      <c r="S2417" s="12">
        <f t="shared" si="150"/>
        <v>42566.612800925926</v>
      </c>
      <c r="T2417" s="12">
        <f t="shared" si="151"/>
        <v>42536.612800925926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7">
        <f t="shared" si="149"/>
        <v>5</v>
      </c>
      <c r="Q2418" t="s">
        <v>8336</v>
      </c>
      <c r="R2418" t="s">
        <v>8337</v>
      </c>
      <c r="S2418" s="12">
        <f t="shared" si="150"/>
        <v>42077.375</v>
      </c>
      <c r="T2418" s="12">
        <f t="shared" si="151"/>
        <v>42019.487766203703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2">
        <f t="shared" si="150"/>
        <v>41861.634108796294</v>
      </c>
      <c r="T2419" s="12">
        <f t="shared" si="151"/>
        <v>41831.634108796294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7">
        <f t="shared" si="149"/>
        <v>1</v>
      </c>
      <c r="Q2420" t="s">
        <v>8336</v>
      </c>
      <c r="R2420" t="s">
        <v>8337</v>
      </c>
      <c r="S2420" s="12">
        <f t="shared" si="150"/>
        <v>42087.565324074079</v>
      </c>
      <c r="T2420" s="12">
        <f t="shared" si="151"/>
        <v>42027.606990740736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2">
        <f t="shared" si="150"/>
        <v>42053.488298611112</v>
      </c>
      <c r="T2421" s="12">
        <f t="shared" si="151"/>
        <v>41993.488298611112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7">
        <f t="shared" si="149"/>
        <v>69.472222222222229</v>
      </c>
      <c r="Q2422" t="s">
        <v>8336</v>
      </c>
      <c r="R2422" t="s">
        <v>8337</v>
      </c>
      <c r="S2422" s="12">
        <f t="shared" si="150"/>
        <v>41952.820543981477</v>
      </c>
      <c r="T2422" s="12">
        <f t="shared" si="151"/>
        <v>41892.778877314813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7">
        <f t="shared" si="149"/>
        <v>1</v>
      </c>
      <c r="Q2423" t="s">
        <v>8336</v>
      </c>
      <c r="R2423" t="s">
        <v>8337</v>
      </c>
      <c r="S2423" s="12">
        <f t="shared" si="150"/>
        <v>42056.437453703707</v>
      </c>
      <c r="T2423" s="12">
        <f t="shared" si="151"/>
        <v>42026.437453703707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7">
        <f t="shared" si="149"/>
        <v>1</v>
      </c>
      <c r="Q2424" t="s">
        <v>8336</v>
      </c>
      <c r="R2424" t="s">
        <v>8337</v>
      </c>
      <c r="S2424" s="12">
        <f t="shared" si="150"/>
        <v>42074.433287037042</v>
      </c>
      <c r="T2424" s="12">
        <f t="shared" si="151"/>
        <v>42044.474953703699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7">
        <f t="shared" si="149"/>
        <v>8</v>
      </c>
      <c r="Q2425" t="s">
        <v>8336</v>
      </c>
      <c r="R2425" t="s">
        <v>8337</v>
      </c>
      <c r="S2425" s="12">
        <f t="shared" si="150"/>
        <v>42004.454745370371</v>
      </c>
      <c r="T2425" s="12">
        <f t="shared" si="151"/>
        <v>41974.454745370371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7">
        <f t="shared" si="149"/>
        <v>34.444444444444443</v>
      </c>
      <c r="Q2426" t="s">
        <v>8336</v>
      </c>
      <c r="R2426" t="s">
        <v>8337</v>
      </c>
      <c r="S2426" s="12">
        <f t="shared" si="150"/>
        <v>41939.642453703702</v>
      </c>
      <c r="T2426" s="12">
        <f t="shared" si="151"/>
        <v>41909.642453703702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7">
        <f t="shared" si="149"/>
        <v>1</v>
      </c>
      <c r="Q2427" t="s">
        <v>8336</v>
      </c>
      <c r="R2427" t="s">
        <v>8337</v>
      </c>
      <c r="S2427" s="12">
        <f t="shared" si="150"/>
        <v>42517.669444444444</v>
      </c>
      <c r="T2427" s="12">
        <f t="shared" si="151"/>
        <v>42502.663761574076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2">
        <f t="shared" si="150"/>
        <v>42223.920046296298</v>
      </c>
      <c r="T2428" s="12">
        <f t="shared" si="151"/>
        <v>42163.920046296298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7">
        <f t="shared" si="149"/>
        <v>1</v>
      </c>
      <c r="Q2429" t="s">
        <v>8336</v>
      </c>
      <c r="R2429" t="s">
        <v>8337</v>
      </c>
      <c r="S2429" s="12">
        <f t="shared" si="150"/>
        <v>42452.027002314819</v>
      </c>
      <c r="T2429" s="12">
        <f t="shared" si="151"/>
        <v>42412.068668981483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7">
        <f t="shared" si="149"/>
        <v>1</v>
      </c>
      <c r="Q2430" t="s">
        <v>8336</v>
      </c>
      <c r="R2430" t="s">
        <v>8337</v>
      </c>
      <c r="S2430" s="12">
        <f t="shared" si="150"/>
        <v>42075.492488425924</v>
      </c>
      <c r="T2430" s="12">
        <f t="shared" si="151"/>
        <v>42045.534155092595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7">
        <f t="shared" si="149"/>
        <v>501.25</v>
      </c>
      <c r="Q2431" t="s">
        <v>8336</v>
      </c>
      <c r="R2431" t="s">
        <v>8337</v>
      </c>
      <c r="S2431" s="12">
        <f t="shared" si="150"/>
        <v>42771.447222222225</v>
      </c>
      <c r="T2431" s="12">
        <f t="shared" si="151"/>
        <v>42734.629236111112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7">
        <f t="shared" si="149"/>
        <v>10.5</v>
      </c>
      <c r="Q2432" t="s">
        <v>8336</v>
      </c>
      <c r="R2432" t="s">
        <v>8337</v>
      </c>
      <c r="S2432" s="12">
        <f t="shared" si="150"/>
        <v>42411.880833333329</v>
      </c>
      <c r="T2432" s="12">
        <f t="shared" si="151"/>
        <v>42381.880833333329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7">
        <f t="shared" si="149"/>
        <v>1</v>
      </c>
      <c r="Q2433" t="s">
        <v>8336</v>
      </c>
      <c r="R2433" t="s">
        <v>8337</v>
      </c>
      <c r="S2433" s="12">
        <f t="shared" si="150"/>
        <v>42548.849687499998</v>
      </c>
      <c r="T2433" s="12">
        <f t="shared" si="151"/>
        <v>42488.849687499998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152">E2434/D2434</f>
        <v>1.4285714285714287E-4</v>
      </c>
      <c r="P2434" s="7">
        <f t="shared" ref="P2434:P2497" si="153">E2434/L2434</f>
        <v>1</v>
      </c>
      <c r="Q2434" t="s">
        <v>8336</v>
      </c>
      <c r="R2434" t="s">
        <v>8337</v>
      </c>
      <c r="S2434" s="12">
        <f t="shared" si="150"/>
        <v>42070.968715277777</v>
      </c>
      <c r="T2434" s="12">
        <f t="shared" si="151"/>
        <v>42040.968715277777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2"/>
        <v>0</v>
      </c>
      <c r="P2435" s="7" t="e">
        <f t="shared" si="153"/>
        <v>#DIV/0!</v>
      </c>
      <c r="Q2435" t="s">
        <v>8336</v>
      </c>
      <c r="R2435" t="s">
        <v>8337</v>
      </c>
      <c r="S2435" s="12">
        <f t="shared" ref="S2435:S2498" si="154">(I2435/86400)+25569+(-6/24)</f>
        <v>42427.64980324074</v>
      </c>
      <c r="T2435" s="12">
        <f t="shared" ref="T2435:T2498" si="155">(J2435/86400)+25569+(-6/24)</f>
        <v>42397.64980324074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7">
        <f t="shared" si="153"/>
        <v>13</v>
      </c>
      <c r="Q2436" t="s">
        <v>8336</v>
      </c>
      <c r="R2436" t="s">
        <v>8337</v>
      </c>
      <c r="S2436" s="12">
        <f t="shared" si="154"/>
        <v>42219.936041666668</v>
      </c>
      <c r="T2436" s="12">
        <f t="shared" si="155"/>
        <v>42179.936041666668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7">
        <f t="shared" si="153"/>
        <v>306</v>
      </c>
      <c r="Q2437" t="s">
        <v>8336</v>
      </c>
      <c r="R2437" t="s">
        <v>8337</v>
      </c>
      <c r="S2437" s="12">
        <f t="shared" si="154"/>
        <v>42282.027615740742</v>
      </c>
      <c r="T2437" s="12">
        <f t="shared" si="155"/>
        <v>42252.027615740742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7">
        <f t="shared" si="153"/>
        <v>22.5</v>
      </c>
      <c r="Q2438" t="s">
        <v>8336</v>
      </c>
      <c r="R2438" t="s">
        <v>8337</v>
      </c>
      <c r="S2438" s="12">
        <f t="shared" si="154"/>
        <v>42398.365393518514</v>
      </c>
      <c r="T2438" s="12">
        <f t="shared" si="155"/>
        <v>42338.365393518514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2">
        <f t="shared" si="154"/>
        <v>42080.5</v>
      </c>
      <c r="T2439" s="12">
        <f t="shared" si="155"/>
        <v>42031.715138888889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7">
        <f t="shared" si="153"/>
        <v>50</v>
      </c>
      <c r="Q2440" t="s">
        <v>8336</v>
      </c>
      <c r="R2440" t="s">
        <v>8337</v>
      </c>
      <c r="S2440" s="12">
        <f t="shared" si="154"/>
        <v>42345.706736111111</v>
      </c>
      <c r="T2440" s="12">
        <f t="shared" si="155"/>
        <v>42285.66506944444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2">
        <f t="shared" si="154"/>
        <v>42295.568622685183</v>
      </c>
      <c r="T2441" s="12">
        <f t="shared" si="155"/>
        <v>42265.568622685183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7">
        <f t="shared" si="153"/>
        <v>5</v>
      </c>
      <c r="Q2442" t="s">
        <v>8336</v>
      </c>
      <c r="R2442" t="s">
        <v>8337</v>
      </c>
      <c r="S2442" s="12">
        <f t="shared" si="154"/>
        <v>42413.649456018524</v>
      </c>
      <c r="T2442" s="12">
        <f t="shared" si="155"/>
        <v>42383.649456018524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7">
        <f t="shared" si="153"/>
        <v>74.22935779816514</v>
      </c>
      <c r="Q2443" t="s">
        <v>8336</v>
      </c>
      <c r="R2443" t="s">
        <v>8352</v>
      </c>
      <c r="S2443" s="12">
        <f t="shared" si="154"/>
        <v>42207.957638888889</v>
      </c>
      <c r="T2443" s="12">
        <f t="shared" si="155"/>
        <v>42186.875625000001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7">
        <f t="shared" si="153"/>
        <v>81.252688172043008</v>
      </c>
      <c r="Q2444" t="s">
        <v>8336</v>
      </c>
      <c r="R2444" t="s">
        <v>8352</v>
      </c>
      <c r="S2444" s="12">
        <f t="shared" si="154"/>
        <v>42082.375324074077</v>
      </c>
      <c r="T2444" s="12">
        <f t="shared" si="155"/>
        <v>42052.416990740741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7">
        <f t="shared" si="153"/>
        <v>130.23469453376205</v>
      </c>
      <c r="Q2445" t="s">
        <v>8336</v>
      </c>
      <c r="R2445" t="s">
        <v>8352</v>
      </c>
      <c r="S2445" s="12">
        <f t="shared" si="154"/>
        <v>41866.375254629631</v>
      </c>
      <c r="T2445" s="12">
        <f t="shared" si="155"/>
        <v>41836.375254629631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7">
        <f t="shared" si="153"/>
        <v>53.409836065573771</v>
      </c>
      <c r="Q2446" t="s">
        <v>8336</v>
      </c>
      <c r="R2446" t="s">
        <v>8352</v>
      </c>
      <c r="S2446" s="12">
        <f t="shared" si="154"/>
        <v>42515.504525462966</v>
      </c>
      <c r="T2446" s="12">
        <f t="shared" si="155"/>
        <v>42485.504525462966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7">
        <f t="shared" si="153"/>
        <v>75.130434782608702</v>
      </c>
      <c r="Q2447" t="s">
        <v>8336</v>
      </c>
      <c r="R2447" t="s">
        <v>8352</v>
      </c>
      <c r="S2447" s="12">
        <f t="shared" si="154"/>
        <v>42272.940057870372</v>
      </c>
      <c r="T2447" s="12">
        <f t="shared" si="155"/>
        <v>42242.940057870372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7">
        <f t="shared" si="153"/>
        <v>75.666666666666671</v>
      </c>
      <c r="Q2448" t="s">
        <v>8336</v>
      </c>
      <c r="R2448" t="s">
        <v>8352</v>
      </c>
      <c r="S2448" s="12">
        <f t="shared" si="154"/>
        <v>42700.39434027778</v>
      </c>
      <c r="T2448" s="12">
        <f t="shared" si="155"/>
        <v>42670.352673611109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7">
        <f t="shared" si="153"/>
        <v>31.691394658753708</v>
      </c>
      <c r="Q2449" t="s">
        <v>8336</v>
      </c>
      <c r="R2449" t="s">
        <v>8352</v>
      </c>
      <c r="S2449" s="12">
        <f t="shared" si="154"/>
        <v>42685.916666666672</v>
      </c>
      <c r="T2449" s="12">
        <f t="shared" si="155"/>
        <v>42654.219826388886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7">
        <f t="shared" si="153"/>
        <v>47.777777777777779</v>
      </c>
      <c r="Q2450" t="s">
        <v>8336</v>
      </c>
      <c r="R2450" t="s">
        <v>8352</v>
      </c>
      <c r="S2450" s="12">
        <f t="shared" si="154"/>
        <v>42612.983333333337</v>
      </c>
      <c r="T2450" s="12">
        <f t="shared" si="155"/>
        <v>42607.066122685181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7">
        <f t="shared" si="153"/>
        <v>90</v>
      </c>
      <c r="Q2451" t="s">
        <v>8336</v>
      </c>
      <c r="R2451" t="s">
        <v>8352</v>
      </c>
      <c r="S2451" s="12">
        <f t="shared" si="154"/>
        <v>41972.934201388889</v>
      </c>
      <c r="T2451" s="12">
        <f t="shared" si="155"/>
        <v>41942.892534722225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7">
        <f t="shared" si="153"/>
        <v>149.31401960784314</v>
      </c>
      <c r="Q2452" t="s">
        <v>8336</v>
      </c>
      <c r="R2452" t="s">
        <v>8352</v>
      </c>
      <c r="S2452" s="12">
        <f t="shared" si="154"/>
        <v>41939.882638888885</v>
      </c>
      <c r="T2452" s="12">
        <f t="shared" si="155"/>
        <v>41901.82240740741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7">
        <f t="shared" si="153"/>
        <v>62.06989247311828</v>
      </c>
      <c r="Q2453" t="s">
        <v>8336</v>
      </c>
      <c r="R2453" t="s">
        <v>8352</v>
      </c>
      <c r="S2453" s="12">
        <f t="shared" si="154"/>
        <v>42799.658449074079</v>
      </c>
      <c r="T2453" s="12">
        <f t="shared" si="155"/>
        <v>42779.658449074079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7">
        <f t="shared" si="153"/>
        <v>53.4</v>
      </c>
      <c r="Q2454" t="s">
        <v>8336</v>
      </c>
      <c r="R2454" t="s">
        <v>8352</v>
      </c>
      <c r="S2454" s="12">
        <f t="shared" si="154"/>
        <v>42367.708333333328</v>
      </c>
      <c r="T2454" s="12">
        <f t="shared" si="155"/>
        <v>42338.59375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7">
        <f t="shared" si="153"/>
        <v>69.268656716417908</v>
      </c>
      <c r="Q2455" t="s">
        <v>8336</v>
      </c>
      <c r="R2455" t="s">
        <v>8352</v>
      </c>
      <c r="S2455" s="12">
        <f t="shared" si="154"/>
        <v>42768.442233796297</v>
      </c>
      <c r="T2455" s="12">
        <f t="shared" si="155"/>
        <v>42738.442233796297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7">
        <f t="shared" si="153"/>
        <v>271.50769230769231</v>
      </c>
      <c r="Q2456" t="s">
        <v>8336</v>
      </c>
      <c r="R2456" t="s">
        <v>8352</v>
      </c>
      <c r="S2456" s="12">
        <f t="shared" si="154"/>
        <v>42804.951481481483</v>
      </c>
      <c r="T2456" s="12">
        <f t="shared" si="155"/>
        <v>42769.951481481483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7">
        <f t="shared" si="153"/>
        <v>34.125</v>
      </c>
      <c r="Q2457" t="s">
        <v>8336</v>
      </c>
      <c r="R2457" t="s">
        <v>8352</v>
      </c>
      <c r="S2457" s="12">
        <f t="shared" si="154"/>
        <v>42480.531828703708</v>
      </c>
      <c r="T2457" s="12">
        <f t="shared" si="155"/>
        <v>42452.531828703708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7">
        <f t="shared" si="153"/>
        <v>40.492537313432834</v>
      </c>
      <c r="Q2458" t="s">
        <v>8336</v>
      </c>
      <c r="R2458" t="s">
        <v>8352</v>
      </c>
      <c r="S2458" s="12">
        <f t="shared" si="154"/>
        <v>42791.711099537039</v>
      </c>
      <c r="T2458" s="12">
        <f t="shared" si="155"/>
        <v>42761.711099537039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7">
        <f t="shared" si="153"/>
        <v>189.75806451612902</v>
      </c>
      <c r="Q2459" t="s">
        <v>8336</v>
      </c>
      <c r="R2459" t="s">
        <v>8352</v>
      </c>
      <c r="S2459" s="12">
        <f t="shared" si="154"/>
        <v>42453.310833333337</v>
      </c>
      <c r="T2459" s="12">
        <f t="shared" si="155"/>
        <v>42423.352500000001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7">
        <f t="shared" si="153"/>
        <v>68.862499999999997</v>
      </c>
      <c r="Q2460" t="s">
        <v>8336</v>
      </c>
      <c r="R2460" t="s">
        <v>8352</v>
      </c>
      <c r="S2460" s="12">
        <f t="shared" si="154"/>
        <v>42530.541666666672</v>
      </c>
      <c r="T2460" s="12">
        <f t="shared" si="155"/>
        <v>42495.621736111112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7">
        <f t="shared" si="153"/>
        <v>108.77659574468085</v>
      </c>
      <c r="Q2461" t="s">
        <v>8336</v>
      </c>
      <c r="R2461" t="s">
        <v>8352</v>
      </c>
      <c r="S2461" s="12">
        <f t="shared" si="154"/>
        <v>42452.345891203702</v>
      </c>
      <c r="T2461" s="12">
        <f t="shared" si="155"/>
        <v>42407.387557870374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7">
        <f t="shared" si="153"/>
        <v>125.98529411764706</v>
      </c>
      <c r="Q2462" t="s">
        <v>8336</v>
      </c>
      <c r="R2462" t="s">
        <v>8352</v>
      </c>
      <c r="S2462" s="12">
        <f t="shared" si="154"/>
        <v>42737.928472222222</v>
      </c>
      <c r="T2462" s="12">
        <f t="shared" si="155"/>
        <v>42703.937118055561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7">
        <f t="shared" si="153"/>
        <v>90.523255813953483</v>
      </c>
      <c r="Q2463" t="s">
        <v>8325</v>
      </c>
      <c r="R2463" t="s">
        <v>8329</v>
      </c>
      <c r="S2463" s="12">
        <f t="shared" si="154"/>
        <v>40816.875</v>
      </c>
      <c r="T2463" s="12">
        <f t="shared" si="155"/>
        <v>40783.762696759259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7">
        <f t="shared" si="153"/>
        <v>28.880434782608695</v>
      </c>
      <c r="Q2464" t="s">
        <v>8325</v>
      </c>
      <c r="R2464" t="s">
        <v>8329</v>
      </c>
      <c r="S2464" s="12">
        <f t="shared" si="154"/>
        <v>41108.936296296299</v>
      </c>
      <c r="T2464" s="12">
        <f t="shared" si="155"/>
        <v>41088.936296296299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7">
        <f t="shared" si="153"/>
        <v>31</v>
      </c>
      <c r="Q2465" t="s">
        <v>8325</v>
      </c>
      <c r="R2465" t="s">
        <v>8329</v>
      </c>
      <c r="S2465" s="12">
        <f t="shared" si="154"/>
        <v>41380.541666666664</v>
      </c>
      <c r="T2465" s="12">
        <f t="shared" si="155"/>
        <v>41340.861400462964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7">
        <f t="shared" si="153"/>
        <v>51.674418604651166</v>
      </c>
      <c r="Q2466" t="s">
        <v>8325</v>
      </c>
      <c r="R2466" t="s">
        <v>8329</v>
      </c>
      <c r="S2466" s="12">
        <f t="shared" si="154"/>
        <v>42277.561805555553</v>
      </c>
      <c r="T2466" s="12">
        <f t="shared" si="155"/>
        <v>42248.65042824074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7">
        <f t="shared" si="153"/>
        <v>26.270833333333332</v>
      </c>
      <c r="Q2467" t="s">
        <v>8325</v>
      </c>
      <c r="R2467" t="s">
        <v>8329</v>
      </c>
      <c r="S2467" s="12">
        <f t="shared" si="154"/>
        <v>41175.469305555554</v>
      </c>
      <c r="T2467" s="12">
        <f t="shared" si="155"/>
        <v>41145.469305555554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7">
        <f t="shared" si="153"/>
        <v>48.07692307692308</v>
      </c>
      <c r="Q2468" t="s">
        <v>8325</v>
      </c>
      <c r="R2468" t="s">
        <v>8329</v>
      </c>
      <c r="S2468" s="12">
        <f t="shared" si="154"/>
        <v>41402.852465277778</v>
      </c>
      <c r="T2468" s="12">
        <f t="shared" si="155"/>
        <v>41372.852465277778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7">
        <f t="shared" si="153"/>
        <v>27.558139534883722</v>
      </c>
      <c r="Q2469" t="s">
        <v>8325</v>
      </c>
      <c r="R2469" t="s">
        <v>8329</v>
      </c>
      <c r="S2469" s="12">
        <f t="shared" si="154"/>
        <v>41039.458333333336</v>
      </c>
      <c r="T2469" s="12">
        <f t="shared" si="155"/>
        <v>41025.624201388891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7">
        <f t="shared" si="153"/>
        <v>36.97137931034483</v>
      </c>
      <c r="Q2470" t="s">
        <v>8325</v>
      </c>
      <c r="R2470" t="s">
        <v>8329</v>
      </c>
      <c r="S2470" s="12">
        <f t="shared" si="154"/>
        <v>41209.958333333336</v>
      </c>
      <c r="T2470" s="12">
        <f t="shared" si="155"/>
        <v>41173.904178240744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7">
        <f t="shared" si="153"/>
        <v>29.021276595744681</v>
      </c>
      <c r="Q2471" t="s">
        <v>8325</v>
      </c>
      <c r="R2471" t="s">
        <v>8329</v>
      </c>
      <c r="S2471" s="12">
        <f t="shared" si="154"/>
        <v>40582.179733796293</v>
      </c>
      <c r="T2471" s="12">
        <f t="shared" si="155"/>
        <v>40557.179733796293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7">
        <f t="shared" si="153"/>
        <v>28.65666666666667</v>
      </c>
      <c r="Q2472" t="s">
        <v>8325</v>
      </c>
      <c r="R2472" t="s">
        <v>8329</v>
      </c>
      <c r="S2472" s="12">
        <f t="shared" si="154"/>
        <v>41052.82471064815</v>
      </c>
      <c r="T2472" s="12">
        <f t="shared" si="155"/>
        <v>41022.82471064815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7">
        <f t="shared" si="153"/>
        <v>37.647058823529413</v>
      </c>
      <c r="Q2473" t="s">
        <v>8325</v>
      </c>
      <c r="R2473" t="s">
        <v>8329</v>
      </c>
      <c r="S2473" s="12">
        <f t="shared" si="154"/>
        <v>40933.742962962962</v>
      </c>
      <c r="T2473" s="12">
        <f t="shared" si="155"/>
        <v>40893.742962962962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7">
        <f t="shared" si="153"/>
        <v>97.904038461538462</v>
      </c>
      <c r="Q2474" t="s">
        <v>8325</v>
      </c>
      <c r="R2474" t="s">
        <v>8329</v>
      </c>
      <c r="S2474" s="12">
        <f t="shared" si="154"/>
        <v>40424.793749999997</v>
      </c>
      <c r="T2474" s="12">
        <f t="shared" si="155"/>
        <v>40353.86550925926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7">
        <f t="shared" si="153"/>
        <v>42.553191489361701</v>
      </c>
      <c r="Q2475" t="s">
        <v>8325</v>
      </c>
      <c r="R2475" t="s">
        <v>8329</v>
      </c>
      <c r="S2475" s="12">
        <f t="shared" si="154"/>
        <v>41223.540150462963</v>
      </c>
      <c r="T2475" s="12">
        <f t="shared" si="155"/>
        <v>41193.498483796298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7">
        <f t="shared" si="153"/>
        <v>131.58368421052631</v>
      </c>
      <c r="Q2476" t="s">
        <v>8325</v>
      </c>
      <c r="R2476" t="s">
        <v>8329</v>
      </c>
      <c r="S2476" s="12">
        <f t="shared" si="154"/>
        <v>40461.761296296296</v>
      </c>
      <c r="T2476" s="12">
        <f t="shared" si="155"/>
        <v>40416.761296296296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7">
        <f t="shared" si="153"/>
        <v>32.320987654320987</v>
      </c>
      <c r="Q2477" t="s">
        <v>8325</v>
      </c>
      <c r="R2477" t="s">
        <v>8329</v>
      </c>
      <c r="S2477" s="12">
        <f t="shared" si="154"/>
        <v>40369.666666666664</v>
      </c>
      <c r="T2477" s="12">
        <f t="shared" si="155"/>
        <v>40310.037673611107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7">
        <f t="shared" si="153"/>
        <v>61.103999999999999</v>
      </c>
      <c r="Q2478" t="s">
        <v>8325</v>
      </c>
      <c r="R2478" t="s">
        <v>8329</v>
      </c>
      <c r="S2478" s="12">
        <f t="shared" si="154"/>
        <v>41946.120023148149</v>
      </c>
      <c r="T2478" s="12">
        <f t="shared" si="155"/>
        <v>41913.078356481477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7">
        <f t="shared" si="153"/>
        <v>31.341463414634145</v>
      </c>
      <c r="Q2479" t="s">
        <v>8325</v>
      </c>
      <c r="R2479" t="s">
        <v>8329</v>
      </c>
      <c r="S2479" s="12">
        <f t="shared" si="154"/>
        <v>41133.441493055558</v>
      </c>
      <c r="T2479" s="12">
        <f t="shared" si="155"/>
        <v>41088.441493055558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7">
        <f t="shared" si="153"/>
        <v>129.1139240506329</v>
      </c>
      <c r="Q2480" t="s">
        <v>8325</v>
      </c>
      <c r="R2480" t="s">
        <v>8329</v>
      </c>
      <c r="S2480" s="12">
        <f t="shared" si="154"/>
        <v>41287.700381944444</v>
      </c>
      <c r="T2480" s="12">
        <f t="shared" si="155"/>
        <v>41257.700381944444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7">
        <f t="shared" si="153"/>
        <v>25.020624999999999</v>
      </c>
      <c r="Q2481" t="s">
        <v>8325</v>
      </c>
      <c r="R2481" t="s">
        <v>8329</v>
      </c>
      <c r="S2481" s="12">
        <f t="shared" si="154"/>
        <v>41117.833333333336</v>
      </c>
      <c r="T2481" s="12">
        <f t="shared" si="155"/>
        <v>41107.476782407408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7">
        <f t="shared" si="153"/>
        <v>250</v>
      </c>
      <c r="Q2482" t="s">
        <v>8325</v>
      </c>
      <c r="R2482" t="s">
        <v>8329</v>
      </c>
      <c r="S2482" s="12">
        <f t="shared" si="154"/>
        <v>42287.686157407406</v>
      </c>
      <c r="T2482" s="12">
        <f t="shared" si="155"/>
        <v>42227.686157407406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7">
        <f t="shared" si="153"/>
        <v>47.541473684210523</v>
      </c>
      <c r="Q2483" t="s">
        <v>8325</v>
      </c>
      <c r="R2483" t="s">
        <v>8329</v>
      </c>
      <c r="S2483" s="12">
        <f t="shared" si="154"/>
        <v>41029.395925925928</v>
      </c>
      <c r="T2483" s="12">
        <f t="shared" si="155"/>
        <v>40999.395925925928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7">
        <f t="shared" si="153"/>
        <v>40.04</v>
      </c>
      <c r="Q2484" t="s">
        <v>8325</v>
      </c>
      <c r="R2484" t="s">
        <v>8329</v>
      </c>
      <c r="S2484" s="12">
        <f t="shared" si="154"/>
        <v>40756.532210648147</v>
      </c>
      <c r="T2484" s="12">
        <f t="shared" si="155"/>
        <v>40711.532210648147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7">
        <f t="shared" si="153"/>
        <v>65.84210526315789</v>
      </c>
      <c r="Q2485" t="s">
        <v>8325</v>
      </c>
      <c r="R2485" t="s">
        <v>8329</v>
      </c>
      <c r="S2485" s="12">
        <f t="shared" si="154"/>
        <v>41030.458368055552</v>
      </c>
      <c r="T2485" s="12">
        <f t="shared" si="155"/>
        <v>40970.500034722223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7">
        <f t="shared" si="153"/>
        <v>46.401222222222216</v>
      </c>
      <c r="Q2486" t="s">
        <v>8325</v>
      </c>
      <c r="R2486" t="s">
        <v>8329</v>
      </c>
      <c r="S2486" s="12">
        <f t="shared" si="154"/>
        <v>40801.666701388887</v>
      </c>
      <c r="T2486" s="12">
        <f t="shared" si="155"/>
        <v>40771.666701388887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7">
        <f t="shared" si="153"/>
        <v>50.365853658536587</v>
      </c>
      <c r="Q2487" t="s">
        <v>8325</v>
      </c>
      <c r="R2487" t="s">
        <v>8329</v>
      </c>
      <c r="S2487" s="12">
        <f t="shared" si="154"/>
        <v>40828.748599537037</v>
      </c>
      <c r="T2487" s="12">
        <f t="shared" si="155"/>
        <v>40793.748599537037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7">
        <f t="shared" si="153"/>
        <v>26.566666666666666</v>
      </c>
      <c r="Q2488" t="s">
        <v>8325</v>
      </c>
      <c r="R2488" t="s">
        <v>8329</v>
      </c>
      <c r="S2488" s="12">
        <f t="shared" si="154"/>
        <v>41021.458055555559</v>
      </c>
      <c r="T2488" s="12">
        <f t="shared" si="155"/>
        <v>40991.458055555559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7">
        <f t="shared" si="153"/>
        <v>39.493684210526318</v>
      </c>
      <c r="Q2489" t="s">
        <v>8325</v>
      </c>
      <c r="R2489" t="s">
        <v>8329</v>
      </c>
      <c r="S2489" s="12">
        <f t="shared" si="154"/>
        <v>41055.833298611113</v>
      </c>
      <c r="T2489" s="12">
        <f t="shared" si="155"/>
        <v>41025.833298611113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7">
        <f t="shared" si="153"/>
        <v>49.246153846153845</v>
      </c>
      <c r="Q2490" t="s">
        <v>8325</v>
      </c>
      <c r="R2490" t="s">
        <v>8329</v>
      </c>
      <c r="S2490" s="12">
        <f t="shared" si="154"/>
        <v>40863.424861111111</v>
      </c>
      <c r="T2490" s="12">
        <f t="shared" si="155"/>
        <v>40833.383194444446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7">
        <f t="shared" si="153"/>
        <v>62.38</v>
      </c>
      <c r="Q2491" t="s">
        <v>8325</v>
      </c>
      <c r="R2491" t="s">
        <v>8329</v>
      </c>
      <c r="S2491" s="12">
        <f t="shared" si="154"/>
        <v>41403.440266203703</v>
      </c>
      <c r="T2491" s="12">
        <f t="shared" si="155"/>
        <v>41373.440266203703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7">
        <f t="shared" si="153"/>
        <v>37.9375</v>
      </c>
      <c r="Q2492" t="s">
        <v>8325</v>
      </c>
      <c r="R2492" t="s">
        <v>8329</v>
      </c>
      <c r="S2492" s="12">
        <f t="shared" si="154"/>
        <v>41082.977731481486</v>
      </c>
      <c r="T2492" s="12">
        <f t="shared" si="155"/>
        <v>41022.977731481486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7">
        <f t="shared" si="153"/>
        <v>51.6</v>
      </c>
      <c r="Q2493" t="s">
        <v>8325</v>
      </c>
      <c r="R2493" t="s">
        <v>8329</v>
      </c>
      <c r="S2493" s="12">
        <f t="shared" si="154"/>
        <v>40558.827083333337</v>
      </c>
      <c r="T2493" s="12">
        <f t="shared" si="155"/>
        <v>40542.589282407411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7">
        <f t="shared" si="153"/>
        <v>27.777777777777779</v>
      </c>
      <c r="Q2494" t="s">
        <v>8325</v>
      </c>
      <c r="R2494" t="s">
        <v>8329</v>
      </c>
      <c r="S2494" s="12">
        <f t="shared" si="154"/>
        <v>41076.165972222225</v>
      </c>
      <c r="T2494" s="12">
        <f t="shared" si="155"/>
        <v>41024.735972222225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7">
        <f t="shared" si="153"/>
        <v>99.382239382239376</v>
      </c>
      <c r="Q2495" t="s">
        <v>8325</v>
      </c>
      <c r="R2495" t="s">
        <v>8329</v>
      </c>
      <c r="S2495" s="12">
        <f t="shared" si="154"/>
        <v>41392.918287037035</v>
      </c>
      <c r="T2495" s="12">
        <f t="shared" si="155"/>
        <v>41347.918287037035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7">
        <f t="shared" si="153"/>
        <v>38.848205128205123</v>
      </c>
      <c r="Q2496" t="s">
        <v>8325</v>
      </c>
      <c r="R2496" t="s">
        <v>8329</v>
      </c>
      <c r="S2496" s="12">
        <f t="shared" si="154"/>
        <v>41052.395185185189</v>
      </c>
      <c r="T2496" s="12">
        <f t="shared" si="155"/>
        <v>41022.395185185189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7">
        <f t="shared" si="153"/>
        <v>45.548809523809524</v>
      </c>
      <c r="Q2497" t="s">
        <v>8325</v>
      </c>
      <c r="R2497" t="s">
        <v>8329</v>
      </c>
      <c r="S2497" s="12">
        <f t="shared" si="154"/>
        <v>41066.696469907409</v>
      </c>
      <c r="T2497" s="12">
        <f t="shared" si="155"/>
        <v>41036.696469907409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156">E2498/D2498</f>
        <v>1</v>
      </c>
      <c r="P2498" s="7">
        <f t="shared" ref="P2498:P2561" si="157">E2498/L2498</f>
        <v>600</v>
      </c>
      <c r="Q2498" t="s">
        <v>8325</v>
      </c>
      <c r="R2498" t="s">
        <v>8329</v>
      </c>
      <c r="S2498" s="12">
        <f t="shared" si="154"/>
        <v>41362.704768518517</v>
      </c>
      <c r="T2498" s="12">
        <f t="shared" si="155"/>
        <v>41327.746435185181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6"/>
        <v>1.127715</v>
      </c>
      <c r="P2499" s="7">
        <f t="shared" si="157"/>
        <v>80.551071428571419</v>
      </c>
      <c r="Q2499" t="s">
        <v>8325</v>
      </c>
      <c r="R2499" t="s">
        <v>8329</v>
      </c>
      <c r="S2499" s="12">
        <f t="shared" ref="S2499:S2562" si="158">(I2499/86400)+25569+(-6/24)</f>
        <v>40760.628912037035</v>
      </c>
      <c r="T2499" s="12">
        <f t="shared" ref="T2499:T2562" si="159">(J2499/86400)+25569+(-6/24)</f>
        <v>40730.628912037035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7">
        <f t="shared" si="157"/>
        <v>52.8</v>
      </c>
      <c r="Q2500" t="s">
        <v>8325</v>
      </c>
      <c r="R2500" t="s">
        <v>8329</v>
      </c>
      <c r="S2500" s="12">
        <f t="shared" si="158"/>
        <v>42031.717442129629</v>
      </c>
      <c r="T2500" s="12">
        <f t="shared" si="159"/>
        <v>42017.717442129629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7">
        <f t="shared" si="157"/>
        <v>47.676470588235297</v>
      </c>
      <c r="Q2501" t="s">
        <v>8325</v>
      </c>
      <c r="R2501" t="s">
        <v>8329</v>
      </c>
      <c r="S2501" s="12">
        <f t="shared" si="158"/>
        <v>41274.5</v>
      </c>
      <c r="T2501" s="12">
        <f t="shared" si="159"/>
        <v>41226.398576388892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7">
        <f t="shared" si="157"/>
        <v>23.448275862068964</v>
      </c>
      <c r="Q2502" t="s">
        <v>8325</v>
      </c>
      <c r="R2502" t="s">
        <v>8329</v>
      </c>
      <c r="S2502" s="12">
        <f t="shared" si="158"/>
        <v>41083.522858796292</v>
      </c>
      <c r="T2502" s="12">
        <f t="shared" si="159"/>
        <v>41053.522858796292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7">
        <f t="shared" si="157"/>
        <v>40.142857142857146</v>
      </c>
      <c r="Q2503" t="s">
        <v>8336</v>
      </c>
      <c r="R2503" t="s">
        <v>8353</v>
      </c>
      <c r="S2503" s="12">
        <f t="shared" si="158"/>
        <v>42274.526666666672</v>
      </c>
      <c r="T2503" s="12">
        <f t="shared" si="159"/>
        <v>42244.526666666672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7">
        <f t="shared" si="157"/>
        <v>17.2</v>
      </c>
      <c r="Q2504" t="s">
        <v>8336</v>
      </c>
      <c r="R2504" t="s">
        <v>8353</v>
      </c>
      <c r="S2504" s="12">
        <f t="shared" si="158"/>
        <v>41903.575439814813</v>
      </c>
      <c r="T2504" s="12">
        <f t="shared" si="159"/>
        <v>41858.575439814813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2">
        <f t="shared" si="158"/>
        <v>42528.629166666666</v>
      </c>
      <c r="T2505" s="12">
        <f t="shared" si="159"/>
        <v>42498.649398148147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2">
        <f t="shared" si="158"/>
        <v>41957.807106481487</v>
      </c>
      <c r="T2506" s="12">
        <f t="shared" si="159"/>
        <v>41927.765439814815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2">
        <f t="shared" si="158"/>
        <v>42076.764074074075</v>
      </c>
      <c r="T2507" s="12">
        <f t="shared" si="159"/>
        <v>42046.80574074074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7">
        <f t="shared" si="157"/>
        <v>15</v>
      </c>
      <c r="Q2508" t="s">
        <v>8336</v>
      </c>
      <c r="R2508" t="s">
        <v>8353</v>
      </c>
      <c r="S2508" s="12">
        <f t="shared" si="158"/>
        <v>42280.625</v>
      </c>
      <c r="T2508" s="12">
        <f t="shared" si="159"/>
        <v>42258.047094907408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2">
        <f t="shared" si="158"/>
        <v>42134.822962962964</v>
      </c>
      <c r="T2509" s="12">
        <f t="shared" si="159"/>
        <v>42104.822962962964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2">
        <f t="shared" si="158"/>
        <v>41865.701782407406</v>
      </c>
      <c r="T2510" s="12">
        <f t="shared" si="159"/>
        <v>41835.701782407406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7">
        <f t="shared" si="157"/>
        <v>35.714285714285715</v>
      </c>
      <c r="Q2511" t="s">
        <v>8336</v>
      </c>
      <c r="R2511" t="s">
        <v>8353</v>
      </c>
      <c r="S2511" s="12">
        <f t="shared" si="158"/>
        <v>42114.517928240741</v>
      </c>
      <c r="T2511" s="12">
        <f t="shared" si="159"/>
        <v>42058.559594907405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7">
        <f t="shared" si="157"/>
        <v>37.5</v>
      </c>
      <c r="Q2512" t="s">
        <v>8336</v>
      </c>
      <c r="R2512" t="s">
        <v>8353</v>
      </c>
      <c r="S2512" s="12">
        <f t="shared" si="158"/>
        <v>42138.747361111113</v>
      </c>
      <c r="T2512" s="12">
        <f t="shared" si="159"/>
        <v>42078.747361111113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2">
        <f t="shared" si="158"/>
        <v>42401.196909722217</v>
      </c>
      <c r="T2513" s="12">
        <f t="shared" si="159"/>
        <v>42371.196909722217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2">
        <f t="shared" si="158"/>
        <v>41986.626863425925</v>
      </c>
      <c r="T2514" s="12">
        <f t="shared" si="159"/>
        <v>41971.626863425925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2">
        <f t="shared" si="158"/>
        <v>42791.75681712963</v>
      </c>
      <c r="T2515" s="12">
        <f t="shared" si="159"/>
        <v>42731.75681712963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7">
        <f t="shared" si="157"/>
        <v>52.5</v>
      </c>
      <c r="Q2516" t="s">
        <v>8336</v>
      </c>
      <c r="R2516" t="s">
        <v>8353</v>
      </c>
      <c r="S2516" s="12">
        <f t="shared" si="158"/>
        <v>41871.139780092592</v>
      </c>
      <c r="T2516" s="12">
        <f t="shared" si="159"/>
        <v>41854.139780092592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7">
        <f t="shared" si="157"/>
        <v>77.5</v>
      </c>
      <c r="Q2517" t="s">
        <v>8336</v>
      </c>
      <c r="R2517" t="s">
        <v>8353</v>
      </c>
      <c r="S2517" s="12">
        <f t="shared" si="158"/>
        <v>42057.589733796296</v>
      </c>
      <c r="T2517" s="12">
        <f t="shared" si="159"/>
        <v>42027.589733796296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2">
        <f t="shared" si="158"/>
        <v>41972.4450462963</v>
      </c>
      <c r="T2518" s="12">
        <f t="shared" si="159"/>
        <v>41942.403379629628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7">
        <f t="shared" si="157"/>
        <v>53.545454545454547</v>
      </c>
      <c r="Q2519" t="s">
        <v>8336</v>
      </c>
      <c r="R2519" t="s">
        <v>8353</v>
      </c>
      <c r="S2519" s="12">
        <f t="shared" si="158"/>
        <v>42082.510763888888</v>
      </c>
      <c r="T2519" s="12">
        <f t="shared" si="159"/>
        <v>42052.552430555559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2">
        <f t="shared" si="158"/>
        <v>41956.472546296296</v>
      </c>
      <c r="T2520" s="12">
        <f t="shared" si="159"/>
        <v>41926.430879629632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7">
        <f t="shared" si="157"/>
        <v>16.25</v>
      </c>
      <c r="Q2521" t="s">
        <v>8336</v>
      </c>
      <c r="R2521" t="s">
        <v>8353</v>
      </c>
      <c r="S2521" s="12">
        <f t="shared" si="158"/>
        <v>41838.905138888891</v>
      </c>
      <c r="T2521" s="12">
        <f t="shared" si="159"/>
        <v>41808.905138888891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2">
        <f t="shared" si="158"/>
        <v>42658.556250000001</v>
      </c>
      <c r="T2522" s="12">
        <f t="shared" si="159"/>
        <v>42612.350520833337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7">
        <f t="shared" si="157"/>
        <v>103.68174242424243</v>
      </c>
      <c r="Q2523" t="s">
        <v>8325</v>
      </c>
      <c r="R2523" t="s">
        <v>8354</v>
      </c>
      <c r="S2523" s="12">
        <f t="shared" si="158"/>
        <v>42290.717835648145</v>
      </c>
      <c r="T2523" s="12">
        <f t="shared" si="159"/>
        <v>42269.717835648145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7">
        <f t="shared" si="157"/>
        <v>185.18518518518519</v>
      </c>
      <c r="Q2524" t="s">
        <v>8325</v>
      </c>
      <c r="R2524" t="s">
        <v>8354</v>
      </c>
      <c r="S2524" s="12">
        <f t="shared" si="158"/>
        <v>42482.369444444441</v>
      </c>
      <c r="T2524" s="12">
        <f t="shared" si="159"/>
        <v>42460.323611111111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7">
        <f t="shared" si="157"/>
        <v>54.153846153846153</v>
      </c>
      <c r="Q2525" t="s">
        <v>8325</v>
      </c>
      <c r="R2525" t="s">
        <v>8354</v>
      </c>
      <c r="S2525" s="12">
        <f t="shared" si="158"/>
        <v>41960.767268518517</v>
      </c>
      <c r="T2525" s="12">
        <f t="shared" si="159"/>
        <v>41930.725601851853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7">
        <f t="shared" si="157"/>
        <v>177.2093023255814</v>
      </c>
      <c r="Q2526" t="s">
        <v>8325</v>
      </c>
      <c r="R2526" t="s">
        <v>8354</v>
      </c>
      <c r="S2526" s="12">
        <f t="shared" si="158"/>
        <v>41993.9375</v>
      </c>
      <c r="T2526" s="12">
        <f t="shared" si="159"/>
        <v>41961.557372685187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7">
        <f t="shared" si="157"/>
        <v>100.325</v>
      </c>
      <c r="Q2527" t="s">
        <v>8325</v>
      </c>
      <c r="R2527" t="s">
        <v>8354</v>
      </c>
      <c r="S2527" s="12">
        <f t="shared" si="158"/>
        <v>41088.594571759255</v>
      </c>
      <c r="T2527" s="12">
        <f t="shared" si="159"/>
        <v>41058.594571759255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7">
        <f t="shared" si="157"/>
        <v>136.90909090909091</v>
      </c>
      <c r="Q2528" t="s">
        <v>8325</v>
      </c>
      <c r="R2528" t="s">
        <v>8354</v>
      </c>
      <c r="S2528" s="12">
        <f t="shared" si="158"/>
        <v>41980.957638888889</v>
      </c>
      <c r="T2528" s="12">
        <f t="shared" si="159"/>
        <v>41952.841134259259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7">
        <f t="shared" si="157"/>
        <v>57.535211267605632</v>
      </c>
      <c r="Q2529" t="s">
        <v>8325</v>
      </c>
      <c r="R2529" t="s">
        <v>8354</v>
      </c>
      <c r="S2529" s="12">
        <f t="shared" si="158"/>
        <v>41564.915972222225</v>
      </c>
      <c r="T2529" s="12">
        <f t="shared" si="159"/>
        <v>41546.50105324074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7">
        <f t="shared" si="157"/>
        <v>52.962839506172834</v>
      </c>
      <c r="Q2530" t="s">
        <v>8325</v>
      </c>
      <c r="R2530" t="s">
        <v>8354</v>
      </c>
      <c r="S2530" s="12">
        <f t="shared" si="158"/>
        <v>42236.208333333328</v>
      </c>
      <c r="T2530" s="12">
        <f t="shared" si="159"/>
        <v>42217.584525462968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7">
        <f t="shared" si="157"/>
        <v>82.328947368421055</v>
      </c>
      <c r="Q2531" t="s">
        <v>8325</v>
      </c>
      <c r="R2531" t="s">
        <v>8354</v>
      </c>
      <c r="S2531" s="12">
        <f t="shared" si="158"/>
        <v>40992.7890625</v>
      </c>
      <c r="T2531" s="12">
        <f t="shared" si="159"/>
        <v>40947.830729166664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7">
        <f t="shared" si="157"/>
        <v>135.41666666666666</v>
      </c>
      <c r="Q2532" t="s">
        <v>8325</v>
      </c>
      <c r="R2532" t="s">
        <v>8354</v>
      </c>
      <c r="S2532" s="12">
        <f t="shared" si="158"/>
        <v>42113.951388888891</v>
      </c>
      <c r="T2532" s="12">
        <f t="shared" si="159"/>
        <v>42081.614641203705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7">
        <f t="shared" si="157"/>
        <v>74.06557377049181</v>
      </c>
      <c r="Q2533" t="s">
        <v>8325</v>
      </c>
      <c r="R2533" t="s">
        <v>8354</v>
      </c>
      <c r="S2533" s="12">
        <f t="shared" si="158"/>
        <v>42230.915972222225</v>
      </c>
      <c r="T2533" s="12">
        <f t="shared" si="159"/>
        <v>42208.430023148147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7">
        <f t="shared" si="157"/>
        <v>84.083333333333329</v>
      </c>
      <c r="Q2534" t="s">
        <v>8325</v>
      </c>
      <c r="R2534" t="s">
        <v>8354</v>
      </c>
      <c r="S2534" s="12">
        <f t="shared" si="158"/>
        <v>41137.599143518521</v>
      </c>
      <c r="T2534" s="12">
        <f t="shared" si="159"/>
        <v>41107.599143518521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7">
        <f t="shared" si="157"/>
        <v>61.029411764705884</v>
      </c>
      <c r="Q2535" t="s">
        <v>8325</v>
      </c>
      <c r="R2535" t="s">
        <v>8354</v>
      </c>
      <c r="S2535" s="12">
        <f t="shared" si="158"/>
        <v>41334.500787037039</v>
      </c>
      <c r="T2535" s="12">
        <f t="shared" si="159"/>
        <v>41304.501284722224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7">
        <f t="shared" si="157"/>
        <v>150</v>
      </c>
      <c r="Q2536" t="s">
        <v>8325</v>
      </c>
      <c r="R2536" t="s">
        <v>8354</v>
      </c>
      <c r="S2536" s="12">
        <f t="shared" si="158"/>
        <v>40179</v>
      </c>
      <c r="T2536" s="12">
        <f t="shared" si="159"/>
        <v>40127.450370370367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7">
        <f t="shared" si="157"/>
        <v>266.08974358974359</v>
      </c>
      <c r="Q2537" t="s">
        <v>8325</v>
      </c>
      <c r="R2537" t="s">
        <v>8354</v>
      </c>
      <c r="S2537" s="12">
        <f t="shared" si="158"/>
        <v>41974.582696759258</v>
      </c>
      <c r="T2537" s="12">
        <f t="shared" si="159"/>
        <v>41943.541030092594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7">
        <f t="shared" si="157"/>
        <v>7.25</v>
      </c>
      <c r="Q2538" t="s">
        <v>8325</v>
      </c>
      <c r="R2538" t="s">
        <v>8354</v>
      </c>
      <c r="S2538" s="12">
        <f t="shared" si="158"/>
        <v>41484.856087962966</v>
      </c>
      <c r="T2538" s="12">
        <f t="shared" si="159"/>
        <v>41463.856087962966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7">
        <f t="shared" si="157"/>
        <v>100</v>
      </c>
      <c r="Q2539" t="s">
        <v>8325</v>
      </c>
      <c r="R2539" t="s">
        <v>8354</v>
      </c>
      <c r="S2539" s="12">
        <f t="shared" si="158"/>
        <v>40756.398784722223</v>
      </c>
      <c r="T2539" s="12">
        <f t="shared" si="159"/>
        <v>40696.398784722223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7">
        <f t="shared" si="157"/>
        <v>109.96308108108107</v>
      </c>
      <c r="Q2540" t="s">
        <v>8325</v>
      </c>
      <c r="R2540" t="s">
        <v>8354</v>
      </c>
      <c r="S2540" s="12">
        <f t="shared" si="158"/>
        <v>41328.957638888889</v>
      </c>
      <c r="T2540" s="12">
        <f t="shared" si="159"/>
        <v>41298.259965277779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7">
        <f t="shared" si="157"/>
        <v>169.91525423728814</v>
      </c>
      <c r="Q2541" t="s">
        <v>8325</v>
      </c>
      <c r="R2541" t="s">
        <v>8354</v>
      </c>
      <c r="S2541" s="12">
        <f t="shared" si="158"/>
        <v>42037.652222222227</v>
      </c>
      <c r="T2541" s="12">
        <f t="shared" si="159"/>
        <v>41977.652222222227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7">
        <f t="shared" si="157"/>
        <v>95.740740740740748</v>
      </c>
      <c r="Q2542" t="s">
        <v>8325</v>
      </c>
      <c r="R2542" t="s">
        <v>8354</v>
      </c>
      <c r="S2542" s="12">
        <f t="shared" si="158"/>
        <v>40845.425011574072</v>
      </c>
      <c r="T2542" s="12">
        <f t="shared" si="159"/>
        <v>40785.425011574072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7">
        <f t="shared" si="157"/>
        <v>59.460317460317462</v>
      </c>
      <c r="Q2543" t="s">
        <v>8325</v>
      </c>
      <c r="R2543" t="s">
        <v>8354</v>
      </c>
      <c r="S2543" s="12">
        <f t="shared" si="158"/>
        <v>41543.199282407411</v>
      </c>
      <c r="T2543" s="12">
        <f t="shared" si="159"/>
        <v>41483.199282407411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7">
        <f t="shared" si="157"/>
        <v>55.769230769230766</v>
      </c>
      <c r="Q2544" t="s">
        <v>8325</v>
      </c>
      <c r="R2544" t="s">
        <v>8354</v>
      </c>
      <c r="S2544" s="12">
        <f t="shared" si="158"/>
        <v>41547.915972222225</v>
      </c>
      <c r="T2544" s="12">
        <f t="shared" si="159"/>
        <v>41509.176585648151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7">
        <f t="shared" si="157"/>
        <v>30.076923076923077</v>
      </c>
      <c r="Q2545" t="s">
        <v>8325</v>
      </c>
      <c r="R2545" t="s">
        <v>8354</v>
      </c>
      <c r="S2545" s="12">
        <f t="shared" si="158"/>
        <v>40544.875</v>
      </c>
      <c r="T2545" s="12">
        <f t="shared" si="159"/>
        <v>40513.857615740737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7">
        <f t="shared" si="157"/>
        <v>88.438596491228068</v>
      </c>
      <c r="Q2546" t="s">
        <v>8325</v>
      </c>
      <c r="R2546" t="s">
        <v>8354</v>
      </c>
      <c r="S2546" s="12">
        <f t="shared" si="158"/>
        <v>41098.270474537036</v>
      </c>
      <c r="T2546" s="12">
        <f t="shared" si="159"/>
        <v>41068.270474537036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7">
        <f t="shared" si="157"/>
        <v>64.032786885245898</v>
      </c>
      <c r="Q2547" t="s">
        <v>8325</v>
      </c>
      <c r="R2547" t="s">
        <v>8354</v>
      </c>
      <c r="S2547" s="12">
        <f t="shared" si="158"/>
        <v>42061.770833333328</v>
      </c>
      <c r="T2547" s="12">
        <f t="shared" si="159"/>
        <v>42026.888171296298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7">
        <f t="shared" si="157"/>
        <v>60.153846153846153</v>
      </c>
      <c r="Q2548" t="s">
        <v>8325</v>
      </c>
      <c r="R2548" t="s">
        <v>8354</v>
      </c>
      <c r="S2548" s="12">
        <f t="shared" si="158"/>
        <v>41551.958333333336</v>
      </c>
      <c r="T2548" s="12">
        <f t="shared" si="159"/>
        <v>41524.608553240745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7">
        <f t="shared" si="157"/>
        <v>49.194029850746269</v>
      </c>
      <c r="Q2549" t="s">
        <v>8325</v>
      </c>
      <c r="R2549" t="s">
        <v>8354</v>
      </c>
      <c r="S2549" s="12">
        <f t="shared" si="158"/>
        <v>41003.481516203705</v>
      </c>
      <c r="T2549" s="12">
        <f t="shared" si="159"/>
        <v>40973.523182870369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7">
        <f t="shared" si="157"/>
        <v>165.16216216216216</v>
      </c>
      <c r="Q2550" t="s">
        <v>8325</v>
      </c>
      <c r="R2550" t="s">
        <v>8354</v>
      </c>
      <c r="S2550" s="12">
        <f t="shared" si="158"/>
        <v>42642.935416666667</v>
      </c>
      <c r="T2550" s="12">
        <f t="shared" si="159"/>
        <v>42618.375428240739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7">
        <f t="shared" si="157"/>
        <v>43.621621621621621</v>
      </c>
      <c r="Q2551" t="s">
        <v>8325</v>
      </c>
      <c r="R2551" t="s">
        <v>8354</v>
      </c>
      <c r="S2551" s="12">
        <f t="shared" si="158"/>
        <v>41425.458333333336</v>
      </c>
      <c r="T2551" s="12">
        <f t="shared" si="159"/>
        <v>41390.507754629631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7">
        <f t="shared" si="157"/>
        <v>43.7</v>
      </c>
      <c r="Q2552" t="s">
        <v>8325</v>
      </c>
      <c r="R2552" t="s">
        <v>8354</v>
      </c>
      <c r="S2552" s="12">
        <f t="shared" si="158"/>
        <v>42284.915972222225</v>
      </c>
      <c r="T2552" s="12">
        <f t="shared" si="159"/>
        <v>42228.384328703702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7">
        <f t="shared" si="157"/>
        <v>67.419642857142861</v>
      </c>
      <c r="Q2553" t="s">
        <v>8325</v>
      </c>
      <c r="R2553" t="s">
        <v>8354</v>
      </c>
      <c r="S2553" s="12">
        <f t="shared" si="158"/>
        <v>40989.616666666669</v>
      </c>
      <c r="T2553" s="12">
        <f t="shared" si="159"/>
        <v>40961.002141203702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7">
        <f t="shared" si="157"/>
        <v>177.5</v>
      </c>
      <c r="Q2554" t="s">
        <v>8325</v>
      </c>
      <c r="R2554" t="s">
        <v>8354</v>
      </c>
      <c r="S2554" s="12">
        <f t="shared" si="158"/>
        <v>42799.559965277775</v>
      </c>
      <c r="T2554" s="12">
        <f t="shared" si="159"/>
        <v>42769.559965277775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7">
        <f t="shared" si="157"/>
        <v>38.883333333333333</v>
      </c>
      <c r="Q2555" t="s">
        <v>8325</v>
      </c>
      <c r="R2555" t="s">
        <v>8354</v>
      </c>
      <c r="S2555" s="12">
        <f t="shared" si="158"/>
        <v>41172.949155092589</v>
      </c>
      <c r="T2555" s="12">
        <f t="shared" si="159"/>
        <v>41112.949155092589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7">
        <f t="shared" si="157"/>
        <v>54.985074626865675</v>
      </c>
      <c r="Q2556" t="s">
        <v>8325</v>
      </c>
      <c r="R2556" t="s">
        <v>8354</v>
      </c>
      <c r="S2556" s="12">
        <f t="shared" si="158"/>
        <v>42155.915972222225</v>
      </c>
      <c r="T2556" s="12">
        <f t="shared" si="159"/>
        <v>42124.828275462962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7">
        <f t="shared" si="157"/>
        <v>61.342857142857142</v>
      </c>
      <c r="Q2557" t="s">
        <v>8325</v>
      </c>
      <c r="R2557" t="s">
        <v>8354</v>
      </c>
      <c r="S2557" s="12">
        <f t="shared" si="158"/>
        <v>41057.405011574076</v>
      </c>
      <c r="T2557" s="12">
        <f t="shared" si="159"/>
        <v>41026.405011574076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7">
        <f t="shared" si="157"/>
        <v>23.117647058823529</v>
      </c>
      <c r="Q2558" t="s">
        <v>8325</v>
      </c>
      <c r="R2558" t="s">
        <v>8354</v>
      </c>
      <c r="S2558" s="12">
        <f t="shared" si="158"/>
        <v>41267.741400462961</v>
      </c>
      <c r="T2558" s="12">
        <f t="shared" si="159"/>
        <v>41222.741400462961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7">
        <f t="shared" si="157"/>
        <v>29.611111111111111</v>
      </c>
      <c r="Q2559" t="s">
        <v>8325</v>
      </c>
      <c r="R2559" t="s">
        <v>8354</v>
      </c>
      <c r="S2559" s="12">
        <f t="shared" si="158"/>
        <v>41774.495208333334</v>
      </c>
      <c r="T2559" s="12">
        <f t="shared" si="159"/>
        <v>41744.495208333334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7">
        <f t="shared" si="157"/>
        <v>75.611111111111114</v>
      </c>
      <c r="Q2560" t="s">
        <v>8325</v>
      </c>
      <c r="R2560" t="s">
        <v>8354</v>
      </c>
      <c r="S2560" s="12">
        <f t="shared" si="158"/>
        <v>42125.332638888889</v>
      </c>
      <c r="T2560" s="12">
        <f t="shared" si="159"/>
        <v>42093.610023148147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7">
        <f t="shared" si="157"/>
        <v>35.6</v>
      </c>
      <c r="Q2561" t="s">
        <v>8325</v>
      </c>
      <c r="R2561" t="s">
        <v>8354</v>
      </c>
      <c r="S2561" s="12">
        <f t="shared" si="158"/>
        <v>40862.567361111112</v>
      </c>
      <c r="T2561" s="12">
        <f t="shared" si="159"/>
        <v>40829.623657407406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160">E2562/D2562</f>
        <v>1.0009999999999999</v>
      </c>
      <c r="P2562" s="7">
        <f t="shared" ref="P2562:P2625" si="161">E2562/L2562</f>
        <v>143</v>
      </c>
      <c r="Q2562" t="s">
        <v>8325</v>
      </c>
      <c r="R2562" t="s">
        <v>8354</v>
      </c>
      <c r="S2562" s="12">
        <f t="shared" si="158"/>
        <v>42069.701087962967</v>
      </c>
      <c r="T2562" s="12">
        <f t="shared" si="159"/>
        <v>42039.701087962967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60"/>
        <v>0</v>
      </c>
      <c r="P2563" s="7" t="e">
        <f t="shared" si="161"/>
        <v>#DIV/0!</v>
      </c>
      <c r="Q2563" t="s">
        <v>8336</v>
      </c>
      <c r="R2563" t="s">
        <v>8337</v>
      </c>
      <c r="S2563" s="12">
        <f t="shared" ref="S2563:S2626" si="162">(I2563/86400)+25569+(-6/24)</f>
        <v>42290.278807870374</v>
      </c>
      <c r="T2563" s="12">
        <f t="shared" ref="T2563:T2626" si="163">(J2563/86400)+25569+(-6/24)</f>
        <v>42260.278807870374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7">
        <f t="shared" si="161"/>
        <v>25</v>
      </c>
      <c r="Q2564" t="s">
        <v>8336</v>
      </c>
      <c r="R2564" t="s">
        <v>8337</v>
      </c>
      <c r="S2564" s="12">
        <f t="shared" si="162"/>
        <v>42654.274756944447</v>
      </c>
      <c r="T2564" s="12">
        <f t="shared" si="163"/>
        <v>42594.274756944447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2">
        <f t="shared" si="162"/>
        <v>42214.889479166668</v>
      </c>
      <c r="T2565" s="12">
        <f t="shared" si="163"/>
        <v>42154.889479166668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2">
        <f t="shared" si="162"/>
        <v>41851.790497685186</v>
      </c>
      <c r="T2566" s="12">
        <f t="shared" si="163"/>
        <v>41821.790497685186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7">
        <f t="shared" si="161"/>
        <v>100</v>
      </c>
      <c r="Q2567" t="s">
        <v>8336</v>
      </c>
      <c r="R2567" t="s">
        <v>8337</v>
      </c>
      <c r="S2567" s="12">
        <f t="shared" si="162"/>
        <v>42499.618055555555</v>
      </c>
      <c r="T2567" s="12">
        <f t="shared" si="163"/>
        <v>42440.400335648148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2">
        <f t="shared" si="162"/>
        <v>41872.730879629627</v>
      </c>
      <c r="T2568" s="12">
        <f t="shared" si="163"/>
        <v>41842.730879629627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7">
        <f t="shared" si="161"/>
        <v>60</v>
      </c>
      <c r="Q2569" t="s">
        <v>8336</v>
      </c>
      <c r="R2569" t="s">
        <v>8337</v>
      </c>
      <c r="S2569" s="12">
        <f t="shared" si="162"/>
        <v>42117.628912037035</v>
      </c>
      <c r="T2569" s="12">
        <f t="shared" si="163"/>
        <v>42087.628912037035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7">
        <f t="shared" si="161"/>
        <v>50</v>
      </c>
      <c r="Q2570" t="s">
        <v>8336</v>
      </c>
      <c r="R2570" t="s">
        <v>8337</v>
      </c>
      <c r="S2570" s="12">
        <f t="shared" si="162"/>
        <v>42614.416597222225</v>
      </c>
      <c r="T2570" s="12">
        <f t="shared" si="163"/>
        <v>42584.416597222225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7">
        <f t="shared" si="161"/>
        <v>72.5</v>
      </c>
      <c r="Q2571" t="s">
        <v>8336</v>
      </c>
      <c r="R2571" t="s">
        <v>8337</v>
      </c>
      <c r="S2571" s="12">
        <f t="shared" si="162"/>
        <v>42263.855462962965</v>
      </c>
      <c r="T2571" s="12">
        <f t="shared" si="163"/>
        <v>42233.855462962965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7">
        <f t="shared" si="161"/>
        <v>29.5</v>
      </c>
      <c r="Q2572" t="s">
        <v>8336</v>
      </c>
      <c r="R2572" t="s">
        <v>8337</v>
      </c>
      <c r="S2572" s="12">
        <f t="shared" si="162"/>
        <v>42774.653182870374</v>
      </c>
      <c r="T2572" s="12">
        <f t="shared" si="163"/>
        <v>42744.653182870374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7">
        <f t="shared" si="161"/>
        <v>62.5</v>
      </c>
      <c r="Q2573" t="s">
        <v>8336</v>
      </c>
      <c r="R2573" t="s">
        <v>8337</v>
      </c>
      <c r="S2573" s="12">
        <f t="shared" si="162"/>
        <v>42509.091678240744</v>
      </c>
      <c r="T2573" s="12">
        <f t="shared" si="163"/>
        <v>42449.091678240744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2">
        <f t="shared" si="162"/>
        <v>42106.869409722218</v>
      </c>
      <c r="T2574" s="12">
        <f t="shared" si="163"/>
        <v>42076.869409722218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2">
        <f t="shared" si="162"/>
        <v>41874.342002314814</v>
      </c>
      <c r="T2575" s="12">
        <f t="shared" si="163"/>
        <v>41829.342002314814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2">
        <f t="shared" si="162"/>
        <v>42508.575752314813</v>
      </c>
      <c r="T2576" s="12">
        <f t="shared" si="163"/>
        <v>42487.575752314813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2">
        <f t="shared" si="162"/>
        <v>42015.858726851853</v>
      </c>
      <c r="T2577" s="12">
        <f t="shared" si="163"/>
        <v>41985.858726851853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2">
        <f t="shared" si="162"/>
        <v>42104.718136574069</v>
      </c>
      <c r="T2578" s="12">
        <f t="shared" si="163"/>
        <v>42059.75980324074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2">
        <f t="shared" si="162"/>
        <v>41855.570567129631</v>
      </c>
      <c r="T2579" s="12">
        <f t="shared" si="163"/>
        <v>41830.570567129631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2">
        <f t="shared" si="162"/>
        <v>42286.458333333328</v>
      </c>
      <c r="T2580" s="12">
        <f t="shared" si="163"/>
        <v>42237.772905092592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7">
        <f t="shared" si="161"/>
        <v>23.083333333333332</v>
      </c>
      <c r="Q2581" t="s">
        <v>8336</v>
      </c>
      <c r="R2581" t="s">
        <v>8337</v>
      </c>
      <c r="S2581" s="12">
        <f t="shared" si="162"/>
        <v>41897.579895833333</v>
      </c>
      <c r="T2581" s="12">
        <f t="shared" si="163"/>
        <v>41837.579895833333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7">
        <f t="shared" si="161"/>
        <v>25.5</v>
      </c>
      <c r="Q2582" t="s">
        <v>8336</v>
      </c>
      <c r="R2582" t="s">
        <v>8337</v>
      </c>
      <c r="S2582" s="12">
        <f t="shared" si="162"/>
        <v>42139.875</v>
      </c>
      <c r="T2582" s="12">
        <f t="shared" si="163"/>
        <v>42110.076423611114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7">
        <f t="shared" si="161"/>
        <v>48.18181818181818</v>
      </c>
      <c r="Q2583" t="s">
        <v>8336</v>
      </c>
      <c r="R2583" t="s">
        <v>8337</v>
      </c>
      <c r="S2583" s="12">
        <f t="shared" si="162"/>
        <v>42324.420115740737</v>
      </c>
      <c r="T2583" s="12">
        <f t="shared" si="163"/>
        <v>42294.378449074073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7">
        <f t="shared" si="161"/>
        <v>1</v>
      </c>
      <c r="Q2584" t="s">
        <v>8336</v>
      </c>
      <c r="R2584" t="s">
        <v>8337</v>
      </c>
      <c r="S2584" s="12">
        <f t="shared" si="162"/>
        <v>42672.738819444443</v>
      </c>
      <c r="T2584" s="12">
        <f t="shared" si="163"/>
        <v>42642.738819444443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7">
        <f t="shared" si="161"/>
        <v>1</v>
      </c>
      <c r="Q2585" t="s">
        <v>8336</v>
      </c>
      <c r="R2585" t="s">
        <v>8337</v>
      </c>
      <c r="S2585" s="12">
        <f t="shared" si="162"/>
        <v>42079.477777777778</v>
      </c>
      <c r="T2585" s="12">
        <f t="shared" si="163"/>
        <v>42019.51944444445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2">
        <f t="shared" si="162"/>
        <v>42169.923252314809</v>
      </c>
      <c r="T2586" s="12">
        <f t="shared" si="163"/>
        <v>42139.923252314809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7">
        <f t="shared" si="161"/>
        <v>50</v>
      </c>
      <c r="Q2587" t="s">
        <v>8336</v>
      </c>
      <c r="R2587" t="s">
        <v>8337</v>
      </c>
      <c r="S2587" s="12">
        <f t="shared" si="162"/>
        <v>41825.713333333333</v>
      </c>
      <c r="T2587" s="12">
        <f t="shared" si="163"/>
        <v>41795.713333333333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7">
        <f t="shared" si="161"/>
        <v>5</v>
      </c>
      <c r="Q2588" t="s">
        <v>8336</v>
      </c>
      <c r="R2588" t="s">
        <v>8337</v>
      </c>
      <c r="S2588" s="12">
        <f t="shared" si="162"/>
        <v>42363.080277777779</v>
      </c>
      <c r="T2588" s="12">
        <f t="shared" si="163"/>
        <v>42333.080277777779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7">
        <f t="shared" si="161"/>
        <v>202.83333333333334</v>
      </c>
      <c r="Q2589" t="s">
        <v>8336</v>
      </c>
      <c r="R2589" t="s">
        <v>8337</v>
      </c>
      <c r="S2589" s="12">
        <f t="shared" si="162"/>
        <v>42368.425381944442</v>
      </c>
      <c r="T2589" s="12">
        <f t="shared" si="163"/>
        <v>42338.425381944442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7">
        <f t="shared" si="161"/>
        <v>29.125</v>
      </c>
      <c r="Q2590" t="s">
        <v>8336</v>
      </c>
      <c r="R2590" t="s">
        <v>8337</v>
      </c>
      <c r="S2590" s="12">
        <f t="shared" si="162"/>
        <v>42094.301388888889</v>
      </c>
      <c r="T2590" s="12">
        <f t="shared" si="163"/>
        <v>42042.426226851851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7">
        <f t="shared" si="161"/>
        <v>5</v>
      </c>
      <c r="Q2591" t="s">
        <v>8336</v>
      </c>
      <c r="R2591" t="s">
        <v>8337</v>
      </c>
      <c r="S2591" s="12">
        <f t="shared" si="162"/>
        <v>42452.244525462964</v>
      </c>
      <c r="T2591" s="12">
        <f t="shared" si="163"/>
        <v>42422.286192129628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2">
        <f t="shared" si="162"/>
        <v>42395.339085648149</v>
      </c>
      <c r="T2592" s="12">
        <f t="shared" si="163"/>
        <v>42388.339085648149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7">
        <f t="shared" si="161"/>
        <v>13</v>
      </c>
      <c r="Q2593" t="s">
        <v>8336</v>
      </c>
      <c r="R2593" t="s">
        <v>8337</v>
      </c>
      <c r="S2593" s="12">
        <f t="shared" si="162"/>
        <v>42442.614861111113</v>
      </c>
      <c r="T2593" s="12">
        <f t="shared" si="163"/>
        <v>42382.656527777777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7">
        <f t="shared" si="161"/>
        <v>50</v>
      </c>
      <c r="Q2594" t="s">
        <v>8336</v>
      </c>
      <c r="R2594" t="s">
        <v>8337</v>
      </c>
      <c r="S2594" s="12">
        <f t="shared" si="162"/>
        <v>41917.551168981481</v>
      </c>
      <c r="T2594" s="12">
        <f t="shared" si="163"/>
        <v>41887.551168981481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2">
        <f t="shared" si="162"/>
        <v>42119.595208333332</v>
      </c>
      <c r="T2595" s="12">
        <f t="shared" si="163"/>
        <v>42089.595208333332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7">
        <f t="shared" si="161"/>
        <v>1</v>
      </c>
      <c r="Q2596" t="s">
        <v>8336</v>
      </c>
      <c r="R2596" t="s">
        <v>8337</v>
      </c>
      <c r="S2596" s="12">
        <f t="shared" si="162"/>
        <v>41858.717916666668</v>
      </c>
      <c r="T2596" s="12">
        <f t="shared" si="163"/>
        <v>41828.717916666668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7">
        <f t="shared" si="161"/>
        <v>96.05263157894737</v>
      </c>
      <c r="Q2597" t="s">
        <v>8336</v>
      </c>
      <c r="R2597" t="s">
        <v>8337</v>
      </c>
      <c r="S2597" s="12">
        <f t="shared" si="162"/>
        <v>42789.994212962964</v>
      </c>
      <c r="T2597" s="12">
        <f t="shared" si="163"/>
        <v>42759.994212962964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7">
        <f t="shared" si="161"/>
        <v>305.77777777777777</v>
      </c>
      <c r="Q2598" t="s">
        <v>8336</v>
      </c>
      <c r="R2598" t="s">
        <v>8337</v>
      </c>
      <c r="S2598" s="12">
        <f t="shared" si="162"/>
        <v>41858.414456018516</v>
      </c>
      <c r="T2598" s="12">
        <f t="shared" si="163"/>
        <v>41828.414456018516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7">
        <f t="shared" si="161"/>
        <v>12.142857142857142</v>
      </c>
      <c r="Q2599" t="s">
        <v>8336</v>
      </c>
      <c r="R2599" t="s">
        <v>8337</v>
      </c>
      <c r="S2599" s="12">
        <f t="shared" si="162"/>
        <v>42540.091631944444</v>
      </c>
      <c r="T2599" s="12">
        <f t="shared" si="163"/>
        <v>42510.091631944444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7">
        <f t="shared" si="161"/>
        <v>83.571428571428569</v>
      </c>
      <c r="Q2600" t="s">
        <v>8336</v>
      </c>
      <c r="R2600" t="s">
        <v>8337</v>
      </c>
      <c r="S2600" s="12">
        <f t="shared" si="162"/>
        <v>42270.590289351851</v>
      </c>
      <c r="T2600" s="12">
        <f t="shared" si="163"/>
        <v>42240.590289351851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7">
        <f t="shared" si="161"/>
        <v>18</v>
      </c>
      <c r="Q2601" t="s">
        <v>8336</v>
      </c>
      <c r="R2601" t="s">
        <v>8337</v>
      </c>
      <c r="S2601" s="12">
        <f t="shared" si="162"/>
        <v>41854.504016203704</v>
      </c>
      <c r="T2601" s="12">
        <f t="shared" si="163"/>
        <v>41809.504016203704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7">
        <f t="shared" si="161"/>
        <v>115.53333333333333</v>
      </c>
      <c r="Q2602" t="s">
        <v>8336</v>
      </c>
      <c r="R2602" t="s">
        <v>8337</v>
      </c>
      <c r="S2602" s="12">
        <f t="shared" si="162"/>
        <v>42454.608796296292</v>
      </c>
      <c r="T2602" s="12">
        <f t="shared" si="163"/>
        <v>42394.650462962964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7">
        <f t="shared" si="161"/>
        <v>21.900662251655628</v>
      </c>
      <c r="Q2603" t="s">
        <v>8319</v>
      </c>
      <c r="R2603" t="s">
        <v>8355</v>
      </c>
      <c r="S2603" s="12">
        <f t="shared" si="162"/>
        <v>41164.915972222225</v>
      </c>
      <c r="T2603" s="12">
        <f t="shared" si="163"/>
        <v>41150.652187500003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7">
        <f t="shared" si="161"/>
        <v>80.022494887525568</v>
      </c>
      <c r="Q2604" t="s">
        <v>8319</v>
      </c>
      <c r="R2604" t="s">
        <v>8355</v>
      </c>
      <c r="S2604" s="12">
        <f t="shared" si="162"/>
        <v>41955.638888888891</v>
      </c>
      <c r="T2604" s="12">
        <f t="shared" si="163"/>
        <v>41915.497314814813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7">
        <f t="shared" si="161"/>
        <v>35.520000000000003</v>
      </c>
      <c r="Q2605" t="s">
        <v>8319</v>
      </c>
      <c r="R2605" t="s">
        <v>8355</v>
      </c>
      <c r="S2605" s="12">
        <f t="shared" si="162"/>
        <v>41631.662662037037</v>
      </c>
      <c r="T2605" s="12">
        <f t="shared" si="163"/>
        <v>41617.662662037037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7">
        <f t="shared" si="161"/>
        <v>64.933333333333323</v>
      </c>
      <c r="Q2606" t="s">
        <v>8319</v>
      </c>
      <c r="R2606" t="s">
        <v>8355</v>
      </c>
      <c r="S2606" s="12">
        <f t="shared" si="162"/>
        <v>41027.801192129627</v>
      </c>
      <c r="T2606" s="12">
        <f t="shared" si="163"/>
        <v>40997.801192129627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7">
        <f t="shared" si="161"/>
        <v>60.965703745743475</v>
      </c>
      <c r="Q2607" t="s">
        <v>8319</v>
      </c>
      <c r="R2607" t="s">
        <v>8355</v>
      </c>
      <c r="S2607" s="12">
        <f t="shared" si="162"/>
        <v>42538.291550925926</v>
      </c>
      <c r="T2607" s="12">
        <f t="shared" si="163"/>
        <v>42508.291550925926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7">
        <f t="shared" si="161"/>
        <v>31.444155844155844</v>
      </c>
      <c r="Q2608" t="s">
        <v>8319</v>
      </c>
      <c r="R2608" t="s">
        <v>8355</v>
      </c>
      <c r="S2608" s="12">
        <f t="shared" si="162"/>
        <v>41758.462754629625</v>
      </c>
      <c r="T2608" s="12">
        <f t="shared" si="163"/>
        <v>41726.462754629625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7">
        <f t="shared" si="161"/>
        <v>81.949748743718587</v>
      </c>
      <c r="Q2609" t="s">
        <v>8319</v>
      </c>
      <c r="R2609" t="s">
        <v>8355</v>
      </c>
      <c r="S2609" s="12">
        <f t="shared" si="162"/>
        <v>42227.833333333328</v>
      </c>
      <c r="T2609" s="12">
        <f t="shared" si="163"/>
        <v>42184.624675925923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7">
        <f t="shared" si="161"/>
        <v>58.92763157894737</v>
      </c>
      <c r="Q2610" t="s">
        <v>8319</v>
      </c>
      <c r="R2610" t="s">
        <v>8355</v>
      </c>
      <c r="S2610" s="12">
        <f t="shared" si="162"/>
        <v>42808.75</v>
      </c>
      <c r="T2610" s="12">
        <f t="shared" si="163"/>
        <v>42767.551712962959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7">
        <f t="shared" si="161"/>
        <v>157.29347633136095</v>
      </c>
      <c r="Q2611" t="s">
        <v>8319</v>
      </c>
      <c r="R2611" t="s">
        <v>8355</v>
      </c>
      <c r="S2611" s="12">
        <f t="shared" si="162"/>
        <v>41104.987858796296</v>
      </c>
      <c r="T2611" s="12">
        <f t="shared" si="163"/>
        <v>41074.987858796296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7">
        <f t="shared" si="161"/>
        <v>55.758509532062391</v>
      </c>
      <c r="Q2612" t="s">
        <v>8319</v>
      </c>
      <c r="R2612" t="s">
        <v>8355</v>
      </c>
      <c r="S2612" s="12">
        <f t="shared" si="162"/>
        <v>42604.040972222225</v>
      </c>
      <c r="T2612" s="12">
        <f t="shared" si="163"/>
        <v>42564.631076388891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7">
        <f t="shared" si="161"/>
        <v>83.802893802893806</v>
      </c>
      <c r="Q2613" t="s">
        <v>8319</v>
      </c>
      <c r="R2613" t="s">
        <v>8355</v>
      </c>
      <c r="S2613" s="12">
        <f t="shared" si="162"/>
        <v>42737.707638888889</v>
      </c>
      <c r="T2613" s="12">
        <f t="shared" si="163"/>
        <v>42704.085810185185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7">
        <f t="shared" si="161"/>
        <v>58.422210884353746</v>
      </c>
      <c r="Q2614" t="s">
        <v>8319</v>
      </c>
      <c r="R2614" t="s">
        <v>8355</v>
      </c>
      <c r="S2614" s="12">
        <f t="shared" si="162"/>
        <v>42012.893171296295</v>
      </c>
      <c r="T2614" s="12">
        <f t="shared" si="163"/>
        <v>41981.893171296295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7">
        <f t="shared" si="161"/>
        <v>270.57142857142856</v>
      </c>
      <c r="Q2615" t="s">
        <v>8319</v>
      </c>
      <c r="R2615" t="s">
        <v>8355</v>
      </c>
      <c r="S2615" s="12">
        <f t="shared" si="162"/>
        <v>41173.56821759259</v>
      </c>
      <c r="T2615" s="12">
        <f t="shared" si="163"/>
        <v>41143.56821759259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7">
        <f t="shared" si="161"/>
        <v>107.1</v>
      </c>
      <c r="Q2616" t="s">
        <v>8319</v>
      </c>
      <c r="R2616" t="s">
        <v>8355</v>
      </c>
      <c r="S2616" s="12">
        <f t="shared" si="162"/>
        <v>41758.958333333336</v>
      </c>
      <c r="T2616" s="12">
        <f t="shared" si="163"/>
        <v>41730.458472222221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7">
        <f t="shared" si="161"/>
        <v>47.180555555555557</v>
      </c>
      <c r="Q2617" t="s">
        <v>8319</v>
      </c>
      <c r="R2617" t="s">
        <v>8355</v>
      </c>
      <c r="S2617" s="12">
        <f t="shared" si="162"/>
        <v>42490.25</v>
      </c>
      <c r="T2617" s="12">
        <f t="shared" si="163"/>
        <v>42453.24726851852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7">
        <f t="shared" si="161"/>
        <v>120.30882352941177</v>
      </c>
      <c r="Q2618" t="s">
        <v>8319</v>
      </c>
      <c r="R2618" t="s">
        <v>8355</v>
      </c>
      <c r="S2618" s="12">
        <f t="shared" si="162"/>
        <v>42241.74454861111</v>
      </c>
      <c r="T2618" s="12">
        <f t="shared" si="163"/>
        <v>42211.74454861111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7">
        <f t="shared" si="161"/>
        <v>27.59748427672956</v>
      </c>
      <c r="Q2619" t="s">
        <v>8319</v>
      </c>
      <c r="R2619" t="s">
        <v>8355</v>
      </c>
      <c r="S2619" s="12">
        <f t="shared" si="162"/>
        <v>41932.624432870369</v>
      </c>
      <c r="T2619" s="12">
        <f t="shared" si="163"/>
        <v>41902.624432870369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7">
        <f t="shared" si="161"/>
        <v>205.2987012987013</v>
      </c>
      <c r="Q2620" t="s">
        <v>8319</v>
      </c>
      <c r="R2620" t="s">
        <v>8355</v>
      </c>
      <c r="S2620" s="12">
        <f t="shared" si="162"/>
        <v>42339.584039351852</v>
      </c>
      <c r="T2620" s="12">
        <f t="shared" si="163"/>
        <v>42279.542372685188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7">
        <f t="shared" si="161"/>
        <v>35.547169811320757</v>
      </c>
      <c r="Q2621" t="s">
        <v>8319</v>
      </c>
      <c r="R2621" t="s">
        <v>8355</v>
      </c>
      <c r="S2621" s="12">
        <f t="shared" si="162"/>
        <v>42300.208333333328</v>
      </c>
      <c r="T2621" s="12">
        <f t="shared" si="163"/>
        <v>42273.634305555555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7">
        <f t="shared" si="161"/>
        <v>74.639488409272587</v>
      </c>
      <c r="Q2622" t="s">
        <v>8319</v>
      </c>
      <c r="R2622" t="s">
        <v>8355</v>
      </c>
      <c r="S2622" s="12">
        <f t="shared" si="162"/>
        <v>42287.791666666672</v>
      </c>
      <c r="T2622" s="12">
        <f t="shared" si="163"/>
        <v>42250.91715277778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7">
        <f t="shared" si="161"/>
        <v>47.058064516129029</v>
      </c>
      <c r="Q2623" t="s">
        <v>8319</v>
      </c>
      <c r="R2623" t="s">
        <v>8355</v>
      </c>
      <c r="S2623" s="12">
        <f t="shared" si="162"/>
        <v>42145.497546296298</v>
      </c>
      <c r="T2623" s="12">
        <f t="shared" si="163"/>
        <v>42115.497546296298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7">
        <f t="shared" si="161"/>
        <v>26.591351351351353</v>
      </c>
      <c r="Q2624" t="s">
        <v>8319</v>
      </c>
      <c r="R2624" t="s">
        <v>8355</v>
      </c>
      <c r="S2624" s="12">
        <f t="shared" si="162"/>
        <v>42734.49324074074</v>
      </c>
      <c r="T2624" s="12">
        <f t="shared" si="163"/>
        <v>42689.49324074074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7">
        <f t="shared" si="161"/>
        <v>36.774193548387096</v>
      </c>
      <c r="Q2625" t="s">
        <v>8319</v>
      </c>
      <c r="R2625" t="s">
        <v>8355</v>
      </c>
      <c r="S2625" s="12">
        <f t="shared" si="162"/>
        <v>42706.006550925929</v>
      </c>
      <c r="T2625" s="12">
        <f t="shared" si="163"/>
        <v>42692.006550925929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164">E2626/D2626</f>
        <v>13.794206249999998</v>
      </c>
      <c r="P2626" s="7">
        <f t="shared" ref="P2626:P2689" si="165">E2626/L2626</f>
        <v>31.820544982698959</v>
      </c>
      <c r="Q2626" t="s">
        <v>8319</v>
      </c>
      <c r="R2626" t="s">
        <v>8355</v>
      </c>
      <c r="S2626" s="12">
        <f t="shared" si="162"/>
        <v>41165.171550925923</v>
      </c>
      <c r="T2626" s="12">
        <f t="shared" si="163"/>
        <v>41144.171550925923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4"/>
        <v>9.56</v>
      </c>
      <c r="P2627" s="7">
        <f t="shared" si="165"/>
        <v>27.576923076923077</v>
      </c>
      <c r="Q2627" t="s">
        <v>8319</v>
      </c>
      <c r="R2627" t="s">
        <v>8355</v>
      </c>
      <c r="S2627" s="12">
        <f t="shared" ref="S2627:S2690" si="166">(I2627/86400)+25569+(-6/24)</f>
        <v>42683.601944444439</v>
      </c>
      <c r="T2627" s="12">
        <f t="shared" ref="T2627:T2690" si="167">(J2627/86400)+25569+(-6/24)</f>
        <v>42658.560277777782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7">
        <f t="shared" si="165"/>
        <v>56</v>
      </c>
      <c r="Q2628" t="s">
        <v>8319</v>
      </c>
      <c r="R2628" t="s">
        <v>8355</v>
      </c>
      <c r="S2628" s="12">
        <f t="shared" si="166"/>
        <v>42158.378113425926</v>
      </c>
      <c r="T2628" s="12">
        <f t="shared" si="167"/>
        <v>42128.378113425926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7">
        <f t="shared" si="165"/>
        <v>21.555555555555557</v>
      </c>
      <c r="Q2629" t="s">
        <v>8319</v>
      </c>
      <c r="R2629" t="s">
        <v>8355</v>
      </c>
      <c r="S2629" s="12">
        <f t="shared" si="166"/>
        <v>42334.621076388888</v>
      </c>
      <c r="T2629" s="12">
        <f t="shared" si="167"/>
        <v>42304.579409722224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7">
        <f t="shared" si="165"/>
        <v>44.095238095238095</v>
      </c>
      <c r="Q2630" t="s">
        <v>8319</v>
      </c>
      <c r="R2630" t="s">
        <v>8355</v>
      </c>
      <c r="S2630" s="12">
        <f t="shared" si="166"/>
        <v>41973.716053240743</v>
      </c>
      <c r="T2630" s="12">
        <f t="shared" si="167"/>
        <v>41953.716053240743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7">
        <f t="shared" si="165"/>
        <v>63.87</v>
      </c>
      <c r="Q2631" t="s">
        <v>8319</v>
      </c>
      <c r="R2631" t="s">
        <v>8355</v>
      </c>
      <c r="S2631" s="12">
        <f t="shared" si="166"/>
        <v>42138.288449074069</v>
      </c>
      <c r="T2631" s="12">
        <f t="shared" si="167"/>
        <v>42108.288449074069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7">
        <f t="shared" si="165"/>
        <v>38.987654320987652</v>
      </c>
      <c r="Q2632" t="s">
        <v>8319</v>
      </c>
      <c r="R2632" t="s">
        <v>8355</v>
      </c>
      <c r="S2632" s="12">
        <f t="shared" si="166"/>
        <v>42551.166666666672</v>
      </c>
      <c r="T2632" s="12">
        <f t="shared" si="167"/>
        <v>42523.855462962965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7">
        <f t="shared" si="165"/>
        <v>80.185489510489504</v>
      </c>
      <c r="Q2633" t="s">
        <v>8319</v>
      </c>
      <c r="R2633" t="s">
        <v>8355</v>
      </c>
      <c r="S2633" s="12">
        <f t="shared" si="166"/>
        <v>42245.919293981482</v>
      </c>
      <c r="T2633" s="12">
        <f t="shared" si="167"/>
        <v>42217.919293981482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7">
        <f t="shared" si="165"/>
        <v>34.904761904761905</v>
      </c>
      <c r="Q2634" t="s">
        <v>8319</v>
      </c>
      <c r="R2634" t="s">
        <v>8355</v>
      </c>
      <c r="S2634" s="12">
        <f t="shared" si="166"/>
        <v>42518.811793981484</v>
      </c>
      <c r="T2634" s="12">
        <f t="shared" si="167"/>
        <v>42493.811793981484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7">
        <f t="shared" si="165"/>
        <v>89.100502512562812</v>
      </c>
      <c r="Q2635" t="s">
        <v>8319</v>
      </c>
      <c r="R2635" t="s">
        <v>8355</v>
      </c>
      <c r="S2635" s="12">
        <f t="shared" si="166"/>
        <v>41697.708333333336</v>
      </c>
      <c r="T2635" s="12">
        <f t="shared" si="167"/>
        <v>41667.573287037041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7">
        <f t="shared" si="165"/>
        <v>39.44</v>
      </c>
      <c r="Q2636" t="s">
        <v>8319</v>
      </c>
      <c r="R2636" t="s">
        <v>8355</v>
      </c>
      <c r="S2636" s="12">
        <f t="shared" si="166"/>
        <v>42642.406493055554</v>
      </c>
      <c r="T2636" s="12">
        <f t="shared" si="167"/>
        <v>42612.406493055554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7">
        <f t="shared" si="165"/>
        <v>136.9047619047619</v>
      </c>
      <c r="Q2637" t="s">
        <v>8319</v>
      </c>
      <c r="R2637" t="s">
        <v>8355</v>
      </c>
      <c r="S2637" s="12">
        <f t="shared" si="166"/>
        <v>42072.659270833334</v>
      </c>
      <c r="T2637" s="12">
        <f t="shared" si="167"/>
        <v>42037.700937500005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7">
        <f t="shared" si="165"/>
        <v>37.46</v>
      </c>
      <c r="Q2638" t="s">
        <v>8319</v>
      </c>
      <c r="R2638" t="s">
        <v>8355</v>
      </c>
      <c r="S2638" s="12">
        <f t="shared" si="166"/>
        <v>42658.791666666672</v>
      </c>
      <c r="T2638" s="12">
        <f t="shared" si="167"/>
        <v>42636.364745370374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7">
        <f t="shared" si="165"/>
        <v>31.96153846153846</v>
      </c>
      <c r="Q2639" t="s">
        <v>8319</v>
      </c>
      <c r="R2639" t="s">
        <v>8355</v>
      </c>
      <c r="S2639" s="12">
        <f t="shared" si="166"/>
        <v>42655.299479166672</v>
      </c>
      <c r="T2639" s="12">
        <f t="shared" si="167"/>
        <v>42639.299479166672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7">
        <f t="shared" si="165"/>
        <v>25.214285714285715</v>
      </c>
      <c r="Q2640" t="s">
        <v>8319</v>
      </c>
      <c r="R2640" t="s">
        <v>8355</v>
      </c>
      <c r="S2640" s="12">
        <f t="shared" si="166"/>
        <v>42019.663136574076</v>
      </c>
      <c r="T2640" s="12">
        <f t="shared" si="167"/>
        <v>41989.663136574076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7">
        <f t="shared" si="165"/>
        <v>10.040816326530612</v>
      </c>
      <c r="Q2641" t="s">
        <v>8319</v>
      </c>
      <c r="R2641" t="s">
        <v>8355</v>
      </c>
      <c r="S2641" s="12">
        <f t="shared" si="166"/>
        <v>42054.61513888889</v>
      </c>
      <c r="T2641" s="12">
        <f t="shared" si="167"/>
        <v>42024.61513888889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7">
        <f t="shared" si="165"/>
        <v>45.94202898550725</v>
      </c>
      <c r="Q2642" t="s">
        <v>8319</v>
      </c>
      <c r="R2642" t="s">
        <v>8355</v>
      </c>
      <c r="S2642" s="12">
        <f t="shared" si="166"/>
        <v>42162.910578703704</v>
      </c>
      <c r="T2642" s="12">
        <f t="shared" si="167"/>
        <v>42102.910578703704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7">
        <f t="shared" si="165"/>
        <v>15</v>
      </c>
      <c r="Q2643" t="s">
        <v>8319</v>
      </c>
      <c r="R2643" t="s">
        <v>8355</v>
      </c>
      <c r="S2643" s="12">
        <f t="shared" si="166"/>
        <v>41897.589583333334</v>
      </c>
      <c r="T2643" s="12">
        <f t="shared" si="167"/>
        <v>41880.577118055553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2">
        <f t="shared" si="166"/>
        <v>42566.039583333331</v>
      </c>
      <c r="T2644" s="12">
        <f t="shared" si="167"/>
        <v>42535.996620370366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7">
        <f t="shared" si="165"/>
        <v>223.58248500999335</v>
      </c>
      <c r="Q2645" t="s">
        <v>8319</v>
      </c>
      <c r="R2645" t="s">
        <v>8355</v>
      </c>
      <c r="S2645" s="12">
        <f t="shared" si="166"/>
        <v>42725.082638888889</v>
      </c>
      <c r="T2645" s="12">
        <f t="shared" si="167"/>
        <v>42689.332349537042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7">
        <f t="shared" si="165"/>
        <v>39.480769230769234</v>
      </c>
      <c r="Q2646" t="s">
        <v>8319</v>
      </c>
      <c r="R2646" t="s">
        <v>8355</v>
      </c>
      <c r="S2646" s="12">
        <f t="shared" si="166"/>
        <v>42804.542071759264</v>
      </c>
      <c r="T2646" s="12">
        <f t="shared" si="167"/>
        <v>42774.542071759264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7">
        <f t="shared" si="165"/>
        <v>91.304347826086953</v>
      </c>
      <c r="Q2647" t="s">
        <v>8319</v>
      </c>
      <c r="R2647" t="s">
        <v>8355</v>
      </c>
      <c r="S2647" s="12">
        <f t="shared" si="166"/>
        <v>41951.634293981479</v>
      </c>
      <c r="T2647" s="12">
        <f t="shared" si="167"/>
        <v>41921.592627314814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7">
        <f t="shared" si="165"/>
        <v>78.666205607476627</v>
      </c>
      <c r="Q2648" t="s">
        <v>8319</v>
      </c>
      <c r="R2648" t="s">
        <v>8355</v>
      </c>
      <c r="S2648" s="12">
        <f t="shared" si="166"/>
        <v>42256.063298611116</v>
      </c>
      <c r="T2648" s="12">
        <f t="shared" si="167"/>
        <v>42226.063298611116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7">
        <f t="shared" si="165"/>
        <v>12</v>
      </c>
      <c r="Q2649" t="s">
        <v>8319</v>
      </c>
      <c r="R2649" t="s">
        <v>8355</v>
      </c>
      <c r="S2649" s="12">
        <f t="shared" si="166"/>
        <v>42230.011793981481</v>
      </c>
      <c r="T2649" s="12">
        <f t="shared" si="167"/>
        <v>42200.011793981481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7">
        <f t="shared" si="165"/>
        <v>17.666666666666668</v>
      </c>
      <c r="Q2650" t="s">
        <v>8319</v>
      </c>
      <c r="R2650" t="s">
        <v>8355</v>
      </c>
      <c r="S2650" s="12">
        <f t="shared" si="166"/>
        <v>42438.464814814812</v>
      </c>
      <c r="T2650" s="12">
        <f t="shared" si="167"/>
        <v>42408.464814814812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7">
        <f t="shared" si="165"/>
        <v>41.333333333333336</v>
      </c>
      <c r="Q2651" t="s">
        <v>8319</v>
      </c>
      <c r="R2651" t="s">
        <v>8355</v>
      </c>
      <c r="S2651" s="12">
        <f t="shared" si="166"/>
        <v>42401.74700231482</v>
      </c>
      <c r="T2651" s="12">
        <f t="shared" si="167"/>
        <v>42341.74700231482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7">
        <f t="shared" si="165"/>
        <v>71.599999999999994</v>
      </c>
      <c r="Q2652" t="s">
        <v>8319</v>
      </c>
      <c r="R2652" t="s">
        <v>8355</v>
      </c>
      <c r="S2652" s="12">
        <f t="shared" si="166"/>
        <v>42725.374340277776</v>
      </c>
      <c r="T2652" s="12">
        <f t="shared" si="167"/>
        <v>42695.374340277776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7">
        <f t="shared" si="165"/>
        <v>307.8235294117647</v>
      </c>
      <c r="Q2653" t="s">
        <v>8319</v>
      </c>
      <c r="R2653" t="s">
        <v>8355</v>
      </c>
      <c r="S2653" s="12">
        <f t="shared" si="166"/>
        <v>42355.555659722224</v>
      </c>
      <c r="T2653" s="12">
        <f t="shared" si="167"/>
        <v>42327.555659722224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7">
        <f t="shared" si="165"/>
        <v>80.454545454545453</v>
      </c>
      <c r="Q2654" t="s">
        <v>8319</v>
      </c>
      <c r="R2654" t="s">
        <v>8355</v>
      </c>
      <c r="S2654" s="12">
        <f t="shared" si="166"/>
        <v>41982.908854166672</v>
      </c>
      <c r="T2654" s="12">
        <f t="shared" si="167"/>
        <v>41952.908854166672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7">
        <f t="shared" si="165"/>
        <v>83.942857142857136</v>
      </c>
      <c r="Q2655" t="s">
        <v>8319</v>
      </c>
      <c r="R2655" t="s">
        <v>8355</v>
      </c>
      <c r="S2655" s="12">
        <f t="shared" si="166"/>
        <v>41802.916666666664</v>
      </c>
      <c r="T2655" s="12">
        <f t="shared" si="167"/>
        <v>41771.401932870373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7">
        <f t="shared" si="165"/>
        <v>8.5</v>
      </c>
      <c r="Q2656" t="s">
        <v>8319</v>
      </c>
      <c r="R2656" t="s">
        <v>8355</v>
      </c>
      <c r="S2656" s="12">
        <f t="shared" si="166"/>
        <v>42115.309328703705</v>
      </c>
      <c r="T2656" s="12">
        <f t="shared" si="167"/>
        <v>42055.350995370369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7">
        <f t="shared" si="165"/>
        <v>73.372093023255815</v>
      </c>
      <c r="Q2657" t="s">
        <v>8319</v>
      </c>
      <c r="R2657" t="s">
        <v>8355</v>
      </c>
      <c r="S2657" s="12">
        <f t="shared" si="166"/>
        <v>42409.583333333328</v>
      </c>
      <c r="T2657" s="12">
        <f t="shared" si="167"/>
        <v>42381.616284722222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7">
        <f t="shared" si="165"/>
        <v>112.86184210526316</v>
      </c>
      <c r="Q2658" t="s">
        <v>8319</v>
      </c>
      <c r="R2658" t="s">
        <v>8355</v>
      </c>
      <c r="S2658" s="12">
        <f t="shared" si="166"/>
        <v>42806.541666666672</v>
      </c>
      <c r="T2658" s="12">
        <f t="shared" si="167"/>
        <v>42767.438518518524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7">
        <f t="shared" si="165"/>
        <v>95.277627118644077</v>
      </c>
      <c r="Q2659" t="s">
        <v>8319</v>
      </c>
      <c r="R2659" t="s">
        <v>8355</v>
      </c>
      <c r="S2659" s="12">
        <f t="shared" si="166"/>
        <v>42584.8125</v>
      </c>
      <c r="T2659" s="12">
        <f t="shared" si="167"/>
        <v>42551.678854166668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7">
        <f t="shared" si="165"/>
        <v>22.75</v>
      </c>
      <c r="Q2660" t="s">
        <v>8319</v>
      </c>
      <c r="R2660" t="s">
        <v>8355</v>
      </c>
      <c r="S2660" s="12">
        <f t="shared" si="166"/>
        <v>42581.634189814809</v>
      </c>
      <c r="T2660" s="12">
        <f t="shared" si="167"/>
        <v>42551.634189814809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7">
        <f t="shared" si="165"/>
        <v>133.30000000000001</v>
      </c>
      <c r="Q2661" t="s">
        <v>8319</v>
      </c>
      <c r="R2661" t="s">
        <v>8355</v>
      </c>
      <c r="S2661" s="12">
        <f t="shared" si="166"/>
        <v>42111.819560185184</v>
      </c>
      <c r="T2661" s="12">
        <f t="shared" si="167"/>
        <v>42081.819560185184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7">
        <f t="shared" si="165"/>
        <v>3.8</v>
      </c>
      <c r="Q2662" t="s">
        <v>8319</v>
      </c>
      <c r="R2662" t="s">
        <v>8355</v>
      </c>
      <c r="S2662" s="12">
        <f t="shared" si="166"/>
        <v>42332.504837962959</v>
      </c>
      <c r="T2662" s="12">
        <f t="shared" si="167"/>
        <v>42272.463171296295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7">
        <f t="shared" si="165"/>
        <v>85.75</v>
      </c>
      <c r="Q2663" t="s">
        <v>8319</v>
      </c>
      <c r="R2663" t="s">
        <v>8356</v>
      </c>
      <c r="S2663" s="12">
        <f t="shared" si="166"/>
        <v>41572.708449074074</v>
      </c>
      <c r="T2663" s="12">
        <f t="shared" si="167"/>
        <v>41542.708449074074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7">
        <f t="shared" si="165"/>
        <v>267</v>
      </c>
      <c r="Q2664" t="s">
        <v>8319</v>
      </c>
      <c r="R2664" t="s">
        <v>8356</v>
      </c>
      <c r="S2664" s="12">
        <f t="shared" si="166"/>
        <v>42237.496678240743</v>
      </c>
      <c r="T2664" s="12">
        <f t="shared" si="167"/>
        <v>42207.496678240743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7">
        <f t="shared" si="165"/>
        <v>373.55803571428572</v>
      </c>
      <c r="Q2665" t="s">
        <v>8319</v>
      </c>
      <c r="R2665" t="s">
        <v>8356</v>
      </c>
      <c r="S2665" s="12">
        <f t="shared" si="166"/>
        <v>42251.375</v>
      </c>
      <c r="T2665" s="12">
        <f t="shared" si="167"/>
        <v>42222.372766203705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7">
        <f t="shared" si="165"/>
        <v>174.03846153846155</v>
      </c>
      <c r="Q2666" t="s">
        <v>8319</v>
      </c>
      <c r="R2666" t="s">
        <v>8356</v>
      </c>
      <c r="S2666" s="12">
        <f t="shared" si="166"/>
        <v>42347.040972222225</v>
      </c>
      <c r="T2666" s="12">
        <f t="shared" si="167"/>
        <v>42312.77542824074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7">
        <f t="shared" si="165"/>
        <v>93.695652173913047</v>
      </c>
      <c r="Q2667" t="s">
        <v>8319</v>
      </c>
      <c r="R2667" t="s">
        <v>8356</v>
      </c>
      <c r="S2667" s="12">
        <f t="shared" si="166"/>
        <v>42128.645532407405</v>
      </c>
      <c r="T2667" s="12">
        <f t="shared" si="167"/>
        <v>42083.645532407405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7">
        <f t="shared" si="165"/>
        <v>77.327718446601949</v>
      </c>
      <c r="Q2668" t="s">
        <v>8319</v>
      </c>
      <c r="R2668" t="s">
        <v>8356</v>
      </c>
      <c r="S2668" s="12">
        <f t="shared" si="166"/>
        <v>42272.625</v>
      </c>
      <c r="T2668" s="12">
        <f t="shared" si="167"/>
        <v>42235.514340277776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7">
        <f t="shared" si="165"/>
        <v>92.222222222222229</v>
      </c>
      <c r="Q2669" t="s">
        <v>8319</v>
      </c>
      <c r="R2669" t="s">
        <v>8356</v>
      </c>
      <c r="S2669" s="12">
        <f t="shared" si="166"/>
        <v>42410.676111111112</v>
      </c>
      <c r="T2669" s="12">
        <f t="shared" si="167"/>
        <v>42380.676111111112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7">
        <f t="shared" si="165"/>
        <v>60.964285714285715</v>
      </c>
      <c r="Q2670" t="s">
        <v>8319</v>
      </c>
      <c r="R2670" t="s">
        <v>8356</v>
      </c>
      <c r="S2670" s="12">
        <f t="shared" si="166"/>
        <v>42317.35555555555</v>
      </c>
      <c r="T2670" s="12">
        <f t="shared" si="167"/>
        <v>42275.33871527778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7">
        <f t="shared" si="165"/>
        <v>91</v>
      </c>
      <c r="Q2671" t="s">
        <v>8319</v>
      </c>
      <c r="R2671" t="s">
        <v>8356</v>
      </c>
      <c r="S2671" s="12">
        <f t="shared" si="166"/>
        <v>42378.785833333328</v>
      </c>
      <c r="T2671" s="12">
        <f t="shared" si="167"/>
        <v>42318.785833333328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7">
        <f t="shared" si="165"/>
        <v>41.583333333333336</v>
      </c>
      <c r="Q2672" t="s">
        <v>8319</v>
      </c>
      <c r="R2672" t="s">
        <v>8356</v>
      </c>
      <c r="S2672" s="12">
        <f t="shared" si="166"/>
        <v>41848.770601851851</v>
      </c>
      <c r="T2672" s="12">
        <f t="shared" si="167"/>
        <v>41820.770601851851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7">
        <f t="shared" si="165"/>
        <v>33.761904761904759</v>
      </c>
      <c r="Q2673" t="s">
        <v>8319</v>
      </c>
      <c r="R2673" t="s">
        <v>8356</v>
      </c>
      <c r="S2673" s="12">
        <f t="shared" si="166"/>
        <v>41992.568055555559</v>
      </c>
      <c r="T2673" s="12">
        <f t="shared" si="167"/>
        <v>41962.499027777776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7">
        <f t="shared" si="165"/>
        <v>70.61702127659575</v>
      </c>
      <c r="Q2674" t="s">
        <v>8319</v>
      </c>
      <c r="R2674" t="s">
        <v>8356</v>
      </c>
      <c r="S2674" s="12">
        <f t="shared" si="166"/>
        <v>42366</v>
      </c>
      <c r="T2674" s="12">
        <f t="shared" si="167"/>
        <v>42344.634143518517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7">
        <f t="shared" si="165"/>
        <v>167.15151515151516</v>
      </c>
      <c r="Q2675" t="s">
        <v>8319</v>
      </c>
      <c r="R2675" t="s">
        <v>8356</v>
      </c>
      <c r="S2675" s="12">
        <f t="shared" si="166"/>
        <v>41941.697916666664</v>
      </c>
      <c r="T2675" s="12">
        <f t="shared" si="167"/>
        <v>41912.291655092595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7">
        <f t="shared" si="165"/>
        <v>128.61988304093566</v>
      </c>
      <c r="Q2676" t="s">
        <v>8319</v>
      </c>
      <c r="R2676" t="s">
        <v>8356</v>
      </c>
      <c r="S2676" s="12">
        <f t="shared" si="166"/>
        <v>42555.957638888889</v>
      </c>
      <c r="T2676" s="12">
        <f t="shared" si="167"/>
        <v>42529.382754629631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7">
        <f t="shared" si="165"/>
        <v>65.41379310344827</v>
      </c>
      <c r="Q2677" t="s">
        <v>8319</v>
      </c>
      <c r="R2677" t="s">
        <v>8356</v>
      </c>
      <c r="S2677" s="12">
        <f t="shared" si="166"/>
        <v>41953.649178240739</v>
      </c>
      <c r="T2677" s="12">
        <f t="shared" si="167"/>
        <v>41923.607511574075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7">
        <f t="shared" si="165"/>
        <v>117.55555555555556</v>
      </c>
      <c r="Q2678" t="s">
        <v>8319</v>
      </c>
      <c r="R2678" t="s">
        <v>8356</v>
      </c>
      <c r="S2678" s="12">
        <f t="shared" si="166"/>
        <v>42512.374699074076</v>
      </c>
      <c r="T2678" s="12">
        <f t="shared" si="167"/>
        <v>42482.374699074076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7">
        <f t="shared" si="165"/>
        <v>126.48148148148148</v>
      </c>
      <c r="Q2679" t="s">
        <v>8319</v>
      </c>
      <c r="R2679" t="s">
        <v>8356</v>
      </c>
      <c r="S2679" s="12">
        <f t="shared" si="166"/>
        <v>41822.779432870375</v>
      </c>
      <c r="T2679" s="12">
        <f t="shared" si="167"/>
        <v>41792.779432870375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7">
        <f t="shared" si="165"/>
        <v>550</v>
      </c>
      <c r="Q2680" t="s">
        <v>8319</v>
      </c>
      <c r="R2680" t="s">
        <v>8356</v>
      </c>
      <c r="S2680" s="12">
        <f t="shared" si="166"/>
        <v>42271.548206018517</v>
      </c>
      <c r="T2680" s="12">
        <f t="shared" si="167"/>
        <v>42241.548206018517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7">
        <f t="shared" si="165"/>
        <v>44</v>
      </c>
      <c r="Q2681" t="s">
        <v>8319</v>
      </c>
      <c r="R2681" t="s">
        <v>8356</v>
      </c>
      <c r="S2681" s="12">
        <f t="shared" si="166"/>
        <v>42062.751087962963</v>
      </c>
      <c r="T2681" s="12">
        <f t="shared" si="167"/>
        <v>42032.751087962963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7">
        <f t="shared" si="165"/>
        <v>69</v>
      </c>
      <c r="Q2682" t="s">
        <v>8319</v>
      </c>
      <c r="R2682" t="s">
        <v>8356</v>
      </c>
      <c r="S2682" s="12">
        <f t="shared" si="166"/>
        <v>42465.920034722221</v>
      </c>
      <c r="T2682" s="12">
        <f t="shared" si="167"/>
        <v>42435.961701388893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7">
        <f t="shared" si="165"/>
        <v>27.5</v>
      </c>
      <c r="Q2683" t="s">
        <v>8336</v>
      </c>
      <c r="R2683" t="s">
        <v>8337</v>
      </c>
      <c r="S2683" s="12">
        <f t="shared" si="166"/>
        <v>41830.645254629628</v>
      </c>
      <c r="T2683" s="12">
        <f t="shared" si="167"/>
        <v>41805.645254629628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7">
        <f t="shared" si="165"/>
        <v>84.9</v>
      </c>
      <c r="Q2684" t="s">
        <v>8336</v>
      </c>
      <c r="R2684" t="s">
        <v>8337</v>
      </c>
      <c r="S2684" s="12">
        <f t="shared" si="166"/>
        <v>41964.999305555553</v>
      </c>
      <c r="T2684" s="12">
        <f t="shared" si="167"/>
        <v>41932.621990740743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7">
        <f t="shared" si="165"/>
        <v>12</v>
      </c>
      <c r="Q2685" t="s">
        <v>8336</v>
      </c>
      <c r="R2685" t="s">
        <v>8337</v>
      </c>
      <c r="S2685" s="12">
        <f t="shared" si="166"/>
        <v>42064.50509259259</v>
      </c>
      <c r="T2685" s="12">
        <f t="shared" si="167"/>
        <v>42034.50509259259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7">
        <f t="shared" si="165"/>
        <v>200</v>
      </c>
      <c r="Q2686" t="s">
        <v>8336</v>
      </c>
      <c r="R2686" t="s">
        <v>8337</v>
      </c>
      <c r="S2686" s="12">
        <f t="shared" si="166"/>
        <v>41860.664641203708</v>
      </c>
      <c r="T2686" s="12">
        <f t="shared" si="167"/>
        <v>41820.664641203708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7">
        <f t="shared" si="165"/>
        <v>10</v>
      </c>
      <c r="Q2687" t="s">
        <v>8336</v>
      </c>
      <c r="R2687" t="s">
        <v>8337</v>
      </c>
      <c r="S2687" s="12">
        <f t="shared" si="166"/>
        <v>42121.404282407406</v>
      </c>
      <c r="T2687" s="12">
        <f t="shared" si="167"/>
        <v>42061.44594907407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2">
        <f t="shared" si="166"/>
        <v>41912.724803240737</v>
      </c>
      <c r="T2688" s="12">
        <f t="shared" si="167"/>
        <v>41892.724803240737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2">
        <f t="shared" si="166"/>
        <v>42184.39025462963</v>
      </c>
      <c r="T2689" s="12">
        <f t="shared" si="167"/>
        <v>42154.39025462963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168">E2690/D2690</f>
        <v>1.48E-3</v>
      </c>
      <c r="P2690" s="7">
        <f t="shared" ref="P2690:P2753" si="169">E2690/L2690</f>
        <v>5.2857142857142856</v>
      </c>
      <c r="Q2690" t="s">
        <v>8336</v>
      </c>
      <c r="R2690" t="s">
        <v>8337</v>
      </c>
      <c r="S2690" s="12">
        <f t="shared" si="166"/>
        <v>42058.875</v>
      </c>
      <c r="T2690" s="12">
        <f t="shared" si="167"/>
        <v>42027.86886574074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8"/>
        <v>2.8571428571428571E-5</v>
      </c>
      <c r="P2691" s="7">
        <f t="shared" si="169"/>
        <v>1</v>
      </c>
      <c r="Q2691" t="s">
        <v>8336</v>
      </c>
      <c r="R2691" t="s">
        <v>8337</v>
      </c>
      <c r="S2691" s="12">
        <f t="shared" ref="S2691:S2754" si="170">(I2691/86400)+25569+(-6/24)</f>
        <v>42581.711689814816</v>
      </c>
      <c r="T2691" s="12">
        <f t="shared" ref="T2691:T2754" si="171">(J2691/86400)+25569+(-6/24)</f>
        <v>42551.711689814816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7">
        <f t="shared" si="169"/>
        <v>72.762711864406782</v>
      </c>
      <c r="Q2692" t="s">
        <v>8336</v>
      </c>
      <c r="R2692" t="s">
        <v>8337</v>
      </c>
      <c r="S2692" s="12">
        <f t="shared" si="170"/>
        <v>42157.855046296296</v>
      </c>
      <c r="T2692" s="12">
        <f t="shared" si="171"/>
        <v>42112.855046296296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7">
        <f t="shared" si="169"/>
        <v>17.5</v>
      </c>
      <c r="Q2693" t="s">
        <v>8336</v>
      </c>
      <c r="R2693" t="s">
        <v>8337</v>
      </c>
      <c r="S2693" s="12">
        <f t="shared" si="170"/>
        <v>42134.474039351851</v>
      </c>
      <c r="T2693" s="12">
        <f t="shared" si="171"/>
        <v>42089.474039351851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7">
        <f t="shared" si="169"/>
        <v>25</v>
      </c>
      <c r="Q2694" t="s">
        <v>8336</v>
      </c>
      <c r="R2694" t="s">
        <v>8337</v>
      </c>
      <c r="S2694" s="12">
        <f t="shared" si="170"/>
        <v>42088.042361111111</v>
      </c>
      <c r="T2694" s="12">
        <f t="shared" si="171"/>
        <v>42058.084027777775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7">
        <f t="shared" si="169"/>
        <v>13.333333333333334</v>
      </c>
      <c r="Q2695" t="s">
        <v>8336</v>
      </c>
      <c r="R2695" t="s">
        <v>8337</v>
      </c>
      <c r="S2695" s="12">
        <f t="shared" si="170"/>
        <v>41863.888495370367</v>
      </c>
      <c r="T2695" s="12">
        <f t="shared" si="171"/>
        <v>41833.888495370367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7">
        <f t="shared" si="169"/>
        <v>1</v>
      </c>
      <c r="Q2696" t="s">
        <v>8336</v>
      </c>
      <c r="R2696" t="s">
        <v>8337</v>
      </c>
      <c r="S2696" s="12">
        <f t="shared" si="170"/>
        <v>41907.890497685185</v>
      </c>
      <c r="T2696" s="12">
        <f t="shared" si="171"/>
        <v>41877.890497685185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7">
        <f t="shared" si="169"/>
        <v>23.666666666666668</v>
      </c>
      <c r="Q2697" t="s">
        <v>8336</v>
      </c>
      <c r="R2697" t="s">
        <v>8337</v>
      </c>
      <c r="S2697" s="12">
        <f t="shared" si="170"/>
        <v>42107.89025462963</v>
      </c>
      <c r="T2697" s="12">
        <f t="shared" si="171"/>
        <v>42047.931921296295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7">
        <f t="shared" si="169"/>
        <v>89.21052631578948</v>
      </c>
      <c r="Q2698" t="s">
        <v>8336</v>
      </c>
      <c r="R2698" t="s">
        <v>8337</v>
      </c>
      <c r="S2698" s="12">
        <f t="shared" si="170"/>
        <v>41998.594444444447</v>
      </c>
      <c r="T2698" s="12">
        <f t="shared" si="171"/>
        <v>41964.594444444447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7">
        <f t="shared" si="169"/>
        <v>116.55769230769231</v>
      </c>
      <c r="Q2699" t="s">
        <v>8336</v>
      </c>
      <c r="R2699" t="s">
        <v>8337</v>
      </c>
      <c r="S2699" s="12">
        <f t="shared" si="170"/>
        <v>42218.666666666672</v>
      </c>
      <c r="T2699" s="12">
        <f t="shared" si="171"/>
        <v>42187.690081018518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7">
        <f t="shared" si="169"/>
        <v>13.005000000000001</v>
      </c>
      <c r="Q2700" t="s">
        <v>8336</v>
      </c>
      <c r="R2700" t="s">
        <v>8337</v>
      </c>
      <c r="S2700" s="12">
        <f t="shared" si="170"/>
        <v>41817.648240740738</v>
      </c>
      <c r="T2700" s="12">
        <f t="shared" si="171"/>
        <v>41787.648240740738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2">
        <f t="shared" si="170"/>
        <v>41859.646562499998</v>
      </c>
      <c r="T2701" s="12">
        <f t="shared" si="171"/>
        <v>41829.646562499998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7">
        <f t="shared" si="169"/>
        <v>17.5</v>
      </c>
      <c r="Q2702" t="s">
        <v>8336</v>
      </c>
      <c r="R2702" t="s">
        <v>8337</v>
      </c>
      <c r="S2702" s="12">
        <f t="shared" si="170"/>
        <v>41900.624675925923</v>
      </c>
      <c r="T2702" s="12">
        <f t="shared" si="171"/>
        <v>41870.624675925923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7">
        <f t="shared" si="169"/>
        <v>34.130434782608695</v>
      </c>
      <c r="Q2703" t="s">
        <v>8317</v>
      </c>
      <c r="R2703" t="s">
        <v>8357</v>
      </c>
      <c r="S2703" s="12">
        <f t="shared" si="170"/>
        <v>42832.483032407406</v>
      </c>
      <c r="T2703" s="12">
        <f t="shared" si="171"/>
        <v>42801.524699074071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7">
        <f t="shared" si="169"/>
        <v>132.34615384615384</v>
      </c>
      <c r="Q2704" t="s">
        <v>8317</v>
      </c>
      <c r="R2704" t="s">
        <v>8357</v>
      </c>
      <c r="S2704" s="12">
        <f t="shared" si="170"/>
        <v>42830.510150462964</v>
      </c>
      <c r="T2704" s="12">
        <f t="shared" si="171"/>
        <v>42800.551817129628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7">
        <f t="shared" si="169"/>
        <v>922.22222222222217</v>
      </c>
      <c r="Q2705" t="s">
        <v>8317</v>
      </c>
      <c r="R2705" t="s">
        <v>8357</v>
      </c>
      <c r="S2705" s="12">
        <f t="shared" si="170"/>
        <v>42816.398495370369</v>
      </c>
      <c r="T2705" s="12">
        <f t="shared" si="171"/>
        <v>42756.440162037034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7">
        <f t="shared" si="169"/>
        <v>163.57142857142858</v>
      </c>
      <c r="Q2706" t="s">
        <v>8317</v>
      </c>
      <c r="R2706" t="s">
        <v>8357</v>
      </c>
      <c r="S2706" s="12">
        <f t="shared" si="170"/>
        <v>42830.570763888885</v>
      </c>
      <c r="T2706" s="12">
        <f t="shared" si="171"/>
        <v>42787.612430555557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7">
        <f t="shared" si="169"/>
        <v>217.375</v>
      </c>
      <c r="Q2707" t="s">
        <v>8317</v>
      </c>
      <c r="R2707" t="s">
        <v>8357</v>
      </c>
      <c r="S2707" s="12">
        <f t="shared" si="170"/>
        <v>42818.624513888892</v>
      </c>
      <c r="T2707" s="12">
        <f t="shared" si="171"/>
        <v>42773.666180555556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7">
        <f t="shared" si="169"/>
        <v>149.44486692015209</v>
      </c>
      <c r="Q2708" t="s">
        <v>8317</v>
      </c>
      <c r="R2708" t="s">
        <v>8357</v>
      </c>
      <c r="S2708" s="12">
        <f t="shared" si="170"/>
        <v>41928.040972222225</v>
      </c>
      <c r="T2708" s="12">
        <f t="shared" si="171"/>
        <v>41899.044942129629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7">
        <f t="shared" si="169"/>
        <v>71.237487309644663</v>
      </c>
      <c r="Q2709" t="s">
        <v>8317</v>
      </c>
      <c r="R2709" t="s">
        <v>8357</v>
      </c>
      <c r="S2709" s="12">
        <f t="shared" si="170"/>
        <v>41421.040972222225</v>
      </c>
      <c r="T2709" s="12">
        <f t="shared" si="171"/>
        <v>41391.532905092594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7">
        <f t="shared" si="169"/>
        <v>44.464318398474738</v>
      </c>
      <c r="Q2710" t="s">
        <v>8317</v>
      </c>
      <c r="R2710" t="s">
        <v>8357</v>
      </c>
      <c r="S2710" s="12">
        <f t="shared" si="170"/>
        <v>42572.448217592595</v>
      </c>
      <c r="T2710" s="12">
        <f t="shared" si="171"/>
        <v>42512.448217592595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7">
        <f t="shared" si="169"/>
        <v>164.94480519480518</v>
      </c>
      <c r="Q2711" t="s">
        <v>8317</v>
      </c>
      <c r="R2711" t="s">
        <v>8357</v>
      </c>
      <c r="S2711" s="12">
        <f t="shared" si="170"/>
        <v>42646.915972222225</v>
      </c>
      <c r="T2711" s="12">
        <f t="shared" si="171"/>
        <v>42611.899780092594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7">
        <f t="shared" si="169"/>
        <v>84.871516544117654</v>
      </c>
      <c r="Q2712" t="s">
        <v>8317</v>
      </c>
      <c r="R2712" t="s">
        <v>8357</v>
      </c>
      <c r="S2712" s="12">
        <f t="shared" si="170"/>
        <v>41859.833333333336</v>
      </c>
      <c r="T2712" s="12">
        <f t="shared" si="171"/>
        <v>41827.979490740741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7">
        <f t="shared" si="169"/>
        <v>53.945205479452056</v>
      </c>
      <c r="Q2713" t="s">
        <v>8317</v>
      </c>
      <c r="R2713" t="s">
        <v>8357</v>
      </c>
      <c r="S2713" s="12">
        <f t="shared" si="170"/>
        <v>41810.667361111111</v>
      </c>
      <c r="T2713" s="12">
        <f t="shared" si="171"/>
        <v>41780.495254629626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7">
        <f t="shared" si="169"/>
        <v>50.531468531468533</v>
      </c>
      <c r="Q2714" t="s">
        <v>8317</v>
      </c>
      <c r="R2714" t="s">
        <v>8357</v>
      </c>
      <c r="S2714" s="12">
        <f t="shared" si="170"/>
        <v>41468.5</v>
      </c>
      <c r="T2714" s="12">
        <f t="shared" si="171"/>
        <v>41431.812037037038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7">
        <f t="shared" si="169"/>
        <v>108.00140845070422</v>
      </c>
      <c r="Q2715" t="s">
        <v>8317</v>
      </c>
      <c r="R2715" t="s">
        <v>8357</v>
      </c>
      <c r="S2715" s="12">
        <f t="shared" si="170"/>
        <v>42362.403749999998</v>
      </c>
      <c r="T2715" s="12">
        <f t="shared" si="171"/>
        <v>42322.403749999998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7">
        <f t="shared" si="169"/>
        <v>95.373770491803285</v>
      </c>
      <c r="Q2716" t="s">
        <v>8317</v>
      </c>
      <c r="R2716" t="s">
        <v>8357</v>
      </c>
      <c r="S2716" s="12">
        <f t="shared" si="170"/>
        <v>42657.708333333328</v>
      </c>
      <c r="T2716" s="12">
        <f t="shared" si="171"/>
        <v>42629.405046296291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7">
        <f t="shared" si="169"/>
        <v>57.631016333938291</v>
      </c>
      <c r="Q2717" t="s">
        <v>8317</v>
      </c>
      <c r="R2717" t="s">
        <v>8357</v>
      </c>
      <c r="S2717" s="12">
        <f t="shared" si="170"/>
        <v>42421.148472222223</v>
      </c>
      <c r="T2717" s="12">
        <f t="shared" si="171"/>
        <v>42387.148472222223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7">
        <f t="shared" si="169"/>
        <v>64.160481283422456</v>
      </c>
      <c r="Q2718" t="s">
        <v>8317</v>
      </c>
      <c r="R2718" t="s">
        <v>8357</v>
      </c>
      <c r="S2718" s="12">
        <f t="shared" si="170"/>
        <v>42285.083252314813</v>
      </c>
      <c r="T2718" s="12">
        <f t="shared" si="171"/>
        <v>42255.083252314813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7">
        <f t="shared" si="169"/>
        <v>92.387692307692305</v>
      </c>
      <c r="Q2719" t="s">
        <v>8317</v>
      </c>
      <c r="R2719" t="s">
        <v>8357</v>
      </c>
      <c r="S2719" s="12">
        <f t="shared" si="170"/>
        <v>41979.706585648149</v>
      </c>
      <c r="T2719" s="12">
        <f t="shared" si="171"/>
        <v>41934.664918981478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7">
        <f t="shared" si="169"/>
        <v>125.97972972972973</v>
      </c>
      <c r="Q2720" t="s">
        <v>8317</v>
      </c>
      <c r="R2720" t="s">
        <v>8357</v>
      </c>
      <c r="S2720" s="12">
        <f t="shared" si="170"/>
        <v>42493.708333333328</v>
      </c>
      <c r="T2720" s="12">
        <f t="shared" si="171"/>
        <v>42465.346585648149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7">
        <f t="shared" si="169"/>
        <v>94.637681159420296</v>
      </c>
      <c r="Q2721" t="s">
        <v>8317</v>
      </c>
      <c r="R2721" t="s">
        <v>8357</v>
      </c>
      <c r="S2721" s="12">
        <f t="shared" si="170"/>
        <v>42477.73951388889</v>
      </c>
      <c r="T2721" s="12">
        <f t="shared" si="171"/>
        <v>42417.781180555554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7">
        <f t="shared" si="169"/>
        <v>170.69942196531792</v>
      </c>
      <c r="Q2722" t="s">
        <v>8317</v>
      </c>
      <c r="R2722" t="s">
        <v>8357</v>
      </c>
      <c r="S2722" s="12">
        <f t="shared" si="170"/>
        <v>42685.257557870369</v>
      </c>
      <c r="T2722" s="12">
        <f t="shared" si="171"/>
        <v>42655.215891203705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7">
        <f t="shared" si="169"/>
        <v>40.762081784386616</v>
      </c>
      <c r="Q2723" t="s">
        <v>8319</v>
      </c>
      <c r="R2723" t="s">
        <v>8349</v>
      </c>
      <c r="S2723" s="12">
        <f t="shared" si="170"/>
        <v>41523.541666666664</v>
      </c>
      <c r="T2723" s="12">
        <f t="shared" si="171"/>
        <v>41493.293958333335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7">
        <f t="shared" si="169"/>
        <v>68.254054054054052</v>
      </c>
      <c r="Q2724" t="s">
        <v>8319</v>
      </c>
      <c r="R2724" t="s">
        <v>8349</v>
      </c>
      <c r="S2724" s="12">
        <f t="shared" si="170"/>
        <v>42764.607094907406</v>
      </c>
      <c r="T2724" s="12">
        <f t="shared" si="171"/>
        <v>42704.607094907406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7">
        <f t="shared" si="169"/>
        <v>95.48863636363636</v>
      </c>
      <c r="Q2725" t="s">
        <v>8319</v>
      </c>
      <c r="R2725" t="s">
        <v>8349</v>
      </c>
      <c r="S2725" s="12">
        <f t="shared" si="170"/>
        <v>42004.630648148144</v>
      </c>
      <c r="T2725" s="12">
        <f t="shared" si="171"/>
        <v>41944.58898148148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7">
        <f t="shared" si="169"/>
        <v>7.1902649656526005</v>
      </c>
      <c r="Q2726" t="s">
        <v>8319</v>
      </c>
      <c r="R2726" t="s">
        <v>8349</v>
      </c>
      <c r="S2726" s="12">
        <f t="shared" si="170"/>
        <v>42231.07707175926</v>
      </c>
      <c r="T2726" s="12">
        <f t="shared" si="171"/>
        <v>42199.07707175926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7">
        <f t="shared" si="169"/>
        <v>511.65486725663715</v>
      </c>
      <c r="Q2727" t="s">
        <v>8319</v>
      </c>
      <c r="R2727" t="s">
        <v>8349</v>
      </c>
      <c r="S2727" s="12">
        <f t="shared" si="170"/>
        <v>42795.494618055556</v>
      </c>
      <c r="T2727" s="12">
        <f t="shared" si="171"/>
        <v>42745.494618055556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7">
        <f t="shared" si="169"/>
        <v>261.74504950495049</v>
      </c>
      <c r="Q2728" t="s">
        <v>8319</v>
      </c>
      <c r="R2728" t="s">
        <v>8349</v>
      </c>
      <c r="S2728" s="12">
        <f t="shared" si="170"/>
        <v>42482.329988425925</v>
      </c>
      <c r="T2728" s="12">
        <f t="shared" si="171"/>
        <v>42452.329988425925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7">
        <f t="shared" si="169"/>
        <v>69.760961810466767</v>
      </c>
      <c r="Q2729" t="s">
        <v>8319</v>
      </c>
      <c r="R2729" t="s">
        <v>8349</v>
      </c>
      <c r="S2729" s="12">
        <f t="shared" si="170"/>
        <v>42223.426655092597</v>
      </c>
      <c r="T2729" s="12">
        <f t="shared" si="171"/>
        <v>42198.426655092597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7">
        <f t="shared" si="169"/>
        <v>77.229591836734699</v>
      </c>
      <c r="Q2730" t="s">
        <v>8319</v>
      </c>
      <c r="R2730" t="s">
        <v>8349</v>
      </c>
      <c r="S2730" s="12">
        <f t="shared" si="170"/>
        <v>42368.34993055556</v>
      </c>
      <c r="T2730" s="12">
        <f t="shared" si="171"/>
        <v>42333.34993055556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7">
        <f t="shared" si="169"/>
        <v>340.56521739130437</v>
      </c>
      <c r="Q2731" t="s">
        <v>8319</v>
      </c>
      <c r="R2731" t="s">
        <v>8349</v>
      </c>
      <c r="S2731" s="12">
        <f t="shared" si="170"/>
        <v>42124.990706018521</v>
      </c>
      <c r="T2731" s="12">
        <f t="shared" si="171"/>
        <v>42094.990706018521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7">
        <f t="shared" si="169"/>
        <v>67.417903225806455</v>
      </c>
      <c r="Q2732" t="s">
        <v>8319</v>
      </c>
      <c r="R2732" t="s">
        <v>8349</v>
      </c>
      <c r="S2732" s="12">
        <f t="shared" si="170"/>
        <v>41386.291377314818</v>
      </c>
      <c r="T2732" s="12">
        <f t="shared" si="171"/>
        <v>41351.291377314818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7">
        <f t="shared" si="169"/>
        <v>845.70270270270271</v>
      </c>
      <c r="Q2733" t="s">
        <v>8319</v>
      </c>
      <c r="R2733" t="s">
        <v>8349</v>
      </c>
      <c r="S2733" s="12">
        <f t="shared" si="170"/>
        <v>41929.916666666664</v>
      </c>
      <c r="T2733" s="12">
        <f t="shared" si="171"/>
        <v>41872.275717592594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7">
        <f t="shared" si="169"/>
        <v>97.191780821917803</v>
      </c>
      <c r="Q2734" t="s">
        <v>8319</v>
      </c>
      <c r="R2734" t="s">
        <v>8349</v>
      </c>
      <c r="S2734" s="12">
        <f t="shared" si="170"/>
        <v>41421.75</v>
      </c>
      <c r="T2734" s="12">
        <f t="shared" si="171"/>
        <v>41389.558194444442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7">
        <f t="shared" si="169"/>
        <v>451.84033613445376</v>
      </c>
      <c r="Q2735" t="s">
        <v>8319</v>
      </c>
      <c r="R2735" t="s">
        <v>8349</v>
      </c>
      <c r="S2735" s="12">
        <f t="shared" si="170"/>
        <v>42103.981180555551</v>
      </c>
      <c r="T2735" s="12">
        <f t="shared" si="171"/>
        <v>42044.022847222222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7">
        <f t="shared" si="169"/>
        <v>138.66871165644173</v>
      </c>
      <c r="Q2736" t="s">
        <v>8319</v>
      </c>
      <c r="R2736" t="s">
        <v>8349</v>
      </c>
      <c r="S2736" s="12">
        <f t="shared" si="170"/>
        <v>42656.665972222225</v>
      </c>
      <c r="T2736" s="12">
        <f t="shared" si="171"/>
        <v>42626.418888888889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7">
        <f t="shared" si="169"/>
        <v>21.640147492625371</v>
      </c>
      <c r="Q2737" t="s">
        <v>8319</v>
      </c>
      <c r="R2737" t="s">
        <v>8349</v>
      </c>
      <c r="S2737" s="12">
        <f t="shared" si="170"/>
        <v>41346.583333333336</v>
      </c>
      <c r="T2737" s="12">
        <f t="shared" si="171"/>
        <v>41315.870949074073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7">
        <f t="shared" si="169"/>
        <v>169.51724137931035</v>
      </c>
      <c r="Q2738" t="s">
        <v>8319</v>
      </c>
      <c r="R2738" t="s">
        <v>8349</v>
      </c>
      <c r="S2738" s="12">
        <f t="shared" si="170"/>
        <v>41752.416354166664</v>
      </c>
      <c r="T2738" s="12">
        <f t="shared" si="171"/>
        <v>41722.416354166664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7">
        <f t="shared" si="169"/>
        <v>161.88210526315791</v>
      </c>
      <c r="Q2739" t="s">
        <v>8319</v>
      </c>
      <c r="R2739" t="s">
        <v>8349</v>
      </c>
      <c r="S2739" s="12">
        <f t="shared" si="170"/>
        <v>41654.541666666664</v>
      </c>
      <c r="T2739" s="12">
        <f t="shared" si="171"/>
        <v>41611.667673611111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7">
        <f t="shared" si="169"/>
        <v>493.13333333333333</v>
      </c>
      <c r="Q2740" t="s">
        <v>8319</v>
      </c>
      <c r="R2740" t="s">
        <v>8349</v>
      </c>
      <c r="S2740" s="12">
        <f t="shared" si="170"/>
        <v>42679.893564814818</v>
      </c>
      <c r="T2740" s="12">
        <f t="shared" si="171"/>
        <v>42619.893564814818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7">
        <f t="shared" si="169"/>
        <v>22.120418848167539</v>
      </c>
      <c r="Q2741" t="s">
        <v>8319</v>
      </c>
      <c r="R2741" t="s">
        <v>8349</v>
      </c>
      <c r="S2741" s="12">
        <f t="shared" si="170"/>
        <v>41764.637928240743</v>
      </c>
      <c r="T2741" s="12">
        <f t="shared" si="171"/>
        <v>41719.637928240743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7">
        <f t="shared" si="169"/>
        <v>18.235294117647058</v>
      </c>
      <c r="Q2742" t="s">
        <v>8319</v>
      </c>
      <c r="R2742" t="s">
        <v>8349</v>
      </c>
      <c r="S2742" s="12">
        <f t="shared" si="170"/>
        <v>42074.74018518519</v>
      </c>
      <c r="T2742" s="12">
        <f t="shared" si="171"/>
        <v>42044.781851851847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7">
        <f t="shared" si="169"/>
        <v>8.75</v>
      </c>
      <c r="Q2743" t="s">
        <v>8322</v>
      </c>
      <c r="R2743" t="s">
        <v>8358</v>
      </c>
      <c r="S2743" s="12">
        <f t="shared" si="170"/>
        <v>41931.838194444441</v>
      </c>
      <c r="T2743" s="12">
        <f t="shared" si="171"/>
        <v>41911.407430555555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7">
        <f t="shared" si="169"/>
        <v>40.611111111111114</v>
      </c>
      <c r="Q2744" t="s">
        <v>8322</v>
      </c>
      <c r="R2744" t="s">
        <v>8358</v>
      </c>
      <c r="S2744" s="12">
        <f t="shared" si="170"/>
        <v>41044.469756944447</v>
      </c>
      <c r="T2744" s="12">
        <f t="shared" si="171"/>
        <v>41030.469756944447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2">
        <f t="shared" si="170"/>
        <v>42662.078784722224</v>
      </c>
      <c r="T2745" s="12">
        <f t="shared" si="171"/>
        <v>42632.078784722224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7">
        <f t="shared" si="169"/>
        <v>37.954545454545453</v>
      </c>
      <c r="Q2746" t="s">
        <v>8322</v>
      </c>
      <c r="R2746" t="s">
        <v>8358</v>
      </c>
      <c r="S2746" s="12">
        <f t="shared" si="170"/>
        <v>40967.812476851854</v>
      </c>
      <c r="T2746" s="12">
        <f t="shared" si="171"/>
        <v>40937.812476851854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7">
        <f t="shared" si="169"/>
        <v>35.734693877551024</v>
      </c>
      <c r="Q2747" t="s">
        <v>8322</v>
      </c>
      <c r="R2747" t="s">
        <v>8358</v>
      </c>
      <c r="S2747" s="12">
        <f t="shared" si="170"/>
        <v>41104.738055555557</v>
      </c>
      <c r="T2747" s="12">
        <f t="shared" si="171"/>
        <v>41044.738055555557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7">
        <f t="shared" si="169"/>
        <v>42.157894736842103</v>
      </c>
      <c r="Q2748" t="s">
        <v>8322</v>
      </c>
      <c r="R2748" t="s">
        <v>8358</v>
      </c>
      <c r="S2748" s="12">
        <f t="shared" si="170"/>
        <v>41880.531377314815</v>
      </c>
      <c r="T2748" s="12">
        <f t="shared" si="171"/>
        <v>41850.531377314815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7">
        <f t="shared" si="169"/>
        <v>35</v>
      </c>
      <c r="Q2749" t="s">
        <v>8322</v>
      </c>
      <c r="R2749" t="s">
        <v>8358</v>
      </c>
      <c r="S2749" s="12">
        <f t="shared" si="170"/>
        <v>41075.881944444445</v>
      </c>
      <c r="T2749" s="12">
        <f t="shared" si="171"/>
        <v>41044.398113425923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7">
        <f t="shared" si="169"/>
        <v>13.25</v>
      </c>
      <c r="Q2750" t="s">
        <v>8322</v>
      </c>
      <c r="R2750" t="s">
        <v>8358</v>
      </c>
      <c r="S2750" s="12">
        <f t="shared" si="170"/>
        <v>42615.4606712963</v>
      </c>
      <c r="T2750" s="12">
        <f t="shared" si="171"/>
        <v>42585.4606712963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7">
        <f t="shared" si="169"/>
        <v>55</v>
      </c>
      <c r="Q2751" t="s">
        <v>8322</v>
      </c>
      <c r="R2751" t="s">
        <v>8358</v>
      </c>
      <c r="S2751" s="12">
        <f t="shared" si="170"/>
        <v>42098.507372685184</v>
      </c>
      <c r="T2751" s="12">
        <f t="shared" si="171"/>
        <v>42068.549039351856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2">
        <f t="shared" si="170"/>
        <v>41090.583333333336</v>
      </c>
      <c r="T2752" s="12">
        <f t="shared" si="171"/>
        <v>41078.649826388893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2">
        <f t="shared" si="170"/>
        <v>41807.637060185181</v>
      </c>
      <c r="T2753" s="12">
        <f t="shared" si="171"/>
        <v>41747.637060185181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172">E2754/D2754</f>
        <v>0.11458333333333333</v>
      </c>
      <c r="P2754" s="7">
        <f t="shared" ref="P2754:P2817" si="173">E2754/L2754</f>
        <v>39.285714285714285</v>
      </c>
      <c r="Q2754" t="s">
        <v>8322</v>
      </c>
      <c r="R2754" t="s">
        <v>8358</v>
      </c>
      <c r="S2754" s="12">
        <f t="shared" si="170"/>
        <v>40895.515092592592</v>
      </c>
      <c r="T2754" s="12">
        <f t="shared" si="171"/>
        <v>40855.515092592592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2"/>
        <v>0.19</v>
      </c>
      <c r="P2755" s="7">
        <f t="shared" si="173"/>
        <v>47.5</v>
      </c>
      <c r="Q2755" t="s">
        <v>8322</v>
      </c>
      <c r="R2755" t="s">
        <v>8358</v>
      </c>
      <c r="S2755" s="12">
        <f t="shared" ref="S2755:S2818" si="174">(I2755/86400)+25569+(-6/24)</f>
        <v>41147.650729166664</v>
      </c>
      <c r="T2755" s="12">
        <f t="shared" ref="T2755:T2818" si="175">(J2755/86400)+25569+(-6/24)</f>
        <v>41117.650729166664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2">
        <f t="shared" si="174"/>
        <v>41893.386006944442</v>
      </c>
      <c r="T2756" s="12">
        <f t="shared" si="175"/>
        <v>41863.386006944442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7">
        <f t="shared" si="173"/>
        <v>17.333333333333332</v>
      </c>
      <c r="Q2757" t="s">
        <v>8322</v>
      </c>
      <c r="R2757" t="s">
        <v>8358</v>
      </c>
      <c r="S2757" s="12">
        <f t="shared" si="174"/>
        <v>42102.540821759263</v>
      </c>
      <c r="T2757" s="12">
        <f t="shared" si="175"/>
        <v>42072.540821759263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7">
        <f t="shared" si="173"/>
        <v>31.757575757575758</v>
      </c>
      <c r="Q2758" t="s">
        <v>8322</v>
      </c>
      <c r="R2758" t="s">
        <v>8358</v>
      </c>
      <c r="S2758" s="12">
        <f t="shared" si="174"/>
        <v>41650.650474537033</v>
      </c>
      <c r="T2758" s="12">
        <f t="shared" si="175"/>
        <v>41620.650474537033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7">
        <f t="shared" si="173"/>
        <v>5</v>
      </c>
      <c r="Q2759" t="s">
        <v>8322</v>
      </c>
      <c r="R2759" t="s">
        <v>8358</v>
      </c>
      <c r="S2759" s="12">
        <f t="shared" si="174"/>
        <v>42588.40662037037</v>
      </c>
      <c r="T2759" s="12">
        <f t="shared" si="175"/>
        <v>42573.40662037037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7">
        <f t="shared" si="173"/>
        <v>39</v>
      </c>
      <c r="Q2760" t="s">
        <v>8322</v>
      </c>
      <c r="R2760" t="s">
        <v>8358</v>
      </c>
      <c r="S2760" s="12">
        <f t="shared" si="174"/>
        <v>42653.191932870366</v>
      </c>
      <c r="T2760" s="12">
        <f t="shared" si="175"/>
        <v>42639.191932870366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7">
        <f t="shared" si="173"/>
        <v>52.5</v>
      </c>
      <c r="Q2761" t="s">
        <v>8322</v>
      </c>
      <c r="R2761" t="s">
        <v>8358</v>
      </c>
      <c r="S2761" s="12">
        <f t="shared" si="174"/>
        <v>42567.11650462963</v>
      </c>
      <c r="T2761" s="12">
        <f t="shared" si="175"/>
        <v>42524.11650462963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2">
        <f t="shared" si="174"/>
        <v>41445.211319444446</v>
      </c>
      <c r="T2762" s="12">
        <f t="shared" si="175"/>
        <v>41415.211319444446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7">
        <f t="shared" si="173"/>
        <v>9</v>
      </c>
      <c r="Q2763" t="s">
        <v>8322</v>
      </c>
      <c r="R2763" t="s">
        <v>8358</v>
      </c>
      <c r="S2763" s="12">
        <f t="shared" si="174"/>
        <v>41276.813576388886</v>
      </c>
      <c r="T2763" s="12">
        <f t="shared" si="175"/>
        <v>41246.813576388886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7">
        <f t="shared" si="173"/>
        <v>25</v>
      </c>
      <c r="Q2764" t="s">
        <v>8322</v>
      </c>
      <c r="R2764" t="s">
        <v>8358</v>
      </c>
      <c r="S2764" s="12">
        <f t="shared" si="174"/>
        <v>40986.745312500003</v>
      </c>
      <c r="T2764" s="12">
        <f t="shared" si="175"/>
        <v>40926.786979166667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7">
        <f t="shared" si="173"/>
        <v>30</v>
      </c>
      <c r="Q2765" t="s">
        <v>8322</v>
      </c>
      <c r="R2765" t="s">
        <v>8358</v>
      </c>
      <c r="S2765" s="12">
        <f t="shared" si="174"/>
        <v>41418.329675925925</v>
      </c>
      <c r="T2765" s="12">
        <f t="shared" si="175"/>
        <v>41373.329675925925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7">
        <f t="shared" si="173"/>
        <v>11.25</v>
      </c>
      <c r="Q2766" t="s">
        <v>8322</v>
      </c>
      <c r="R2766" t="s">
        <v>8358</v>
      </c>
      <c r="S2766" s="12">
        <f t="shared" si="174"/>
        <v>41059.541666666664</v>
      </c>
      <c r="T2766" s="12">
        <f t="shared" si="175"/>
        <v>41030.042025462964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2">
        <f t="shared" si="174"/>
        <v>41210.329027777778</v>
      </c>
      <c r="T2767" s="12">
        <f t="shared" si="175"/>
        <v>41194.329027777778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7">
        <f t="shared" si="173"/>
        <v>25</v>
      </c>
      <c r="Q2768" t="s">
        <v>8322</v>
      </c>
      <c r="R2768" t="s">
        <v>8358</v>
      </c>
      <c r="S2768" s="12">
        <f t="shared" si="174"/>
        <v>40766.418032407411</v>
      </c>
      <c r="T2768" s="12">
        <f t="shared" si="175"/>
        <v>40736.418032407411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7">
        <f t="shared" si="173"/>
        <v>11.333333333333334</v>
      </c>
      <c r="Q2769" t="s">
        <v>8322</v>
      </c>
      <c r="R2769" t="s">
        <v>8358</v>
      </c>
      <c r="S2769" s="12">
        <f t="shared" si="174"/>
        <v>42232.708912037036</v>
      </c>
      <c r="T2769" s="12">
        <f t="shared" si="175"/>
        <v>42172.708912037036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7">
        <f t="shared" si="173"/>
        <v>29.470588235294116</v>
      </c>
      <c r="Q2770" t="s">
        <v>8322</v>
      </c>
      <c r="R2770" t="s">
        <v>8358</v>
      </c>
      <c r="S2770" s="12">
        <f t="shared" si="174"/>
        <v>40997.323182870372</v>
      </c>
      <c r="T2770" s="12">
        <f t="shared" si="175"/>
        <v>40967.364849537036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7">
        <f t="shared" si="173"/>
        <v>1</v>
      </c>
      <c r="Q2771" t="s">
        <v>8322</v>
      </c>
      <c r="R2771" t="s">
        <v>8358</v>
      </c>
      <c r="S2771" s="12">
        <f t="shared" si="174"/>
        <v>41795.576273148152</v>
      </c>
      <c r="T2771" s="12">
        <f t="shared" si="175"/>
        <v>41745.576273148152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7">
        <f t="shared" si="173"/>
        <v>63.098484848484851</v>
      </c>
      <c r="Q2772" t="s">
        <v>8322</v>
      </c>
      <c r="R2772" t="s">
        <v>8358</v>
      </c>
      <c r="S2772" s="12">
        <f t="shared" si="174"/>
        <v>41716.413541666669</v>
      </c>
      <c r="T2772" s="12">
        <f t="shared" si="175"/>
        <v>41686.455208333333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2">
        <f t="shared" si="174"/>
        <v>41306.458333333336</v>
      </c>
      <c r="T2773" s="12">
        <f t="shared" si="175"/>
        <v>41257.281712962962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2">
        <f t="shared" si="174"/>
        <v>41552.619143518517</v>
      </c>
      <c r="T2774" s="12">
        <f t="shared" si="175"/>
        <v>41537.619143518517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7">
        <f t="shared" si="173"/>
        <v>1</v>
      </c>
      <c r="Q2775" t="s">
        <v>8322</v>
      </c>
      <c r="R2775" t="s">
        <v>8358</v>
      </c>
      <c r="S2775" s="12">
        <f t="shared" si="174"/>
        <v>42484.61482638889</v>
      </c>
      <c r="T2775" s="12">
        <f t="shared" si="175"/>
        <v>42474.61482638889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7">
        <f t="shared" si="173"/>
        <v>43.846153846153847</v>
      </c>
      <c r="Q2776" t="s">
        <v>8322</v>
      </c>
      <c r="R2776" t="s">
        <v>8358</v>
      </c>
      <c r="S2776" s="12">
        <f t="shared" si="174"/>
        <v>41340.876481481479</v>
      </c>
      <c r="T2776" s="12">
        <f t="shared" si="175"/>
        <v>41310.876481481479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7">
        <f t="shared" si="173"/>
        <v>75</v>
      </c>
      <c r="Q2777" t="s">
        <v>8322</v>
      </c>
      <c r="R2777" t="s">
        <v>8358</v>
      </c>
      <c r="S2777" s="12">
        <f t="shared" si="174"/>
        <v>40892.763356481482</v>
      </c>
      <c r="T2777" s="12">
        <f t="shared" si="175"/>
        <v>40862.763356481482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7">
        <f t="shared" si="173"/>
        <v>45.972222222222221</v>
      </c>
      <c r="Q2778" t="s">
        <v>8322</v>
      </c>
      <c r="R2778" t="s">
        <v>8358</v>
      </c>
      <c r="S2778" s="12">
        <f t="shared" si="174"/>
        <v>42167.047175925924</v>
      </c>
      <c r="T2778" s="12">
        <f t="shared" si="175"/>
        <v>42136.047175925924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7">
        <f t="shared" si="173"/>
        <v>10</v>
      </c>
      <c r="Q2779" t="s">
        <v>8322</v>
      </c>
      <c r="R2779" t="s">
        <v>8358</v>
      </c>
      <c r="S2779" s="12">
        <f t="shared" si="174"/>
        <v>42202.419027777782</v>
      </c>
      <c r="T2779" s="12">
        <f t="shared" si="175"/>
        <v>42172.419027777782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7">
        <f t="shared" si="173"/>
        <v>93.666666666666671</v>
      </c>
      <c r="Q2780" t="s">
        <v>8322</v>
      </c>
      <c r="R2780" t="s">
        <v>8358</v>
      </c>
      <c r="S2780" s="12">
        <f t="shared" si="174"/>
        <v>41876.728078703702</v>
      </c>
      <c r="T2780" s="12">
        <f t="shared" si="175"/>
        <v>41846.728078703702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7">
        <f t="shared" si="173"/>
        <v>53</v>
      </c>
      <c r="Q2781" t="s">
        <v>8322</v>
      </c>
      <c r="R2781" t="s">
        <v>8358</v>
      </c>
      <c r="S2781" s="12">
        <f t="shared" si="174"/>
        <v>42330.377557870372</v>
      </c>
      <c r="T2781" s="12">
        <f t="shared" si="175"/>
        <v>42300.335891203707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2">
        <f t="shared" si="174"/>
        <v>42804.197777777779</v>
      </c>
      <c r="T2782" s="12">
        <f t="shared" si="175"/>
        <v>42774.197777777779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7">
        <f t="shared" si="173"/>
        <v>47</v>
      </c>
      <c r="Q2783" t="s">
        <v>8317</v>
      </c>
      <c r="R2783" t="s">
        <v>8318</v>
      </c>
      <c r="S2783" s="12">
        <f t="shared" si="174"/>
        <v>42047.041666666672</v>
      </c>
      <c r="T2783" s="12">
        <f t="shared" si="175"/>
        <v>42018.69159722222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7">
        <f t="shared" si="173"/>
        <v>66.666666666666671</v>
      </c>
      <c r="Q2784" t="s">
        <v>8317</v>
      </c>
      <c r="R2784" t="s">
        <v>8318</v>
      </c>
      <c r="S2784" s="12">
        <f t="shared" si="174"/>
        <v>42051.957638888889</v>
      </c>
      <c r="T2784" s="12">
        <f t="shared" si="175"/>
        <v>42026.674976851849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7">
        <f t="shared" si="173"/>
        <v>18.770491803278688</v>
      </c>
      <c r="Q2785" t="s">
        <v>8317</v>
      </c>
      <c r="R2785" t="s">
        <v>8318</v>
      </c>
      <c r="S2785" s="12">
        <f t="shared" si="174"/>
        <v>42117.285254629634</v>
      </c>
      <c r="T2785" s="12">
        <f t="shared" si="175"/>
        <v>42103.285254629634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7">
        <f t="shared" si="173"/>
        <v>66.111111111111114</v>
      </c>
      <c r="Q2786" t="s">
        <v>8317</v>
      </c>
      <c r="R2786" t="s">
        <v>8318</v>
      </c>
      <c r="S2786" s="12">
        <f t="shared" si="174"/>
        <v>41941.537534722222</v>
      </c>
      <c r="T2786" s="12">
        <f t="shared" si="175"/>
        <v>41920.537534722222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7">
        <f t="shared" si="173"/>
        <v>36.859154929577464</v>
      </c>
      <c r="Q2787" t="s">
        <v>8317</v>
      </c>
      <c r="R2787" t="s">
        <v>8318</v>
      </c>
      <c r="S2787" s="12">
        <f t="shared" si="174"/>
        <v>42587.625</v>
      </c>
      <c r="T2787" s="12">
        <f t="shared" si="175"/>
        <v>42557.939432870371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7">
        <f t="shared" si="173"/>
        <v>39.810810810810814</v>
      </c>
      <c r="Q2788" t="s">
        <v>8317</v>
      </c>
      <c r="R2788" t="s">
        <v>8318</v>
      </c>
      <c r="S2788" s="12">
        <f t="shared" si="174"/>
        <v>41829.319212962961</v>
      </c>
      <c r="T2788" s="12">
        <f t="shared" si="175"/>
        <v>41815.319212962961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7">
        <f t="shared" si="173"/>
        <v>31.5</v>
      </c>
      <c r="Q2789" t="s">
        <v>8317</v>
      </c>
      <c r="R2789" t="s">
        <v>8318</v>
      </c>
      <c r="S2789" s="12">
        <f t="shared" si="174"/>
        <v>41837.948518518519</v>
      </c>
      <c r="T2789" s="12">
        <f t="shared" si="175"/>
        <v>41807.948518518519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7">
        <f t="shared" si="173"/>
        <v>102.5</v>
      </c>
      <c r="Q2790" t="s">
        <v>8317</v>
      </c>
      <c r="R2790" t="s">
        <v>8318</v>
      </c>
      <c r="S2790" s="12">
        <f t="shared" si="174"/>
        <v>42580.451886574076</v>
      </c>
      <c r="T2790" s="12">
        <f t="shared" si="175"/>
        <v>42550.451886574076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7">
        <f t="shared" si="173"/>
        <v>126.45833333333333</v>
      </c>
      <c r="Q2791" t="s">
        <v>8317</v>
      </c>
      <c r="R2791" t="s">
        <v>8318</v>
      </c>
      <c r="S2791" s="12">
        <f t="shared" si="174"/>
        <v>42074.916666666672</v>
      </c>
      <c r="T2791" s="12">
        <f t="shared" si="175"/>
        <v>42055.763124999998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7">
        <f t="shared" si="173"/>
        <v>47.878787878787875</v>
      </c>
      <c r="Q2792" t="s">
        <v>8317</v>
      </c>
      <c r="R2792" t="s">
        <v>8318</v>
      </c>
      <c r="S2792" s="12">
        <f t="shared" si="174"/>
        <v>42046.688692129625</v>
      </c>
      <c r="T2792" s="12">
        <f t="shared" si="175"/>
        <v>42016.688692129625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7">
        <f t="shared" si="173"/>
        <v>73.214285714285708</v>
      </c>
      <c r="Q2793" t="s">
        <v>8317</v>
      </c>
      <c r="R2793" t="s">
        <v>8318</v>
      </c>
      <c r="S2793" s="12">
        <f t="shared" si="174"/>
        <v>42621.916666666672</v>
      </c>
      <c r="T2793" s="12">
        <f t="shared" si="175"/>
        <v>42591.649988425925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7">
        <f t="shared" si="173"/>
        <v>89.666666666666671</v>
      </c>
      <c r="Q2794" t="s">
        <v>8317</v>
      </c>
      <c r="R2794" t="s">
        <v>8318</v>
      </c>
      <c r="S2794" s="12">
        <f t="shared" si="174"/>
        <v>42227.981006944443</v>
      </c>
      <c r="T2794" s="12">
        <f t="shared" si="175"/>
        <v>42182.981006944443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7">
        <f t="shared" si="173"/>
        <v>151.4623287671233</v>
      </c>
      <c r="Q2795" t="s">
        <v>8317</v>
      </c>
      <c r="R2795" t="s">
        <v>8318</v>
      </c>
      <c r="S2795" s="12">
        <f t="shared" si="174"/>
        <v>42206.169039351851</v>
      </c>
      <c r="T2795" s="12">
        <f t="shared" si="175"/>
        <v>42176.169039351851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7">
        <f t="shared" si="173"/>
        <v>25</v>
      </c>
      <c r="Q2796" t="s">
        <v>8317</v>
      </c>
      <c r="R2796" t="s">
        <v>8318</v>
      </c>
      <c r="S2796" s="12">
        <f t="shared" si="174"/>
        <v>42432.541666666672</v>
      </c>
      <c r="T2796" s="12">
        <f t="shared" si="175"/>
        <v>42416.441655092596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7">
        <f t="shared" si="173"/>
        <v>36.5</v>
      </c>
      <c r="Q2797" t="s">
        <v>8317</v>
      </c>
      <c r="R2797" t="s">
        <v>8318</v>
      </c>
      <c r="S2797" s="12">
        <f t="shared" si="174"/>
        <v>41796.708333333336</v>
      </c>
      <c r="T2797" s="12">
        <f t="shared" si="175"/>
        <v>41780.275937500002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7">
        <f t="shared" si="173"/>
        <v>44</v>
      </c>
      <c r="Q2798" t="s">
        <v>8317</v>
      </c>
      <c r="R2798" t="s">
        <v>8318</v>
      </c>
      <c r="S2798" s="12">
        <f t="shared" si="174"/>
        <v>41825.278101851851</v>
      </c>
      <c r="T2798" s="12">
        <f t="shared" si="175"/>
        <v>41795.278101851851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7">
        <f t="shared" si="173"/>
        <v>87.357553191489373</v>
      </c>
      <c r="Q2799" t="s">
        <v>8317</v>
      </c>
      <c r="R2799" t="s">
        <v>8318</v>
      </c>
      <c r="S2799" s="12">
        <f t="shared" si="174"/>
        <v>41828.69027777778</v>
      </c>
      <c r="T2799" s="12">
        <f t="shared" si="175"/>
        <v>41798.69027777778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7">
        <f t="shared" si="173"/>
        <v>36.474820143884891</v>
      </c>
      <c r="Q2800" t="s">
        <v>8317</v>
      </c>
      <c r="R2800" t="s">
        <v>8318</v>
      </c>
      <c r="S2800" s="12">
        <f t="shared" si="174"/>
        <v>42216.416666666672</v>
      </c>
      <c r="T2800" s="12">
        <f t="shared" si="175"/>
        <v>42201.425011574072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7">
        <f t="shared" si="173"/>
        <v>44.859538461538463</v>
      </c>
      <c r="Q2801" t="s">
        <v>8317</v>
      </c>
      <c r="R2801" t="s">
        <v>8318</v>
      </c>
      <c r="S2801" s="12">
        <f t="shared" si="174"/>
        <v>42538.416666666672</v>
      </c>
      <c r="T2801" s="12">
        <f t="shared" si="175"/>
        <v>42507.014699074076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7">
        <f t="shared" si="173"/>
        <v>42.903225806451616</v>
      </c>
      <c r="Q2802" t="s">
        <v>8317</v>
      </c>
      <c r="R2802" t="s">
        <v>8318</v>
      </c>
      <c r="S2802" s="12">
        <f t="shared" si="174"/>
        <v>42008.302847222221</v>
      </c>
      <c r="T2802" s="12">
        <f t="shared" si="175"/>
        <v>41948.302847222221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7">
        <f t="shared" si="173"/>
        <v>51.230769230769234</v>
      </c>
      <c r="Q2803" t="s">
        <v>8317</v>
      </c>
      <c r="R2803" t="s">
        <v>8318</v>
      </c>
      <c r="S2803" s="12">
        <f t="shared" si="174"/>
        <v>41922.208333333336</v>
      </c>
      <c r="T2803" s="12">
        <f t="shared" si="175"/>
        <v>41899.993159722224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7">
        <f t="shared" si="173"/>
        <v>33.944444444444443</v>
      </c>
      <c r="Q2804" t="s">
        <v>8317</v>
      </c>
      <c r="R2804" t="s">
        <v>8318</v>
      </c>
      <c r="S2804" s="12">
        <f t="shared" si="174"/>
        <v>42222.39707175926</v>
      </c>
      <c r="T2804" s="12">
        <f t="shared" si="175"/>
        <v>42192.39707175926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7">
        <f t="shared" si="173"/>
        <v>90.744680851063833</v>
      </c>
      <c r="Q2805" t="s">
        <v>8317</v>
      </c>
      <c r="R2805" t="s">
        <v>8318</v>
      </c>
      <c r="S2805" s="12">
        <f t="shared" si="174"/>
        <v>42200.75</v>
      </c>
      <c r="T2805" s="12">
        <f t="shared" si="175"/>
        <v>42157.815694444449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7">
        <f t="shared" si="173"/>
        <v>50</v>
      </c>
      <c r="Q2806" t="s">
        <v>8317</v>
      </c>
      <c r="R2806" t="s">
        <v>8318</v>
      </c>
      <c r="S2806" s="12">
        <f t="shared" si="174"/>
        <v>41911.203587962962</v>
      </c>
      <c r="T2806" s="12">
        <f t="shared" si="175"/>
        <v>41881.203587962962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7">
        <f t="shared" si="173"/>
        <v>24.444444444444443</v>
      </c>
      <c r="Q2807" t="s">
        <v>8317</v>
      </c>
      <c r="R2807" t="s">
        <v>8318</v>
      </c>
      <c r="S2807" s="12">
        <f t="shared" si="174"/>
        <v>42238.255474537036</v>
      </c>
      <c r="T2807" s="12">
        <f t="shared" si="175"/>
        <v>42213.255474537036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7">
        <f t="shared" si="173"/>
        <v>44.25</v>
      </c>
      <c r="Q2808" t="s">
        <v>8317</v>
      </c>
      <c r="R2808" t="s">
        <v>8318</v>
      </c>
      <c r="S2808" s="12">
        <f t="shared" si="174"/>
        <v>42221.208333333328</v>
      </c>
      <c r="T2808" s="12">
        <f t="shared" si="175"/>
        <v>42185.017245370371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7">
        <f t="shared" si="173"/>
        <v>67.741935483870961</v>
      </c>
      <c r="Q2809" t="s">
        <v>8317</v>
      </c>
      <c r="R2809" t="s">
        <v>8318</v>
      </c>
      <c r="S2809" s="12">
        <f t="shared" si="174"/>
        <v>42184.623124999998</v>
      </c>
      <c r="T2809" s="12">
        <f t="shared" si="175"/>
        <v>42154.623124999998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7">
        <f t="shared" si="173"/>
        <v>65.376811594202906</v>
      </c>
      <c r="Q2810" t="s">
        <v>8317</v>
      </c>
      <c r="R2810" t="s">
        <v>8318</v>
      </c>
      <c r="S2810" s="12">
        <f t="shared" si="174"/>
        <v>42238.59646990741</v>
      </c>
      <c r="T2810" s="12">
        <f t="shared" si="175"/>
        <v>42208.59646990741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7">
        <f t="shared" si="173"/>
        <v>121.9047619047619</v>
      </c>
      <c r="Q2811" t="s">
        <v>8317</v>
      </c>
      <c r="R2811" t="s">
        <v>8318</v>
      </c>
      <c r="S2811" s="12">
        <f t="shared" si="174"/>
        <v>42459.360416666663</v>
      </c>
      <c r="T2811" s="12">
        <f t="shared" si="175"/>
        <v>42451.246817129635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7">
        <f t="shared" si="173"/>
        <v>47.456140350877192</v>
      </c>
      <c r="Q2812" t="s">
        <v>8317</v>
      </c>
      <c r="R2812" t="s">
        <v>8318</v>
      </c>
      <c r="S2812" s="12">
        <f t="shared" si="174"/>
        <v>41790.915972222225</v>
      </c>
      <c r="T2812" s="12">
        <f t="shared" si="175"/>
        <v>41758.88962962963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7">
        <f t="shared" si="173"/>
        <v>92.842592592592595</v>
      </c>
      <c r="Q2813" t="s">
        <v>8317</v>
      </c>
      <c r="R2813" t="s">
        <v>8318</v>
      </c>
      <c r="S2813" s="12">
        <f t="shared" si="174"/>
        <v>42058.246562500004</v>
      </c>
      <c r="T2813" s="12">
        <f t="shared" si="175"/>
        <v>42028.246562500004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7">
        <f t="shared" si="173"/>
        <v>68.253012048192772</v>
      </c>
      <c r="Q2814" t="s">
        <v>8317</v>
      </c>
      <c r="R2814" t="s">
        <v>8318</v>
      </c>
      <c r="S2814" s="12">
        <f t="shared" si="174"/>
        <v>42099.916666666672</v>
      </c>
      <c r="T2814" s="12">
        <f t="shared" si="175"/>
        <v>42054.49418981481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7">
        <f t="shared" si="173"/>
        <v>37.209583333333335</v>
      </c>
      <c r="Q2815" t="s">
        <v>8317</v>
      </c>
      <c r="R2815" t="s">
        <v>8318</v>
      </c>
      <c r="S2815" s="12">
        <f t="shared" si="174"/>
        <v>42718.492604166662</v>
      </c>
      <c r="T2815" s="12">
        <f t="shared" si="175"/>
        <v>42693.492604166662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7">
        <f t="shared" si="173"/>
        <v>25.25</v>
      </c>
      <c r="Q2816" t="s">
        <v>8317</v>
      </c>
      <c r="R2816" t="s">
        <v>8318</v>
      </c>
      <c r="S2816" s="12">
        <f t="shared" si="174"/>
        <v>42133.149479166663</v>
      </c>
      <c r="T2816" s="12">
        <f t="shared" si="175"/>
        <v>42103.149479166663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7">
        <f t="shared" si="173"/>
        <v>43.214285714285715</v>
      </c>
      <c r="Q2817" t="s">
        <v>8317</v>
      </c>
      <c r="R2817" t="s">
        <v>8318</v>
      </c>
      <c r="S2817" s="12">
        <f t="shared" si="174"/>
        <v>42589.526724537034</v>
      </c>
      <c r="T2817" s="12">
        <f t="shared" si="175"/>
        <v>42559.526724537034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176">E2818/D2818</f>
        <v>1.4156666666666666</v>
      </c>
      <c r="P2818" s="7">
        <f t="shared" ref="P2818:P2881" si="177">E2818/L2818</f>
        <v>25.130177514792898</v>
      </c>
      <c r="Q2818" t="s">
        <v>8317</v>
      </c>
      <c r="R2818" t="s">
        <v>8318</v>
      </c>
      <c r="S2818" s="12">
        <f t="shared" si="174"/>
        <v>42218.416666666672</v>
      </c>
      <c r="T2818" s="12">
        <f t="shared" si="175"/>
        <v>42188.217499999999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6"/>
        <v>1.3</v>
      </c>
      <c r="P2819" s="7">
        <f t="shared" si="177"/>
        <v>23.636363636363637</v>
      </c>
      <c r="Q2819" t="s">
        <v>8317</v>
      </c>
      <c r="R2819" t="s">
        <v>8318</v>
      </c>
      <c r="S2819" s="12">
        <f t="shared" ref="S2819:S2882" si="178">(I2819/86400)+25569+(-6/24)</f>
        <v>42063.384976851856</v>
      </c>
      <c r="T2819" s="12">
        <f t="shared" ref="T2819:T2882" si="179">(J2819/86400)+25569+(-6/24)</f>
        <v>42023.384976851856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7">
        <f t="shared" si="177"/>
        <v>103.95098039215686</v>
      </c>
      <c r="Q2820" t="s">
        <v>8317</v>
      </c>
      <c r="R2820" t="s">
        <v>8318</v>
      </c>
      <c r="S2820" s="12">
        <f t="shared" si="178"/>
        <v>42270.348217592589</v>
      </c>
      <c r="T2820" s="12">
        <f t="shared" si="179"/>
        <v>42250.348217592589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7">
        <f t="shared" si="177"/>
        <v>50.384615384615387</v>
      </c>
      <c r="Q2821" t="s">
        <v>8317</v>
      </c>
      <c r="R2821" t="s">
        <v>8318</v>
      </c>
      <c r="S2821" s="12">
        <f t="shared" si="178"/>
        <v>42169.275567129633</v>
      </c>
      <c r="T2821" s="12">
        <f t="shared" si="179"/>
        <v>42139.275567129633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7">
        <f t="shared" si="177"/>
        <v>13.6</v>
      </c>
      <c r="Q2822" t="s">
        <v>8317</v>
      </c>
      <c r="R2822" t="s">
        <v>8318</v>
      </c>
      <c r="S2822" s="12">
        <f t="shared" si="178"/>
        <v>42425.75</v>
      </c>
      <c r="T2822" s="12">
        <f t="shared" si="179"/>
        <v>42401.360983796301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7">
        <f t="shared" si="177"/>
        <v>28.571428571428573</v>
      </c>
      <c r="Q2823" t="s">
        <v>8317</v>
      </c>
      <c r="R2823" t="s">
        <v>8318</v>
      </c>
      <c r="S2823" s="12">
        <f t="shared" si="178"/>
        <v>41905.672858796301</v>
      </c>
      <c r="T2823" s="12">
        <f t="shared" si="179"/>
        <v>41875.672858796301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7">
        <f t="shared" si="177"/>
        <v>63.829787234042556</v>
      </c>
      <c r="Q2824" t="s">
        <v>8317</v>
      </c>
      <c r="R2824" t="s">
        <v>8318</v>
      </c>
      <c r="S2824" s="12">
        <f t="shared" si="178"/>
        <v>42090.392268518517</v>
      </c>
      <c r="T2824" s="12">
        <f t="shared" si="179"/>
        <v>42060.433935185181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7">
        <f t="shared" si="177"/>
        <v>8.8571428571428577</v>
      </c>
      <c r="Q2825" t="s">
        <v>8317</v>
      </c>
      <c r="R2825" t="s">
        <v>8318</v>
      </c>
      <c r="S2825" s="12">
        <f t="shared" si="178"/>
        <v>42094.707638888889</v>
      </c>
      <c r="T2825" s="12">
        <f t="shared" si="179"/>
        <v>42066.761643518519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7">
        <f t="shared" si="177"/>
        <v>50.666666666666664</v>
      </c>
      <c r="Q2826" t="s">
        <v>8317</v>
      </c>
      <c r="R2826" t="s">
        <v>8318</v>
      </c>
      <c r="S2826" s="12">
        <f t="shared" si="178"/>
        <v>42167.821527777778</v>
      </c>
      <c r="T2826" s="12">
        <f t="shared" si="179"/>
        <v>42136.020787037036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7">
        <f t="shared" si="177"/>
        <v>60.784313725490193</v>
      </c>
      <c r="Q2827" t="s">
        <v>8317</v>
      </c>
      <c r="R2827" t="s">
        <v>8318</v>
      </c>
      <c r="S2827" s="12">
        <f t="shared" si="178"/>
        <v>42342.542662037042</v>
      </c>
      <c r="T2827" s="12">
        <f t="shared" si="179"/>
        <v>42312.542662037042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7">
        <f t="shared" si="177"/>
        <v>113.42105263157895</v>
      </c>
      <c r="Q2828" t="s">
        <v>8317</v>
      </c>
      <c r="R2828" t="s">
        <v>8318</v>
      </c>
      <c r="S2828" s="12">
        <f t="shared" si="178"/>
        <v>42195.041666666672</v>
      </c>
      <c r="T2828" s="12">
        <f t="shared" si="179"/>
        <v>42170.784861111111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7">
        <f t="shared" si="177"/>
        <v>104.56521739130434</v>
      </c>
      <c r="Q2829" t="s">
        <v>8317</v>
      </c>
      <c r="R2829" t="s">
        <v>8318</v>
      </c>
      <c r="S2829" s="12">
        <f t="shared" si="178"/>
        <v>42524.4375</v>
      </c>
      <c r="T2829" s="12">
        <f t="shared" si="179"/>
        <v>42494.433634259258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7">
        <f t="shared" si="177"/>
        <v>98.30927835051547</v>
      </c>
      <c r="Q2830" t="s">
        <v>8317</v>
      </c>
      <c r="R2830" t="s">
        <v>8318</v>
      </c>
      <c r="S2830" s="12">
        <f t="shared" si="178"/>
        <v>42279.708333333328</v>
      </c>
      <c r="T2830" s="12">
        <f t="shared" si="179"/>
        <v>42254.014687499999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7">
        <f t="shared" si="177"/>
        <v>35.039473684210527</v>
      </c>
      <c r="Q2831" t="s">
        <v>8317</v>
      </c>
      <c r="R2831" t="s">
        <v>8318</v>
      </c>
      <c r="S2831" s="12">
        <f t="shared" si="178"/>
        <v>42523.184236111112</v>
      </c>
      <c r="T2831" s="12">
        <f t="shared" si="179"/>
        <v>42495.184236111112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7">
        <f t="shared" si="177"/>
        <v>272.72727272727275</v>
      </c>
      <c r="Q2832" t="s">
        <v>8317</v>
      </c>
      <c r="R2832" t="s">
        <v>8318</v>
      </c>
      <c r="S2832" s="12">
        <f t="shared" si="178"/>
        <v>41770.915972222225</v>
      </c>
      <c r="T2832" s="12">
        <f t="shared" si="179"/>
        <v>41758.589675925927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7">
        <f t="shared" si="177"/>
        <v>63.846153846153847</v>
      </c>
      <c r="Q2833" t="s">
        <v>8317</v>
      </c>
      <c r="R2833" t="s">
        <v>8318</v>
      </c>
      <c r="S2833" s="12">
        <f t="shared" si="178"/>
        <v>42201.574884259258</v>
      </c>
      <c r="T2833" s="12">
        <f t="shared" si="179"/>
        <v>42171.574884259258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7">
        <f t="shared" si="177"/>
        <v>30.189368421052631</v>
      </c>
      <c r="Q2834" t="s">
        <v>8317</v>
      </c>
      <c r="R2834" t="s">
        <v>8318</v>
      </c>
      <c r="S2834" s="12">
        <f t="shared" si="178"/>
        <v>41966.666666666672</v>
      </c>
      <c r="T2834" s="12">
        <f t="shared" si="179"/>
        <v>41938.459421296298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7">
        <f t="shared" si="177"/>
        <v>83.51428571428572</v>
      </c>
      <c r="Q2835" t="s">
        <v>8317</v>
      </c>
      <c r="R2835" t="s">
        <v>8318</v>
      </c>
      <c r="S2835" s="12">
        <f t="shared" si="178"/>
        <v>42287.833333333328</v>
      </c>
      <c r="T2835" s="12">
        <f t="shared" si="179"/>
        <v>42267.877696759257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7">
        <f t="shared" si="177"/>
        <v>64.761904761904759</v>
      </c>
      <c r="Q2836" t="s">
        <v>8317</v>
      </c>
      <c r="R2836" t="s">
        <v>8318</v>
      </c>
      <c r="S2836" s="12">
        <f t="shared" si="178"/>
        <v>42034.709837962961</v>
      </c>
      <c r="T2836" s="12">
        <f t="shared" si="179"/>
        <v>42019.709837962961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7">
        <f t="shared" si="177"/>
        <v>20.118172043010752</v>
      </c>
      <c r="Q2837" t="s">
        <v>8317</v>
      </c>
      <c r="R2837" t="s">
        <v>8318</v>
      </c>
      <c r="S2837" s="12">
        <f t="shared" si="178"/>
        <v>42342.75</v>
      </c>
      <c r="T2837" s="12">
        <f t="shared" si="179"/>
        <v>42313.453900462962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7">
        <f t="shared" si="177"/>
        <v>44.090909090909093</v>
      </c>
      <c r="Q2838" t="s">
        <v>8317</v>
      </c>
      <c r="R2838" t="s">
        <v>8318</v>
      </c>
      <c r="S2838" s="12">
        <f t="shared" si="178"/>
        <v>42783.957638888889</v>
      </c>
      <c r="T2838" s="12">
        <f t="shared" si="179"/>
        <v>42746.011782407411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7">
        <f t="shared" si="177"/>
        <v>40.476190476190474</v>
      </c>
      <c r="Q2839" t="s">
        <v>8317</v>
      </c>
      <c r="R2839" t="s">
        <v>8318</v>
      </c>
      <c r="S2839" s="12">
        <f t="shared" si="178"/>
        <v>42347.700046296297</v>
      </c>
      <c r="T2839" s="12">
        <f t="shared" si="179"/>
        <v>42307.658379629633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7">
        <f t="shared" si="177"/>
        <v>44.537037037037038</v>
      </c>
      <c r="Q2840" t="s">
        <v>8317</v>
      </c>
      <c r="R2840" t="s">
        <v>8318</v>
      </c>
      <c r="S2840" s="12">
        <f t="shared" si="178"/>
        <v>41864.666666666664</v>
      </c>
      <c r="T2840" s="12">
        <f t="shared" si="179"/>
        <v>41842.357592592591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7">
        <f t="shared" si="177"/>
        <v>125.80645161290323</v>
      </c>
      <c r="Q2841" t="s">
        <v>8317</v>
      </c>
      <c r="R2841" t="s">
        <v>8318</v>
      </c>
      <c r="S2841" s="12">
        <f t="shared" si="178"/>
        <v>41875.957638888889</v>
      </c>
      <c r="T2841" s="12">
        <f t="shared" si="179"/>
        <v>41852.990208333329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7">
        <f t="shared" si="177"/>
        <v>19.696969696969695</v>
      </c>
      <c r="Q2842" t="s">
        <v>8317</v>
      </c>
      <c r="R2842" t="s">
        <v>8318</v>
      </c>
      <c r="S2842" s="12">
        <f t="shared" si="178"/>
        <v>42081.458333333328</v>
      </c>
      <c r="T2842" s="12">
        <f t="shared" si="179"/>
        <v>42059.785636574074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7">
        <f t="shared" si="177"/>
        <v>10</v>
      </c>
      <c r="Q2843" t="s">
        <v>8317</v>
      </c>
      <c r="R2843" t="s">
        <v>8318</v>
      </c>
      <c r="S2843" s="12">
        <f t="shared" si="178"/>
        <v>42351.531215277777</v>
      </c>
      <c r="T2843" s="12">
        <f t="shared" si="179"/>
        <v>42291.489548611113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2">
        <f t="shared" si="178"/>
        <v>41811.208333333336</v>
      </c>
      <c r="T2844" s="12">
        <f t="shared" si="179"/>
        <v>41784.70248842593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2">
        <f t="shared" si="178"/>
        <v>42533.916666666672</v>
      </c>
      <c r="T2845" s="12">
        <f t="shared" si="179"/>
        <v>42492.487847222219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7">
        <f t="shared" si="177"/>
        <v>30</v>
      </c>
      <c r="Q2846" t="s">
        <v>8317</v>
      </c>
      <c r="R2846" t="s">
        <v>8318</v>
      </c>
      <c r="S2846" s="12">
        <f t="shared" si="178"/>
        <v>42739.296064814815</v>
      </c>
      <c r="T2846" s="12">
        <f t="shared" si="179"/>
        <v>42709.296064814815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7">
        <f t="shared" si="177"/>
        <v>60.666666666666664</v>
      </c>
      <c r="Q2847" t="s">
        <v>8317</v>
      </c>
      <c r="R2847" t="s">
        <v>8318</v>
      </c>
      <c r="S2847" s="12">
        <f t="shared" si="178"/>
        <v>42162.766585648147</v>
      </c>
      <c r="T2847" s="12">
        <f t="shared" si="179"/>
        <v>42102.766585648147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2">
        <f t="shared" si="178"/>
        <v>42153.442060185189</v>
      </c>
      <c r="T2848" s="12">
        <f t="shared" si="179"/>
        <v>42108.442060185189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2">
        <f t="shared" si="178"/>
        <v>42513.556307870371</v>
      </c>
      <c r="T2849" s="12">
        <f t="shared" si="179"/>
        <v>42453.556307870371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7">
        <f t="shared" si="177"/>
        <v>23.333333333333332</v>
      </c>
      <c r="Q2850" t="s">
        <v>8317</v>
      </c>
      <c r="R2850" t="s">
        <v>8318</v>
      </c>
      <c r="S2850" s="12">
        <f t="shared" si="178"/>
        <v>42153.398831018523</v>
      </c>
      <c r="T2850" s="12">
        <f t="shared" si="179"/>
        <v>42123.398831018523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7">
        <f t="shared" si="177"/>
        <v>5</v>
      </c>
      <c r="Q2851" t="s">
        <v>8317</v>
      </c>
      <c r="R2851" t="s">
        <v>8318</v>
      </c>
      <c r="S2851" s="12">
        <f t="shared" si="178"/>
        <v>42483.178240740745</v>
      </c>
      <c r="T2851" s="12">
        <f t="shared" si="179"/>
        <v>42453.178240740745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7">
        <f t="shared" si="177"/>
        <v>23.923076923076923</v>
      </c>
      <c r="Q2852" t="s">
        <v>8317</v>
      </c>
      <c r="R2852" t="s">
        <v>8318</v>
      </c>
      <c r="S2852" s="12">
        <f t="shared" si="178"/>
        <v>41887.757071759261</v>
      </c>
      <c r="T2852" s="12">
        <f t="shared" si="179"/>
        <v>41857.757071759261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2">
        <f t="shared" si="178"/>
        <v>42398.720138888893</v>
      </c>
      <c r="T2853" s="12">
        <f t="shared" si="179"/>
        <v>42389.752650462964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7">
        <f t="shared" si="177"/>
        <v>15.833333333333334</v>
      </c>
      <c r="Q2854" t="s">
        <v>8317</v>
      </c>
      <c r="R2854" t="s">
        <v>8318</v>
      </c>
      <c r="S2854" s="12">
        <f t="shared" si="178"/>
        <v>41810.795173611114</v>
      </c>
      <c r="T2854" s="12">
        <f t="shared" si="179"/>
        <v>41780.795173611114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2">
        <f t="shared" si="178"/>
        <v>41895.940937499996</v>
      </c>
      <c r="T2855" s="12">
        <f t="shared" si="179"/>
        <v>41835.940937499996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7">
        <f t="shared" si="177"/>
        <v>29.785714285714285</v>
      </c>
      <c r="Q2856" t="s">
        <v>8317</v>
      </c>
      <c r="R2856" t="s">
        <v>8318</v>
      </c>
      <c r="S2856" s="12">
        <f t="shared" si="178"/>
        <v>42131.46665509259</v>
      </c>
      <c r="T2856" s="12">
        <f t="shared" si="179"/>
        <v>42111.46665509259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7">
        <f t="shared" si="177"/>
        <v>60</v>
      </c>
      <c r="Q2857" t="s">
        <v>8317</v>
      </c>
      <c r="R2857" t="s">
        <v>8318</v>
      </c>
      <c r="S2857" s="12">
        <f t="shared" si="178"/>
        <v>42398.731944444444</v>
      </c>
      <c r="T2857" s="12">
        <f t="shared" si="179"/>
        <v>42369.757766203707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7">
        <f t="shared" si="177"/>
        <v>24.333333333333332</v>
      </c>
      <c r="Q2858" t="s">
        <v>8317</v>
      </c>
      <c r="R2858" t="s">
        <v>8318</v>
      </c>
      <c r="S2858" s="12">
        <f t="shared" si="178"/>
        <v>42224.648611111115</v>
      </c>
      <c r="T2858" s="12">
        <f t="shared" si="179"/>
        <v>42164.787581018521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7">
        <f t="shared" si="177"/>
        <v>500</v>
      </c>
      <c r="Q2859" t="s">
        <v>8317</v>
      </c>
      <c r="R2859" t="s">
        <v>8318</v>
      </c>
      <c r="S2859" s="12">
        <f t="shared" si="178"/>
        <v>42786.5</v>
      </c>
      <c r="T2859" s="12">
        <f t="shared" si="179"/>
        <v>42726.670081018514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2">
        <f t="shared" si="178"/>
        <v>41978.227777777778</v>
      </c>
      <c r="T2860" s="12">
        <f t="shared" si="179"/>
        <v>41954.295081018514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7">
        <f t="shared" si="177"/>
        <v>35</v>
      </c>
      <c r="Q2861" t="s">
        <v>8317</v>
      </c>
      <c r="R2861" t="s">
        <v>8318</v>
      </c>
      <c r="S2861" s="12">
        <f t="shared" si="178"/>
        <v>42293.112314814818</v>
      </c>
      <c r="T2861" s="12">
        <f t="shared" si="179"/>
        <v>42233.112314814818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7">
        <f t="shared" si="177"/>
        <v>29.555555555555557</v>
      </c>
      <c r="Q2862" t="s">
        <v>8317</v>
      </c>
      <c r="R2862" t="s">
        <v>8318</v>
      </c>
      <c r="S2862" s="12">
        <f t="shared" si="178"/>
        <v>42540.55064814815</v>
      </c>
      <c r="T2862" s="12">
        <f t="shared" si="179"/>
        <v>42480.55064814815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7">
        <f t="shared" si="177"/>
        <v>26.666666666666668</v>
      </c>
      <c r="Q2863" t="s">
        <v>8317</v>
      </c>
      <c r="R2863" t="s">
        <v>8318</v>
      </c>
      <c r="S2863" s="12">
        <f t="shared" si="178"/>
        <v>42271.340833333335</v>
      </c>
      <c r="T2863" s="12">
        <f t="shared" si="179"/>
        <v>42257.340833333335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7">
        <f t="shared" si="177"/>
        <v>18.333333333333332</v>
      </c>
      <c r="Q2864" t="s">
        <v>8317</v>
      </c>
      <c r="R2864" t="s">
        <v>8318</v>
      </c>
      <c r="S2864" s="12">
        <f t="shared" si="178"/>
        <v>41814.539687500001</v>
      </c>
      <c r="T2864" s="12">
        <f t="shared" si="179"/>
        <v>41784.539687500001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7">
        <f t="shared" si="177"/>
        <v>20</v>
      </c>
      <c r="Q2865" t="s">
        <v>8317</v>
      </c>
      <c r="R2865" t="s">
        <v>8318</v>
      </c>
      <c r="S2865" s="12">
        <f t="shared" si="178"/>
        <v>41891.425034722226</v>
      </c>
      <c r="T2865" s="12">
        <f t="shared" si="179"/>
        <v>41831.425034722226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7">
        <f t="shared" si="177"/>
        <v>13.333333333333334</v>
      </c>
      <c r="Q2866" t="s">
        <v>8317</v>
      </c>
      <c r="R2866" t="s">
        <v>8318</v>
      </c>
      <c r="S2866" s="12">
        <f t="shared" si="178"/>
        <v>42202.304166666669</v>
      </c>
      <c r="T2866" s="12">
        <f t="shared" si="179"/>
        <v>42172.363506944443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2">
        <f t="shared" si="178"/>
        <v>42009.864108796297</v>
      </c>
      <c r="T2867" s="12">
        <f t="shared" si="179"/>
        <v>41949.864108796297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7">
        <f t="shared" si="177"/>
        <v>22.5</v>
      </c>
      <c r="Q2868" t="s">
        <v>8317</v>
      </c>
      <c r="R2868" t="s">
        <v>8318</v>
      </c>
      <c r="S2868" s="12">
        <f t="shared" si="178"/>
        <v>42657.666666666672</v>
      </c>
      <c r="T2868" s="12">
        <f t="shared" si="179"/>
        <v>42627.705104166671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7">
        <f t="shared" si="177"/>
        <v>50.4</v>
      </c>
      <c r="Q2869" t="s">
        <v>8317</v>
      </c>
      <c r="R2869" t="s">
        <v>8318</v>
      </c>
      <c r="S2869" s="12">
        <f t="shared" si="178"/>
        <v>42554.916666666672</v>
      </c>
      <c r="T2869" s="12">
        <f t="shared" si="179"/>
        <v>42530.945277777777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7">
        <f t="shared" si="177"/>
        <v>105.02933333333334</v>
      </c>
      <c r="Q2870" t="s">
        <v>8317</v>
      </c>
      <c r="R2870" t="s">
        <v>8318</v>
      </c>
      <c r="S2870" s="12">
        <f t="shared" si="178"/>
        <v>42648.577013888891</v>
      </c>
      <c r="T2870" s="12">
        <f t="shared" si="179"/>
        <v>42618.577013888891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7">
        <f t="shared" si="177"/>
        <v>35.4</v>
      </c>
      <c r="Q2871" t="s">
        <v>8317</v>
      </c>
      <c r="R2871" t="s">
        <v>8318</v>
      </c>
      <c r="S2871" s="12">
        <f t="shared" si="178"/>
        <v>42570.343530092592</v>
      </c>
      <c r="T2871" s="12">
        <f t="shared" si="179"/>
        <v>42540.343530092592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7">
        <f t="shared" si="177"/>
        <v>83.333333333333329</v>
      </c>
      <c r="Q2872" t="s">
        <v>8317</v>
      </c>
      <c r="R2872" t="s">
        <v>8318</v>
      </c>
      <c r="S2872" s="12">
        <f t="shared" si="178"/>
        <v>41775.939409722225</v>
      </c>
      <c r="T2872" s="12">
        <f t="shared" si="179"/>
        <v>41745.939409722225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7">
        <f t="shared" si="177"/>
        <v>35.92307692307692</v>
      </c>
      <c r="Q2873" t="s">
        <v>8317</v>
      </c>
      <c r="R2873" t="s">
        <v>8318</v>
      </c>
      <c r="S2873" s="12">
        <f t="shared" si="178"/>
        <v>41994.488576388889</v>
      </c>
      <c r="T2873" s="12">
        <f t="shared" si="179"/>
        <v>41974.488576388889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2">
        <f t="shared" si="178"/>
        <v>42174.86618055556</v>
      </c>
      <c r="T2874" s="12">
        <f t="shared" si="179"/>
        <v>42114.86618055556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7">
        <f t="shared" si="177"/>
        <v>119.125</v>
      </c>
      <c r="Q2875" t="s">
        <v>8317</v>
      </c>
      <c r="R2875" t="s">
        <v>8318</v>
      </c>
      <c r="S2875" s="12">
        <f t="shared" si="178"/>
        <v>42032.567488425921</v>
      </c>
      <c r="T2875" s="12">
        <f t="shared" si="179"/>
        <v>42002.567488425921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7">
        <f t="shared" si="177"/>
        <v>90.333333333333329</v>
      </c>
      <c r="Q2876" t="s">
        <v>8317</v>
      </c>
      <c r="R2876" t="s">
        <v>8318</v>
      </c>
      <c r="S2876" s="12">
        <f t="shared" si="178"/>
        <v>42752.59474537037</v>
      </c>
      <c r="T2876" s="12">
        <f t="shared" si="179"/>
        <v>42722.59474537037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7">
        <f t="shared" si="177"/>
        <v>2.3333333333333335</v>
      </c>
      <c r="Q2877" t="s">
        <v>8317</v>
      </c>
      <c r="R2877" t="s">
        <v>8318</v>
      </c>
      <c r="S2877" s="12">
        <f t="shared" si="178"/>
        <v>42494.878391203703</v>
      </c>
      <c r="T2877" s="12">
        <f t="shared" si="179"/>
        <v>42464.878391203703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2">
        <f t="shared" si="178"/>
        <v>42201.493969907402</v>
      </c>
      <c r="T2878" s="12">
        <f t="shared" si="179"/>
        <v>42171.493969907402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7">
        <f t="shared" si="177"/>
        <v>108.33333333333333</v>
      </c>
      <c r="Q2879" t="s">
        <v>8317</v>
      </c>
      <c r="R2879" t="s">
        <v>8318</v>
      </c>
      <c r="S2879" s="12">
        <f t="shared" si="178"/>
        <v>42704.458333333328</v>
      </c>
      <c r="T2879" s="12">
        <f t="shared" si="179"/>
        <v>42672.705138888894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7">
        <f t="shared" si="177"/>
        <v>15.75</v>
      </c>
      <c r="Q2880" t="s">
        <v>8317</v>
      </c>
      <c r="R2880" t="s">
        <v>8318</v>
      </c>
      <c r="S2880" s="12">
        <f t="shared" si="178"/>
        <v>42188.365682870368</v>
      </c>
      <c r="T2880" s="12">
        <f t="shared" si="179"/>
        <v>42128.365682870368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7">
        <f t="shared" si="177"/>
        <v>29</v>
      </c>
      <c r="Q2881" t="s">
        <v>8317</v>
      </c>
      <c r="R2881" t="s">
        <v>8318</v>
      </c>
      <c r="S2881" s="12">
        <f t="shared" si="178"/>
        <v>42389.475243055553</v>
      </c>
      <c r="T2881" s="12">
        <f t="shared" si="179"/>
        <v>42359.475243055553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180">E2882/D2882</f>
        <v>0.23333333333333334</v>
      </c>
      <c r="P2882" s="7">
        <f t="shared" ref="P2882:P2945" si="181">E2882/L2882</f>
        <v>96.551724137931032</v>
      </c>
      <c r="Q2882" t="s">
        <v>8317</v>
      </c>
      <c r="R2882" t="s">
        <v>8318</v>
      </c>
      <c r="S2882" s="12">
        <f t="shared" si="178"/>
        <v>42236.461805555555</v>
      </c>
      <c r="T2882" s="12">
        <f t="shared" si="179"/>
        <v>42192.655694444446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80"/>
        <v>0</v>
      </c>
      <c r="P2883" s="7" t="e">
        <f t="shared" si="181"/>
        <v>#DIV/0!</v>
      </c>
      <c r="Q2883" t="s">
        <v>8317</v>
      </c>
      <c r="R2883" t="s">
        <v>8318</v>
      </c>
      <c r="S2883" s="12">
        <f t="shared" ref="S2883:S2946" si="182">(I2883/86400)+25569+(-6/24)</f>
        <v>41976.389305555553</v>
      </c>
      <c r="T2883" s="12">
        <f t="shared" ref="T2883:T2946" si="183">(J2883/86400)+25569+(-6/24)</f>
        <v>41916.347638888888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7">
        <f t="shared" si="181"/>
        <v>63</v>
      </c>
      <c r="Q2884" t="s">
        <v>8317</v>
      </c>
      <c r="R2884" t="s">
        <v>8318</v>
      </c>
      <c r="S2884" s="12">
        <f t="shared" si="182"/>
        <v>42491.346273148149</v>
      </c>
      <c r="T2884" s="12">
        <f t="shared" si="183"/>
        <v>42461.346273148149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7">
        <f t="shared" si="181"/>
        <v>381.6</v>
      </c>
      <c r="Q2885" t="s">
        <v>8317</v>
      </c>
      <c r="R2885" t="s">
        <v>8318</v>
      </c>
      <c r="S2885" s="12">
        <f t="shared" si="182"/>
        <v>42405.957638888889</v>
      </c>
      <c r="T2885" s="12">
        <f t="shared" si="183"/>
        <v>42370.65320601852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7">
        <f t="shared" si="181"/>
        <v>46.25</v>
      </c>
      <c r="Q2886" t="s">
        <v>8317</v>
      </c>
      <c r="R2886" t="s">
        <v>8318</v>
      </c>
      <c r="S2886" s="12">
        <f t="shared" si="182"/>
        <v>41978.477256944447</v>
      </c>
      <c r="T2886" s="12">
        <f t="shared" si="183"/>
        <v>41948.477256944447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7">
        <f t="shared" si="181"/>
        <v>26</v>
      </c>
      <c r="Q2887" t="s">
        <v>8317</v>
      </c>
      <c r="R2887" t="s">
        <v>8318</v>
      </c>
      <c r="S2887" s="12">
        <f t="shared" si="182"/>
        <v>42076.784733796296</v>
      </c>
      <c r="T2887" s="12">
        <f t="shared" si="183"/>
        <v>42046.82640046296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7">
        <f t="shared" si="181"/>
        <v>10</v>
      </c>
      <c r="Q2888" t="s">
        <v>8317</v>
      </c>
      <c r="R2888" t="s">
        <v>8318</v>
      </c>
      <c r="S2888" s="12">
        <f t="shared" si="182"/>
        <v>42265.915972222225</v>
      </c>
      <c r="T2888" s="12">
        <f t="shared" si="183"/>
        <v>42261.382916666669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7">
        <f t="shared" si="181"/>
        <v>5</v>
      </c>
      <c r="Q2889" t="s">
        <v>8317</v>
      </c>
      <c r="R2889" t="s">
        <v>8318</v>
      </c>
      <c r="S2889" s="12">
        <f t="shared" si="182"/>
        <v>42015.177361111113</v>
      </c>
      <c r="T2889" s="12">
        <f t="shared" si="183"/>
        <v>41985.177361111113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2">
        <f t="shared" si="182"/>
        <v>41929.957638888889</v>
      </c>
      <c r="T2890" s="12">
        <f t="shared" si="183"/>
        <v>41922.285185185188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7">
        <f t="shared" si="181"/>
        <v>81.571428571428569</v>
      </c>
      <c r="Q2891" t="s">
        <v>8317</v>
      </c>
      <c r="R2891" t="s">
        <v>8318</v>
      </c>
      <c r="S2891" s="12">
        <f t="shared" si="182"/>
        <v>41880.613252314812</v>
      </c>
      <c r="T2891" s="12">
        <f t="shared" si="183"/>
        <v>41850.613252314812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7">
        <f t="shared" si="181"/>
        <v>7</v>
      </c>
      <c r="Q2892" t="s">
        <v>8317</v>
      </c>
      <c r="R2892" t="s">
        <v>8318</v>
      </c>
      <c r="S2892" s="12">
        <f t="shared" si="182"/>
        <v>41859.875</v>
      </c>
      <c r="T2892" s="12">
        <f t="shared" si="183"/>
        <v>41831.492962962962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7">
        <f t="shared" si="181"/>
        <v>27.3</v>
      </c>
      <c r="Q2893" t="s">
        <v>8317</v>
      </c>
      <c r="R2893" t="s">
        <v>8318</v>
      </c>
      <c r="S2893" s="12">
        <f t="shared" si="182"/>
        <v>42475.59175925926</v>
      </c>
      <c r="T2893" s="12">
        <f t="shared" si="183"/>
        <v>42415.633425925931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7">
        <f t="shared" si="181"/>
        <v>29.411764705882351</v>
      </c>
      <c r="Q2894" t="s">
        <v>8317</v>
      </c>
      <c r="R2894" t="s">
        <v>8318</v>
      </c>
      <c r="S2894" s="12">
        <f t="shared" si="182"/>
        <v>41876.625</v>
      </c>
      <c r="T2894" s="12">
        <f t="shared" si="183"/>
        <v>41869.464166666665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7">
        <f t="shared" si="181"/>
        <v>12.5</v>
      </c>
      <c r="Q2895" t="s">
        <v>8317</v>
      </c>
      <c r="R2895" t="s">
        <v>8318</v>
      </c>
      <c r="S2895" s="12">
        <f t="shared" si="182"/>
        <v>42012.833333333328</v>
      </c>
      <c r="T2895" s="12">
        <f t="shared" si="183"/>
        <v>41953.523090277777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2">
        <f t="shared" si="182"/>
        <v>42097.694618055553</v>
      </c>
      <c r="T2896" s="12">
        <f t="shared" si="183"/>
        <v>42037.736284722225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7">
        <f t="shared" si="181"/>
        <v>5.75</v>
      </c>
      <c r="Q2897" t="s">
        <v>8317</v>
      </c>
      <c r="R2897" t="s">
        <v>8318</v>
      </c>
      <c r="S2897" s="12">
        <f t="shared" si="182"/>
        <v>41812.625</v>
      </c>
      <c r="T2897" s="12">
        <f t="shared" si="183"/>
        <v>41811.305462962962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7">
        <f t="shared" si="181"/>
        <v>52.083333333333336</v>
      </c>
      <c r="Q2898" t="s">
        <v>8317</v>
      </c>
      <c r="R2898" t="s">
        <v>8318</v>
      </c>
      <c r="S2898" s="12">
        <f t="shared" si="182"/>
        <v>42716</v>
      </c>
      <c r="T2898" s="12">
        <f t="shared" si="183"/>
        <v>42701.658807870372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7">
        <f t="shared" si="181"/>
        <v>183.33333333333334</v>
      </c>
      <c r="Q2899" t="s">
        <v>8317</v>
      </c>
      <c r="R2899" t="s">
        <v>8318</v>
      </c>
      <c r="S2899" s="12">
        <f t="shared" si="182"/>
        <v>42288.395196759258</v>
      </c>
      <c r="T2899" s="12">
        <f t="shared" si="183"/>
        <v>42258.396504629629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7">
        <f t="shared" si="181"/>
        <v>26.333333333333332</v>
      </c>
      <c r="Q2900" t="s">
        <v>8317</v>
      </c>
      <c r="R2900" t="s">
        <v>8318</v>
      </c>
      <c r="S2900" s="12">
        <f t="shared" si="182"/>
        <v>42308.414965277778</v>
      </c>
      <c r="T2900" s="12">
        <f t="shared" si="183"/>
        <v>42278.414965277778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2">
        <f t="shared" si="182"/>
        <v>42574.828217592592</v>
      </c>
      <c r="T2901" s="12">
        <f t="shared" si="183"/>
        <v>42514.828217592592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7">
        <f t="shared" si="181"/>
        <v>486.42857142857144</v>
      </c>
      <c r="Q2902" t="s">
        <v>8317</v>
      </c>
      <c r="R2902" t="s">
        <v>8318</v>
      </c>
      <c r="S2902" s="12">
        <f t="shared" si="182"/>
        <v>41859.984166666669</v>
      </c>
      <c r="T2902" s="12">
        <f t="shared" si="183"/>
        <v>41829.984166666669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7">
        <f t="shared" si="181"/>
        <v>3</v>
      </c>
      <c r="Q2903" t="s">
        <v>8317</v>
      </c>
      <c r="R2903" t="s">
        <v>8318</v>
      </c>
      <c r="S2903" s="12">
        <f t="shared" si="182"/>
        <v>42042.654386574075</v>
      </c>
      <c r="T2903" s="12">
        <f t="shared" si="183"/>
        <v>41982.654386574075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7">
        <f t="shared" si="181"/>
        <v>25</v>
      </c>
      <c r="Q2904" t="s">
        <v>8317</v>
      </c>
      <c r="R2904" t="s">
        <v>8318</v>
      </c>
      <c r="S2904" s="12">
        <f t="shared" si="182"/>
        <v>42240.189768518518</v>
      </c>
      <c r="T2904" s="12">
        <f t="shared" si="183"/>
        <v>42210.189768518518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7">
        <f t="shared" si="181"/>
        <v>9.75</v>
      </c>
      <c r="Q2905" t="s">
        <v>8317</v>
      </c>
      <c r="R2905" t="s">
        <v>8318</v>
      </c>
      <c r="S2905" s="12">
        <f t="shared" si="182"/>
        <v>42255.916874999995</v>
      </c>
      <c r="T2905" s="12">
        <f t="shared" si="183"/>
        <v>42195.916874999995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7">
        <f t="shared" si="181"/>
        <v>18.75</v>
      </c>
      <c r="Q2906" t="s">
        <v>8317</v>
      </c>
      <c r="R2906" t="s">
        <v>8318</v>
      </c>
      <c r="S2906" s="12">
        <f t="shared" si="182"/>
        <v>41952.25</v>
      </c>
      <c r="T2906" s="12">
        <f t="shared" si="183"/>
        <v>41940.717951388891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7">
        <f t="shared" si="181"/>
        <v>36.588235294117645</v>
      </c>
      <c r="Q2907" t="s">
        <v>8317</v>
      </c>
      <c r="R2907" t="s">
        <v>8318</v>
      </c>
      <c r="S2907" s="12">
        <f t="shared" si="182"/>
        <v>42619.806863425925</v>
      </c>
      <c r="T2907" s="12">
        <f t="shared" si="183"/>
        <v>42605.806863425925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7">
        <f t="shared" si="181"/>
        <v>80.714285714285708</v>
      </c>
      <c r="Q2908" t="s">
        <v>8317</v>
      </c>
      <c r="R2908" t="s">
        <v>8318</v>
      </c>
      <c r="S2908" s="12">
        <f t="shared" si="182"/>
        <v>42216.791666666672</v>
      </c>
      <c r="T2908" s="12">
        <f t="shared" si="183"/>
        <v>42199.398912037039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7">
        <f t="shared" si="181"/>
        <v>1</v>
      </c>
      <c r="Q2909" t="s">
        <v>8317</v>
      </c>
      <c r="R2909" t="s">
        <v>8318</v>
      </c>
      <c r="S2909" s="12">
        <f t="shared" si="182"/>
        <v>42504.627743055556</v>
      </c>
      <c r="T2909" s="12">
        <f t="shared" si="183"/>
        <v>42444.627743055556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7">
        <f t="shared" si="181"/>
        <v>52.8</v>
      </c>
      <c r="Q2910" t="s">
        <v>8317</v>
      </c>
      <c r="R2910" t="s">
        <v>8318</v>
      </c>
      <c r="S2910" s="12">
        <f t="shared" si="182"/>
        <v>42529.48170138889</v>
      </c>
      <c r="T2910" s="12">
        <f t="shared" si="183"/>
        <v>42499.48170138889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7">
        <f t="shared" si="181"/>
        <v>20</v>
      </c>
      <c r="Q2911" t="s">
        <v>8317</v>
      </c>
      <c r="R2911" t="s">
        <v>8318</v>
      </c>
      <c r="S2911" s="12">
        <f t="shared" si="182"/>
        <v>41968.573611111111</v>
      </c>
      <c r="T2911" s="12">
        <f t="shared" si="183"/>
        <v>41929.016215277778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7">
        <f t="shared" si="181"/>
        <v>1</v>
      </c>
      <c r="Q2912" t="s">
        <v>8317</v>
      </c>
      <c r="R2912" t="s">
        <v>8318</v>
      </c>
      <c r="S2912" s="12">
        <f t="shared" si="182"/>
        <v>42167.591284722221</v>
      </c>
      <c r="T2912" s="12">
        <f t="shared" si="183"/>
        <v>42107.591284722221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7">
        <f t="shared" si="181"/>
        <v>46.928571428571431</v>
      </c>
      <c r="Q2913" t="s">
        <v>8317</v>
      </c>
      <c r="R2913" t="s">
        <v>8318</v>
      </c>
      <c r="S2913" s="12">
        <f t="shared" si="182"/>
        <v>42182.518819444449</v>
      </c>
      <c r="T2913" s="12">
        <f t="shared" si="183"/>
        <v>42142.518819444449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7">
        <f t="shared" si="181"/>
        <v>78.07692307692308</v>
      </c>
      <c r="Q2914" t="s">
        <v>8317</v>
      </c>
      <c r="R2914" t="s">
        <v>8318</v>
      </c>
      <c r="S2914" s="12">
        <f t="shared" si="182"/>
        <v>42383.881643518514</v>
      </c>
      <c r="T2914" s="12">
        <f t="shared" si="183"/>
        <v>42353.881643518514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7">
        <f t="shared" si="181"/>
        <v>1</v>
      </c>
      <c r="Q2915" t="s">
        <v>8317</v>
      </c>
      <c r="R2915" t="s">
        <v>8318</v>
      </c>
      <c r="S2915" s="12">
        <f t="shared" si="182"/>
        <v>41888.672905092593</v>
      </c>
      <c r="T2915" s="12">
        <f t="shared" si="183"/>
        <v>41828.672905092593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7">
        <f t="shared" si="181"/>
        <v>1</v>
      </c>
      <c r="Q2916" t="s">
        <v>8317</v>
      </c>
      <c r="R2916" t="s">
        <v>8318</v>
      </c>
      <c r="S2916" s="12">
        <f t="shared" si="182"/>
        <v>42077.615671296298</v>
      </c>
      <c r="T2916" s="12">
        <f t="shared" si="183"/>
        <v>42017.657337962963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7">
        <f t="shared" si="181"/>
        <v>203.66666666666666</v>
      </c>
      <c r="Q2917" t="s">
        <v>8317</v>
      </c>
      <c r="R2917" t="s">
        <v>8318</v>
      </c>
      <c r="S2917" s="12">
        <f t="shared" si="182"/>
        <v>42445.106365740736</v>
      </c>
      <c r="T2917" s="12">
        <f t="shared" si="183"/>
        <v>42415.148032407407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7">
        <f t="shared" si="181"/>
        <v>20.714285714285715</v>
      </c>
      <c r="Q2918" t="s">
        <v>8317</v>
      </c>
      <c r="R2918" t="s">
        <v>8318</v>
      </c>
      <c r="S2918" s="12">
        <f t="shared" si="182"/>
        <v>41778.226724537039</v>
      </c>
      <c r="T2918" s="12">
        <f t="shared" si="183"/>
        <v>41755.226724537039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7">
        <f t="shared" si="181"/>
        <v>48.555555555555557</v>
      </c>
      <c r="Q2919" t="s">
        <v>8317</v>
      </c>
      <c r="R2919" t="s">
        <v>8318</v>
      </c>
      <c r="S2919" s="12">
        <f t="shared" si="182"/>
        <v>42262.984340277777</v>
      </c>
      <c r="T2919" s="12">
        <f t="shared" si="183"/>
        <v>42244.984340277777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7">
        <f t="shared" si="181"/>
        <v>68.099999999999994</v>
      </c>
      <c r="Q2920" t="s">
        <v>8317</v>
      </c>
      <c r="R2920" t="s">
        <v>8318</v>
      </c>
      <c r="S2920" s="12">
        <f t="shared" si="182"/>
        <v>42306.379710648151</v>
      </c>
      <c r="T2920" s="12">
        <f t="shared" si="183"/>
        <v>42278.379710648151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7">
        <f t="shared" si="181"/>
        <v>8.5</v>
      </c>
      <c r="Q2921" t="s">
        <v>8317</v>
      </c>
      <c r="R2921" t="s">
        <v>8318</v>
      </c>
      <c r="S2921" s="12">
        <f t="shared" si="182"/>
        <v>41856.36954861111</v>
      </c>
      <c r="T2921" s="12">
        <f t="shared" si="183"/>
        <v>41826.36954861111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7">
        <f t="shared" si="181"/>
        <v>51.615384615384613</v>
      </c>
      <c r="Q2922" t="s">
        <v>8317</v>
      </c>
      <c r="R2922" t="s">
        <v>8318</v>
      </c>
      <c r="S2922" s="12">
        <f t="shared" si="182"/>
        <v>42088.500810185185</v>
      </c>
      <c r="T2922" s="12">
        <f t="shared" si="183"/>
        <v>42058.542476851857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7">
        <f t="shared" si="181"/>
        <v>43</v>
      </c>
      <c r="Q2923" t="s">
        <v>8317</v>
      </c>
      <c r="R2923" t="s">
        <v>8359</v>
      </c>
      <c r="S2923" s="12">
        <f t="shared" si="182"/>
        <v>41907.636620370373</v>
      </c>
      <c r="T2923" s="12">
        <f t="shared" si="183"/>
        <v>41877.636620370373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7">
        <f t="shared" si="181"/>
        <v>83.333333333333329</v>
      </c>
      <c r="Q2924" t="s">
        <v>8317</v>
      </c>
      <c r="R2924" t="s">
        <v>8359</v>
      </c>
      <c r="S2924" s="12">
        <f t="shared" si="182"/>
        <v>42142.624155092592</v>
      </c>
      <c r="T2924" s="12">
        <f t="shared" si="183"/>
        <v>42097.624155092592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7">
        <f t="shared" si="181"/>
        <v>30</v>
      </c>
      <c r="Q2925" t="s">
        <v>8317</v>
      </c>
      <c r="R2925" t="s">
        <v>8359</v>
      </c>
      <c r="S2925" s="12">
        <f t="shared" si="182"/>
        <v>42027.875</v>
      </c>
      <c r="T2925" s="12">
        <f t="shared" si="183"/>
        <v>42012.90253472222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7">
        <f t="shared" si="181"/>
        <v>175.51020408163265</v>
      </c>
      <c r="Q2926" t="s">
        <v>8317</v>
      </c>
      <c r="R2926" t="s">
        <v>8359</v>
      </c>
      <c r="S2926" s="12">
        <f t="shared" si="182"/>
        <v>42132.915972222225</v>
      </c>
      <c r="T2926" s="12">
        <f t="shared" si="183"/>
        <v>42103.306828703702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7">
        <f t="shared" si="181"/>
        <v>231.66175879396985</v>
      </c>
      <c r="Q2927" t="s">
        <v>8317</v>
      </c>
      <c r="R2927" t="s">
        <v>8359</v>
      </c>
      <c r="S2927" s="12">
        <f t="shared" si="182"/>
        <v>41893.334120370375</v>
      </c>
      <c r="T2927" s="12">
        <f t="shared" si="183"/>
        <v>41863.334120370375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7">
        <f t="shared" si="181"/>
        <v>75</v>
      </c>
      <c r="Q2928" t="s">
        <v>8317</v>
      </c>
      <c r="R2928" t="s">
        <v>8359</v>
      </c>
      <c r="S2928" s="12">
        <f t="shared" si="182"/>
        <v>42058.515960648147</v>
      </c>
      <c r="T2928" s="12">
        <f t="shared" si="183"/>
        <v>42044.515960648147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7">
        <f t="shared" si="181"/>
        <v>112.14285714285714</v>
      </c>
      <c r="Q2929" t="s">
        <v>8317</v>
      </c>
      <c r="R2929" t="s">
        <v>8359</v>
      </c>
      <c r="S2929" s="12">
        <f t="shared" si="182"/>
        <v>41834.958333333336</v>
      </c>
      <c r="T2929" s="12">
        <f t="shared" si="183"/>
        <v>41806.419317129628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7">
        <f t="shared" si="181"/>
        <v>41.666666666666664</v>
      </c>
      <c r="Q2930" t="s">
        <v>8317</v>
      </c>
      <c r="R2930" t="s">
        <v>8359</v>
      </c>
      <c r="S2930" s="12">
        <f t="shared" si="182"/>
        <v>42433.748217592598</v>
      </c>
      <c r="T2930" s="12">
        <f t="shared" si="183"/>
        <v>42403.748217592598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7">
        <f t="shared" si="181"/>
        <v>255.17343750000001</v>
      </c>
      <c r="Q2931" t="s">
        <v>8317</v>
      </c>
      <c r="R2931" t="s">
        <v>8359</v>
      </c>
      <c r="S2931" s="12">
        <f t="shared" si="182"/>
        <v>41784.314328703702</v>
      </c>
      <c r="T2931" s="12">
        <f t="shared" si="183"/>
        <v>41754.314328703702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7">
        <f t="shared" si="181"/>
        <v>162.7741935483871</v>
      </c>
      <c r="Q2932" t="s">
        <v>8317</v>
      </c>
      <c r="R2932" t="s">
        <v>8359</v>
      </c>
      <c r="S2932" s="12">
        <f t="shared" si="182"/>
        <v>42131.334074074075</v>
      </c>
      <c r="T2932" s="12">
        <f t="shared" si="183"/>
        <v>42101.334074074075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7">
        <f t="shared" si="181"/>
        <v>88.333333333333329</v>
      </c>
      <c r="Q2933" t="s">
        <v>8317</v>
      </c>
      <c r="R2933" t="s">
        <v>8359</v>
      </c>
      <c r="S2933" s="12">
        <f t="shared" si="182"/>
        <v>41897.005555555559</v>
      </c>
      <c r="T2933" s="12">
        <f t="shared" si="183"/>
        <v>41872.041238425925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7">
        <f t="shared" si="181"/>
        <v>85.736842105263165</v>
      </c>
      <c r="Q2934" t="s">
        <v>8317</v>
      </c>
      <c r="R2934" t="s">
        <v>8359</v>
      </c>
      <c r="S2934" s="12">
        <f t="shared" si="182"/>
        <v>42056.208333333328</v>
      </c>
      <c r="T2934" s="12">
        <f t="shared" si="183"/>
        <v>42024.914780092593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7">
        <f t="shared" si="181"/>
        <v>47.574074074074076</v>
      </c>
      <c r="Q2935" t="s">
        <v>8317</v>
      </c>
      <c r="R2935" t="s">
        <v>8359</v>
      </c>
      <c r="S2935" s="12">
        <f t="shared" si="182"/>
        <v>42525.706631944442</v>
      </c>
      <c r="T2935" s="12">
        <f t="shared" si="183"/>
        <v>42495.706631944442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7">
        <f t="shared" si="181"/>
        <v>72.972972972972968</v>
      </c>
      <c r="Q2936" t="s">
        <v>8317</v>
      </c>
      <c r="R2936" t="s">
        <v>8359</v>
      </c>
      <c r="S2936" s="12">
        <f t="shared" si="182"/>
        <v>41805.386157407411</v>
      </c>
      <c r="T2936" s="12">
        <f t="shared" si="183"/>
        <v>41775.386157407411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7">
        <f t="shared" si="181"/>
        <v>90.538461538461533</v>
      </c>
      <c r="Q2937" t="s">
        <v>8317</v>
      </c>
      <c r="R2937" t="s">
        <v>8359</v>
      </c>
      <c r="S2937" s="12">
        <f t="shared" si="182"/>
        <v>42611.458333333328</v>
      </c>
      <c r="T2937" s="12">
        <f t="shared" si="183"/>
        <v>42553.333425925928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7">
        <f t="shared" si="181"/>
        <v>37.647058823529413</v>
      </c>
      <c r="Q2938" t="s">
        <v>8317</v>
      </c>
      <c r="R2938" t="s">
        <v>8359</v>
      </c>
      <c r="S2938" s="12">
        <f t="shared" si="182"/>
        <v>41924.957638888889</v>
      </c>
      <c r="T2938" s="12">
        <f t="shared" si="183"/>
        <v>41912.400729166664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7">
        <f t="shared" si="181"/>
        <v>36.363636363636367</v>
      </c>
      <c r="Q2939" t="s">
        <v>8317</v>
      </c>
      <c r="R2939" t="s">
        <v>8359</v>
      </c>
      <c r="S2939" s="12">
        <f t="shared" si="182"/>
        <v>41833.207326388889</v>
      </c>
      <c r="T2939" s="12">
        <f t="shared" si="183"/>
        <v>41803.207326388889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7">
        <f t="shared" si="181"/>
        <v>126.71875</v>
      </c>
      <c r="Q2940" t="s">
        <v>8317</v>
      </c>
      <c r="R2940" t="s">
        <v>8359</v>
      </c>
      <c r="S2940" s="12">
        <f t="shared" si="182"/>
        <v>42034.453865740739</v>
      </c>
      <c r="T2940" s="12">
        <f t="shared" si="183"/>
        <v>42004.453865740739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7">
        <f t="shared" si="181"/>
        <v>329.2</v>
      </c>
      <c r="Q2941" t="s">
        <v>8317</v>
      </c>
      <c r="R2941" t="s">
        <v>8359</v>
      </c>
      <c r="S2941" s="12">
        <f t="shared" si="182"/>
        <v>41878.791666666664</v>
      </c>
      <c r="T2941" s="12">
        <f t="shared" si="183"/>
        <v>41845.559166666666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7">
        <f t="shared" si="181"/>
        <v>81.242424242424249</v>
      </c>
      <c r="Q2942" t="s">
        <v>8317</v>
      </c>
      <c r="R2942" t="s">
        <v>8359</v>
      </c>
      <c r="S2942" s="12">
        <f t="shared" si="182"/>
        <v>42022.523356481484</v>
      </c>
      <c r="T2942" s="12">
        <f t="shared" si="183"/>
        <v>41982.523356481484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7">
        <f t="shared" si="181"/>
        <v>1</v>
      </c>
      <c r="Q2943" t="s">
        <v>8317</v>
      </c>
      <c r="R2943" t="s">
        <v>8357</v>
      </c>
      <c r="S2943" s="12">
        <f t="shared" si="182"/>
        <v>42064.710127314815</v>
      </c>
      <c r="T2943" s="12">
        <f t="shared" si="183"/>
        <v>42034.710127314815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7">
        <f t="shared" si="181"/>
        <v>202.22772277227722</v>
      </c>
      <c r="Q2944" t="s">
        <v>8317</v>
      </c>
      <c r="R2944" t="s">
        <v>8357</v>
      </c>
      <c r="S2944" s="12">
        <f t="shared" si="182"/>
        <v>42354.595833333333</v>
      </c>
      <c r="T2944" s="12">
        <f t="shared" si="183"/>
        <v>42334.553923611107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2">
        <f t="shared" si="182"/>
        <v>42106.879398148143</v>
      </c>
      <c r="T2945" s="12">
        <f t="shared" si="183"/>
        <v>42076.879398148143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184">E2946/D2946</f>
        <v>0.01</v>
      </c>
      <c r="P2946" s="7">
        <f t="shared" ref="P2946:P3009" si="185">E2946/L2946</f>
        <v>100</v>
      </c>
      <c r="Q2946" t="s">
        <v>8317</v>
      </c>
      <c r="R2946" t="s">
        <v>8357</v>
      </c>
      <c r="S2946" s="12">
        <f t="shared" si="182"/>
        <v>42162.6643287037</v>
      </c>
      <c r="T2946" s="12">
        <f t="shared" si="183"/>
        <v>42132.6643287037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4"/>
        <v>0</v>
      </c>
      <c r="P2947" s="7" t="e">
        <f t="shared" si="185"/>
        <v>#DIV/0!</v>
      </c>
      <c r="Q2947" t="s">
        <v>8317</v>
      </c>
      <c r="R2947" t="s">
        <v>8357</v>
      </c>
      <c r="S2947" s="12">
        <f t="shared" ref="S2947:S3010" si="186">(I2947/86400)+25569+(-6/24)</f>
        <v>42147.889583333337</v>
      </c>
      <c r="T2947" s="12">
        <f t="shared" ref="T2947:T3010" si="187">(J2947/86400)+25569+(-6/24)</f>
        <v>42117.889583333337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7">
        <f t="shared" si="185"/>
        <v>1</v>
      </c>
      <c r="Q2948" t="s">
        <v>8317</v>
      </c>
      <c r="R2948" t="s">
        <v>8357</v>
      </c>
      <c r="S2948" s="12">
        <f t="shared" si="186"/>
        <v>42597.281157407408</v>
      </c>
      <c r="T2948" s="12">
        <f t="shared" si="187"/>
        <v>42567.281157407408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7">
        <f t="shared" si="185"/>
        <v>82.461538461538467</v>
      </c>
      <c r="Q2949" t="s">
        <v>8317</v>
      </c>
      <c r="R2949" t="s">
        <v>8357</v>
      </c>
      <c r="S2949" s="12">
        <f t="shared" si="186"/>
        <v>42698.46597222222</v>
      </c>
      <c r="T2949" s="12">
        <f t="shared" si="187"/>
        <v>42649.312118055561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7">
        <f t="shared" si="185"/>
        <v>2.6666666666666665</v>
      </c>
      <c r="Q2950" t="s">
        <v>8317</v>
      </c>
      <c r="R2950" t="s">
        <v>8357</v>
      </c>
      <c r="S2950" s="12">
        <f t="shared" si="186"/>
        <v>42157.399224537032</v>
      </c>
      <c r="T2950" s="12">
        <f t="shared" si="187"/>
        <v>42097.399224537032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7">
        <f t="shared" si="185"/>
        <v>12.5</v>
      </c>
      <c r="Q2951" t="s">
        <v>8317</v>
      </c>
      <c r="R2951" t="s">
        <v>8357</v>
      </c>
      <c r="S2951" s="12">
        <f t="shared" si="186"/>
        <v>42327.614780092597</v>
      </c>
      <c r="T2951" s="12">
        <f t="shared" si="187"/>
        <v>42297.573113425926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2">
        <f t="shared" si="186"/>
        <v>42392.11518518519</v>
      </c>
      <c r="T2952" s="12">
        <f t="shared" si="187"/>
        <v>42362.11518518519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7">
        <f t="shared" si="185"/>
        <v>18.896551724137932</v>
      </c>
      <c r="Q2953" t="s">
        <v>8317</v>
      </c>
      <c r="R2953" t="s">
        <v>8357</v>
      </c>
      <c r="S2953" s="12">
        <f t="shared" si="186"/>
        <v>41917.552928240737</v>
      </c>
      <c r="T2953" s="12">
        <f t="shared" si="187"/>
        <v>41872.552928240737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7">
        <f t="shared" si="185"/>
        <v>200.625</v>
      </c>
      <c r="Q2954" t="s">
        <v>8317</v>
      </c>
      <c r="R2954" t="s">
        <v>8357</v>
      </c>
      <c r="S2954" s="12">
        <f t="shared" si="186"/>
        <v>42659.916666666672</v>
      </c>
      <c r="T2954" s="12">
        <f t="shared" si="187"/>
        <v>42628.440266203703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7">
        <f t="shared" si="185"/>
        <v>201.66666666666666</v>
      </c>
      <c r="Q2955" t="s">
        <v>8317</v>
      </c>
      <c r="R2955" t="s">
        <v>8357</v>
      </c>
      <c r="S2955" s="12">
        <f t="shared" si="186"/>
        <v>42285.541909722218</v>
      </c>
      <c r="T2955" s="12">
        <f t="shared" si="187"/>
        <v>42255.541909722218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2">
        <f t="shared" si="186"/>
        <v>42810.291701388887</v>
      </c>
      <c r="T2956" s="12">
        <f t="shared" si="187"/>
        <v>42790.333368055552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7">
        <f t="shared" si="185"/>
        <v>65</v>
      </c>
      <c r="Q2957" t="s">
        <v>8317</v>
      </c>
      <c r="R2957" t="s">
        <v>8357</v>
      </c>
      <c r="S2957" s="12">
        <f t="shared" si="186"/>
        <v>42171.491307870368</v>
      </c>
      <c r="T2957" s="12">
        <f t="shared" si="187"/>
        <v>42141.491307870368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7">
        <f t="shared" si="185"/>
        <v>66.099999999999994</v>
      </c>
      <c r="Q2958" t="s">
        <v>8317</v>
      </c>
      <c r="R2958" t="s">
        <v>8357</v>
      </c>
      <c r="S2958" s="12">
        <f t="shared" si="186"/>
        <v>42494.708912037036</v>
      </c>
      <c r="T2958" s="12">
        <f t="shared" si="187"/>
        <v>42464.708912037036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7">
        <f t="shared" si="185"/>
        <v>93.333333333333329</v>
      </c>
      <c r="Q2959" t="s">
        <v>8317</v>
      </c>
      <c r="R2959" t="s">
        <v>8357</v>
      </c>
      <c r="S2959" s="12">
        <f t="shared" si="186"/>
        <v>42090.719583333332</v>
      </c>
      <c r="T2959" s="12">
        <f t="shared" si="187"/>
        <v>42030.761249999996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2">
        <f t="shared" si="186"/>
        <v>42498.48746527778</v>
      </c>
      <c r="T2960" s="12">
        <f t="shared" si="187"/>
        <v>42438.529131944444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2">
        <f t="shared" si="186"/>
        <v>42527.758391203708</v>
      </c>
      <c r="T2961" s="12">
        <f t="shared" si="187"/>
        <v>42497.758391203708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2">
        <f t="shared" si="186"/>
        <v>41893.507210648146</v>
      </c>
      <c r="T2962" s="12">
        <f t="shared" si="187"/>
        <v>41863.507210648146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7">
        <f t="shared" si="185"/>
        <v>50.75</v>
      </c>
      <c r="Q2963" t="s">
        <v>8317</v>
      </c>
      <c r="R2963" t="s">
        <v>8318</v>
      </c>
      <c r="S2963" s="12">
        <f t="shared" si="186"/>
        <v>42088.916666666672</v>
      </c>
      <c r="T2963" s="12">
        <f t="shared" si="187"/>
        <v>42060.962488425925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7">
        <f t="shared" si="185"/>
        <v>60.9</v>
      </c>
      <c r="Q2964" t="s">
        <v>8317</v>
      </c>
      <c r="R2964" t="s">
        <v>8318</v>
      </c>
      <c r="S2964" s="12">
        <f t="shared" si="186"/>
        <v>42064.040972222225</v>
      </c>
      <c r="T2964" s="12">
        <f t="shared" si="187"/>
        <v>42035.99428240741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7">
        <f t="shared" si="185"/>
        <v>109.03061224489795</v>
      </c>
      <c r="Q2965" t="s">
        <v>8317</v>
      </c>
      <c r="R2965" t="s">
        <v>8318</v>
      </c>
      <c r="S2965" s="12">
        <f t="shared" si="186"/>
        <v>42187.220185185186</v>
      </c>
      <c r="T2965" s="12">
        <f t="shared" si="187"/>
        <v>42157.220185185186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7">
        <f t="shared" si="185"/>
        <v>25.692295918367346</v>
      </c>
      <c r="Q2966" t="s">
        <v>8317</v>
      </c>
      <c r="R2966" t="s">
        <v>8318</v>
      </c>
      <c r="S2966" s="12">
        <f t="shared" si="186"/>
        <v>41857.647222222222</v>
      </c>
      <c r="T2966" s="12">
        <f t="shared" si="187"/>
        <v>41827.659942129627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7">
        <f t="shared" si="185"/>
        <v>41.92307692307692</v>
      </c>
      <c r="Q2967" t="s">
        <v>8317</v>
      </c>
      <c r="R2967" t="s">
        <v>8318</v>
      </c>
      <c r="S2967" s="12">
        <f t="shared" si="186"/>
        <v>42192.479548611111</v>
      </c>
      <c r="T2967" s="12">
        <f t="shared" si="187"/>
        <v>42162.479548611111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7">
        <f t="shared" si="185"/>
        <v>88.7734375</v>
      </c>
      <c r="Q2968" t="s">
        <v>8317</v>
      </c>
      <c r="R2968" t="s">
        <v>8318</v>
      </c>
      <c r="S2968" s="12">
        <f t="shared" si="186"/>
        <v>42263.488564814819</v>
      </c>
      <c r="T2968" s="12">
        <f t="shared" si="187"/>
        <v>42233.488564814819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7">
        <f t="shared" si="185"/>
        <v>80.225352112676063</v>
      </c>
      <c r="Q2969" t="s">
        <v>8317</v>
      </c>
      <c r="R2969" t="s">
        <v>8318</v>
      </c>
      <c r="S2969" s="12">
        <f t="shared" si="186"/>
        <v>42071.906157407408</v>
      </c>
      <c r="T2969" s="12">
        <f t="shared" si="187"/>
        <v>42041.947824074072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7">
        <f t="shared" si="185"/>
        <v>78.936170212765958</v>
      </c>
      <c r="Q2970" t="s">
        <v>8317</v>
      </c>
      <c r="R2970" t="s">
        <v>8318</v>
      </c>
      <c r="S2970" s="12">
        <f t="shared" si="186"/>
        <v>42598.915972222225</v>
      </c>
      <c r="T2970" s="12">
        <f t="shared" si="187"/>
        <v>42585.273842592593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7">
        <f t="shared" si="185"/>
        <v>95.588235294117652</v>
      </c>
      <c r="Q2971" t="s">
        <v>8317</v>
      </c>
      <c r="R2971" t="s">
        <v>8318</v>
      </c>
      <c r="S2971" s="12">
        <f t="shared" si="186"/>
        <v>42127.702083333337</v>
      </c>
      <c r="T2971" s="12">
        <f t="shared" si="187"/>
        <v>42097.536493055552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7">
        <f t="shared" si="185"/>
        <v>69.890109890109883</v>
      </c>
      <c r="Q2972" t="s">
        <v>8317</v>
      </c>
      <c r="R2972" t="s">
        <v>8318</v>
      </c>
      <c r="S2972" s="12">
        <f t="shared" si="186"/>
        <v>41838.419571759259</v>
      </c>
      <c r="T2972" s="12">
        <f t="shared" si="187"/>
        <v>41808.419571759259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7">
        <f t="shared" si="185"/>
        <v>74.534883720930239</v>
      </c>
      <c r="Q2973" t="s">
        <v>8317</v>
      </c>
      <c r="R2973" t="s">
        <v>8318</v>
      </c>
      <c r="S2973" s="12">
        <f t="shared" si="186"/>
        <v>41882.408310185187</v>
      </c>
      <c r="T2973" s="12">
        <f t="shared" si="187"/>
        <v>41852.408310185187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7">
        <f t="shared" si="185"/>
        <v>123.94117647058823</v>
      </c>
      <c r="Q2974" t="s">
        <v>8317</v>
      </c>
      <c r="R2974" t="s">
        <v>8318</v>
      </c>
      <c r="S2974" s="12">
        <f t="shared" si="186"/>
        <v>42708.791666666672</v>
      </c>
      <c r="T2974" s="12">
        <f t="shared" si="187"/>
        <v>42693.860185185185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7">
        <f t="shared" si="185"/>
        <v>264.84848484848487</v>
      </c>
      <c r="Q2975" t="s">
        <v>8317</v>
      </c>
      <c r="R2975" t="s">
        <v>8318</v>
      </c>
      <c r="S2975" s="12">
        <f t="shared" si="186"/>
        <v>42369.916666666672</v>
      </c>
      <c r="T2975" s="12">
        <f t="shared" si="187"/>
        <v>42341.568379629629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7">
        <f t="shared" si="185"/>
        <v>58.620689655172413</v>
      </c>
      <c r="Q2976" t="s">
        <v>8317</v>
      </c>
      <c r="R2976" t="s">
        <v>8318</v>
      </c>
      <c r="S2976" s="12">
        <f t="shared" si="186"/>
        <v>41907.815972222219</v>
      </c>
      <c r="T2976" s="12">
        <f t="shared" si="187"/>
        <v>41879.811006944445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7">
        <f t="shared" si="185"/>
        <v>70.884955752212392</v>
      </c>
      <c r="Q2977" t="s">
        <v>8317</v>
      </c>
      <c r="R2977" t="s">
        <v>8318</v>
      </c>
      <c r="S2977" s="12">
        <f t="shared" si="186"/>
        <v>41969.875</v>
      </c>
      <c r="T2977" s="12">
        <f t="shared" si="187"/>
        <v>41941.433865740742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7">
        <f t="shared" si="185"/>
        <v>8.5714285714285712</v>
      </c>
      <c r="Q2978" t="s">
        <v>8317</v>
      </c>
      <c r="R2978" t="s">
        <v>8318</v>
      </c>
      <c r="S2978" s="12">
        <f t="shared" si="186"/>
        <v>42442.25</v>
      </c>
      <c r="T2978" s="12">
        <f t="shared" si="187"/>
        <v>42425.480671296296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7">
        <f t="shared" si="185"/>
        <v>113.56666666666666</v>
      </c>
      <c r="Q2979" t="s">
        <v>8317</v>
      </c>
      <c r="R2979" t="s">
        <v>8318</v>
      </c>
      <c r="S2979" s="12">
        <f t="shared" si="186"/>
        <v>42085.843055555553</v>
      </c>
      <c r="T2979" s="12">
        <f t="shared" si="187"/>
        <v>42026.63118055556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7">
        <f t="shared" si="185"/>
        <v>60.6875</v>
      </c>
      <c r="Q2980" t="s">
        <v>8317</v>
      </c>
      <c r="R2980" t="s">
        <v>8318</v>
      </c>
      <c r="S2980" s="12">
        <f t="shared" si="186"/>
        <v>41931.999305555553</v>
      </c>
      <c r="T2980" s="12">
        <f t="shared" si="187"/>
        <v>41922.390590277777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7">
        <f t="shared" si="185"/>
        <v>110.21739130434783</v>
      </c>
      <c r="Q2981" t="s">
        <v>8317</v>
      </c>
      <c r="R2981" t="s">
        <v>8318</v>
      </c>
      <c r="S2981" s="12">
        <f t="shared" si="186"/>
        <v>42010</v>
      </c>
      <c r="T2981" s="12">
        <f t="shared" si="187"/>
        <v>41993.574340277773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7">
        <f t="shared" si="185"/>
        <v>136.45833333333334</v>
      </c>
      <c r="Q2982" t="s">
        <v>8317</v>
      </c>
      <c r="R2982" t="s">
        <v>8318</v>
      </c>
      <c r="S2982" s="12">
        <f t="shared" si="186"/>
        <v>42239.833333333328</v>
      </c>
      <c r="T2982" s="12">
        <f t="shared" si="187"/>
        <v>42219.665856481486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7">
        <f t="shared" si="185"/>
        <v>53.164948453608247</v>
      </c>
      <c r="Q2983" t="s">
        <v>8317</v>
      </c>
      <c r="R2983" t="s">
        <v>8357</v>
      </c>
      <c r="S2983" s="12">
        <f t="shared" si="186"/>
        <v>42270.309675925921</v>
      </c>
      <c r="T2983" s="12">
        <f t="shared" si="187"/>
        <v>42225.309675925921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7">
        <f t="shared" si="185"/>
        <v>86.491525423728817</v>
      </c>
      <c r="Q2984" t="s">
        <v>8317</v>
      </c>
      <c r="R2984" t="s">
        <v>8357</v>
      </c>
      <c r="S2984" s="12">
        <f t="shared" si="186"/>
        <v>42411.436840277776</v>
      </c>
      <c r="T2984" s="12">
        <f t="shared" si="187"/>
        <v>42381.436840277776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7">
        <f t="shared" si="185"/>
        <v>155.23827397260274</v>
      </c>
      <c r="Q2985" t="s">
        <v>8317</v>
      </c>
      <c r="R2985" t="s">
        <v>8357</v>
      </c>
      <c r="S2985" s="12">
        <f t="shared" si="186"/>
        <v>41954.424027777779</v>
      </c>
      <c r="T2985" s="12">
        <f t="shared" si="187"/>
        <v>41894.382361111115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7">
        <f t="shared" si="185"/>
        <v>115.08256880733946</v>
      </c>
      <c r="Q2986" t="s">
        <v>8317</v>
      </c>
      <c r="R2986" t="s">
        <v>8357</v>
      </c>
      <c r="S2986" s="12">
        <f t="shared" si="186"/>
        <v>42606.028715277775</v>
      </c>
      <c r="T2986" s="12">
        <f t="shared" si="187"/>
        <v>42576.028715277775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7">
        <f t="shared" si="185"/>
        <v>109.5945945945946</v>
      </c>
      <c r="Q2987" t="s">
        <v>8317</v>
      </c>
      <c r="R2987" t="s">
        <v>8357</v>
      </c>
      <c r="S2987" s="12">
        <f t="shared" si="186"/>
        <v>42673.916666666672</v>
      </c>
      <c r="T2987" s="12">
        <f t="shared" si="187"/>
        <v>42654.723703703705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7">
        <f t="shared" si="185"/>
        <v>45.214285714285715</v>
      </c>
      <c r="Q2988" t="s">
        <v>8317</v>
      </c>
      <c r="R2988" t="s">
        <v>8357</v>
      </c>
      <c r="S2988" s="12">
        <f t="shared" si="186"/>
        <v>42491.208402777775</v>
      </c>
      <c r="T2988" s="12">
        <f t="shared" si="187"/>
        <v>42431.250069444446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7">
        <f t="shared" si="185"/>
        <v>104.15169811320754</v>
      </c>
      <c r="Q2989" t="s">
        <v>8317</v>
      </c>
      <c r="R2989" t="s">
        <v>8357</v>
      </c>
      <c r="S2989" s="12">
        <f t="shared" si="186"/>
        <v>42655.75</v>
      </c>
      <c r="T2989" s="12">
        <f t="shared" si="187"/>
        <v>42627.057303240741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7">
        <f t="shared" si="185"/>
        <v>35.714285714285715</v>
      </c>
      <c r="Q2990" t="s">
        <v>8317</v>
      </c>
      <c r="R2990" t="s">
        <v>8357</v>
      </c>
      <c r="S2990" s="12">
        <f t="shared" si="186"/>
        <v>42541.11204861111</v>
      </c>
      <c r="T2990" s="12">
        <f t="shared" si="187"/>
        <v>42511.11204861111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7">
        <f t="shared" si="185"/>
        <v>96.997252747252745</v>
      </c>
      <c r="Q2991" t="s">
        <v>8317</v>
      </c>
      <c r="R2991" t="s">
        <v>8357</v>
      </c>
      <c r="S2991" s="12">
        <f t="shared" si="186"/>
        <v>42358.957638888889</v>
      </c>
      <c r="T2991" s="12">
        <f t="shared" si="187"/>
        <v>42336.77039351852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7">
        <f t="shared" si="185"/>
        <v>370.37037037037038</v>
      </c>
      <c r="Q2992" t="s">
        <v>8317</v>
      </c>
      <c r="R2992" t="s">
        <v>8357</v>
      </c>
      <c r="S2992" s="12">
        <f t="shared" si="186"/>
        <v>42376.32430555555</v>
      </c>
      <c r="T2992" s="12">
        <f t="shared" si="187"/>
        <v>42341.32430555555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7">
        <f t="shared" si="185"/>
        <v>94.408602150537632</v>
      </c>
      <c r="Q2993" t="s">
        <v>8317</v>
      </c>
      <c r="R2993" t="s">
        <v>8357</v>
      </c>
      <c r="S2993" s="12">
        <f t="shared" si="186"/>
        <v>42762.587152777778</v>
      </c>
      <c r="T2993" s="12">
        <f t="shared" si="187"/>
        <v>42740.587152777778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7">
        <f t="shared" si="185"/>
        <v>48.984375</v>
      </c>
      <c r="Q2994" t="s">
        <v>8317</v>
      </c>
      <c r="R2994" t="s">
        <v>8357</v>
      </c>
      <c r="S2994" s="12">
        <f t="shared" si="186"/>
        <v>42652.517476851848</v>
      </c>
      <c r="T2994" s="12">
        <f t="shared" si="187"/>
        <v>42622.517476851848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7">
        <f t="shared" si="185"/>
        <v>45.590909090909093</v>
      </c>
      <c r="Q2995" t="s">
        <v>8317</v>
      </c>
      <c r="R2995" t="s">
        <v>8357</v>
      </c>
      <c r="S2995" s="12">
        <f t="shared" si="186"/>
        <v>42420.588738425926</v>
      </c>
      <c r="T2995" s="12">
        <f t="shared" si="187"/>
        <v>42390.588738425926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7">
        <f t="shared" si="185"/>
        <v>23.275254237288134</v>
      </c>
      <c r="Q2996" t="s">
        <v>8317</v>
      </c>
      <c r="R2996" t="s">
        <v>8357</v>
      </c>
      <c r="S2996" s="12">
        <f t="shared" si="186"/>
        <v>41915.228842592594</v>
      </c>
      <c r="T2996" s="12">
        <f t="shared" si="187"/>
        <v>41885.228842592594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7">
        <f t="shared" si="185"/>
        <v>63.2289156626506</v>
      </c>
      <c r="Q2997" t="s">
        <v>8317</v>
      </c>
      <c r="R2997" t="s">
        <v>8357</v>
      </c>
      <c r="S2997" s="12">
        <f t="shared" si="186"/>
        <v>42754.415173611109</v>
      </c>
      <c r="T2997" s="12">
        <f t="shared" si="187"/>
        <v>42724.415173611109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7">
        <f t="shared" si="185"/>
        <v>153.5204081632653</v>
      </c>
      <c r="Q2998" t="s">
        <v>8317</v>
      </c>
      <c r="R2998" t="s">
        <v>8357</v>
      </c>
      <c r="S2998" s="12">
        <f t="shared" si="186"/>
        <v>42150.662499999999</v>
      </c>
      <c r="T2998" s="12">
        <f t="shared" si="187"/>
        <v>42090.662499999999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7">
        <f t="shared" si="185"/>
        <v>90.2</v>
      </c>
      <c r="Q2999" t="s">
        <v>8317</v>
      </c>
      <c r="R2999" t="s">
        <v>8357</v>
      </c>
      <c r="S2999" s="12">
        <f t="shared" si="186"/>
        <v>42792.957638888889</v>
      </c>
      <c r="T2999" s="12">
        <f t="shared" si="187"/>
        <v>42775.483715277776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7">
        <f t="shared" si="185"/>
        <v>118.97113163972287</v>
      </c>
      <c r="Q3000" t="s">
        <v>8317</v>
      </c>
      <c r="R3000" t="s">
        <v>8357</v>
      </c>
      <c r="S3000" s="12">
        <f t="shared" si="186"/>
        <v>41805.934027777781</v>
      </c>
      <c r="T3000" s="12">
        <f t="shared" si="187"/>
        <v>41777.943622685183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7">
        <f t="shared" si="185"/>
        <v>80.25</v>
      </c>
      <c r="Q3001" t="s">
        <v>8317</v>
      </c>
      <c r="R3001" t="s">
        <v>8357</v>
      </c>
      <c r="S3001" s="12">
        <f t="shared" si="186"/>
        <v>42794.833333333328</v>
      </c>
      <c r="T3001" s="12">
        <f t="shared" si="187"/>
        <v>42780.490277777775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7">
        <f t="shared" si="185"/>
        <v>62.5</v>
      </c>
      <c r="Q3002" t="s">
        <v>8317</v>
      </c>
      <c r="R3002" t="s">
        <v>8357</v>
      </c>
      <c r="S3002" s="12">
        <f t="shared" si="186"/>
        <v>42766.5</v>
      </c>
      <c r="T3002" s="12">
        <f t="shared" si="187"/>
        <v>42752.577199074076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7">
        <f t="shared" si="185"/>
        <v>131.37719999999999</v>
      </c>
      <c r="Q3003" t="s">
        <v>8317</v>
      </c>
      <c r="R3003" t="s">
        <v>8357</v>
      </c>
      <c r="S3003" s="12">
        <f t="shared" si="186"/>
        <v>42564.645625000005</v>
      </c>
      <c r="T3003" s="12">
        <f t="shared" si="187"/>
        <v>42534.645625000005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7">
        <f t="shared" si="185"/>
        <v>73.032980769230775</v>
      </c>
      <c r="Q3004" t="s">
        <v>8317</v>
      </c>
      <c r="R3004" t="s">
        <v>8357</v>
      </c>
      <c r="S3004" s="12">
        <f t="shared" si="186"/>
        <v>41269.58625</v>
      </c>
      <c r="T3004" s="12">
        <f t="shared" si="187"/>
        <v>41239.58625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7">
        <f t="shared" si="185"/>
        <v>178.52941176470588</v>
      </c>
      <c r="Q3005" t="s">
        <v>8317</v>
      </c>
      <c r="R3005" t="s">
        <v>8357</v>
      </c>
      <c r="S3005" s="12">
        <f t="shared" si="186"/>
        <v>42429.999305555553</v>
      </c>
      <c r="T3005" s="12">
        <f t="shared" si="187"/>
        <v>42398.599259259259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7">
        <f t="shared" si="185"/>
        <v>162.90974729241879</v>
      </c>
      <c r="Q3006" t="s">
        <v>8317</v>
      </c>
      <c r="R3006" t="s">
        <v>8357</v>
      </c>
      <c r="S3006" s="12">
        <f t="shared" si="186"/>
        <v>41958.672731481478</v>
      </c>
      <c r="T3006" s="12">
        <f t="shared" si="187"/>
        <v>41928.631064814814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7">
        <f t="shared" si="185"/>
        <v>108.24237288135593</v>
      </c>
      <c r="Q3007" t="s">
        <v>8317</v>
      </c>
      <c r="R3007" t="s">
        <v>8357</v>
      </c>
      <c r="S3007" s="12">
        <f t="shared" si="186"/>
        <v>41918.424826388888</v>
      </c>
      <c r="T3007" s="12">
        <f t="shared" si="187"/>
        <v>41888.424826388888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7">
        <f t="shared" si="185"/>
        <v>88.865979381443296</v>
      </c>
      <c r="Q3008" t="s">
        <v>8317</v>
      </c>
      <c r="R3008" t="s">
        <v>8357</v>
      </c>
      <c r="S3008" s="12">
        <f t="shared" si="186"/>
        <v>41987.506840277776</v>
      </c>
      <c r="T3008" s="12">
        <f t="shared" si="187"/>
        <v>41957.506840277776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7">
        <f t="shared" si="185"/>
        <v>54</v>
      </c>
      <c r="Q3009" t="s">
        <v>8317</v>
      </c>
      <c r="R3009" t="s">
        <v>8357</v>
      </c>
      <c r="S3009" s="12">
        <f t="shared" si="186"/>
        <v>42118.966238425928</v>
      </c>
      <c r="T3009" s="12">
        <f t="shared" si="187"/>
        <v>42097.966238425928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188">E3010/D3010</f>
        <v>1.0116666666666667</v>
      </c>
      <c r="P3010" s="7">
        <f t="shared" ref="P3010:P3073" si="189">E3010/L3010</f>
        <v>116.73076923076923</v>
      </c>
      <c r="Q3010" t="s">
        <v>8317</v>
      </c>
      <c r="R3010" t="s">
        <v>8357</v>
      </c>
      <c r="S3010" s="12">
        <f t="shared" si="186"/>
        <v>42389.962025462963</v>
      </c>
      <c r="T3010" s="12">
        <f t="shared" si="187"/>
        <v>42359.962025462963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88"/>
        <v>1.19756</v>
      </c>
      <c r="P3011" s="7">
        <f t="shared" si="189"/>
        <v>233.8984375</v>
      </c>
      <c r="Q3011" t="s">
        <v>8317</v>
      </c>
      <c r="R3011" t="s">
        <v>8357</v>
      </c>
      <c r="S3011" s="12">
        <f t="shared" ref="S3011:S3074" si="190">(I3011/86400)+25569+(-6/24)</f>
        <v>41969.361574074079</v>
      </c>
      <c r="T3011" s="12">
        <f t="shared" ref="T3011:T3074" si="191">(J3011/86400)+25569+(-6/24)</f>
        <v>41939.319907407407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7">
        <f t="shared" si="189"/>
        <v>158</v>
      </c>
      <c r="Q3012" t="s">
        <v>8317</v>
      </c>
      <c r="R3012" t="s">
        <v>8357</v>
      </c>
      <c r="S3012" s="12">
        <f t="shared" si="190"/>
        <v>42056.582395833335</v>
      </c>
      <c r="T3012" s="12">
        <f t="shared" si="191"/>
        <v>41996.582395833335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7">
        <f t="shared" si="189"/>
        <v>14.84</v>
      </c>
      <c r="Q3013" t="s">
        <v>8317</v>
      </c>
      <c r="R3013" t="s">
        <v>8357</v>
      </c>
      <c r="S3013" s="12">
        <f t="shared" si="190"/>
        <v>42361.707638888889</v>
      </c>
      <c r="T3013" s="12">
        <f t="shared" si="191"/>
        <v>42334.218935185185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7">
        <f t="shared" si="189"/>
        <v>85.181818181818187</v>
      </c>
      <c r="Q3014" t="s">
        <v>8317</v>
      </c>
      <c r="R3014" t="s">
        <v>8357</v>
      </c>
      <c r="S3014" s="12">
        <f t="shared" si="190"/>
        <v>42045.452893518523</v>
      </c>
      <c r="T3014" s="12">
        <f t="shared" si="191"/>
        <v>42024.452893518523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7">
        <f t="shared" si="189"/>
        <v>146.69158878504672</v>
      </c>
      <c r="Q3015" t="s">
        <v>8317</v>
      </c>
      <c r="R3015" t="s">
        <v>8357</v>
      </c>
      <c r="S3015" s="12">
        <f t="shared" si="190"/>
        <v>42176.586215277777</v>
      </c>
      <c r="T3015" s="12">
        <f t="shared" si="191"/>
        <v>42146.586215277777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7">
        <f t="shared" si="189"/>
        <v>50.764811490125673</v>
      </c>
      <c r="Q3016" t="s">
        <v>8317</v>
      </c>
      <c r="R3016" t="s">
        <v>8357</v>
      </c>
      <c r="S3016" s="12">
        <f t="shared" si="190"/>
        <v>41947.958333333336</v>
      </c>
      <c r="T3016" s="12">
        <f t="shared" si="191"/>
        <v>41919.873611111107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7">
        <f t="shared" si="189"/>
        <v>87.7</v>
      </c>
      <c r="Q3017" t="s">
        <v>8317</v>
      </c>
      <c r="R3017" t="s">
        <v>8357</v>
      </c>
      <c r="S3017" s="12">
        <f t="shared" si="190"/>
        <v>41800.916666666664</v>
      </c>
      <c r="T3017" s="12">
        <f t="shared" si="191"/>
        <v>41785.47729166667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7">
        <f t="shared" si="189"/>
        <v>242.27777777777777</v>
      </c>
      <c r="Q3018" t="s">
        <v>8317</v>
      </c>
      <c r="R3018" t="s">
        <v>8357</v>
      </c>
      <c r="S3018" s="12">
        <f t="shared" si="190"/>
        <v>41838.298055555555</v>
      </c>
      <c r="T3018" s="12">
        <f t="shared" si="191"/>
        <v>41778.298055555555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7">
        <f t="shared" si="189"/>
        <v>146.44654088050314</v>
      </c>
      <c r="Q3019" t="s">
        <v>8317</v>
      </c>
      <c r="R3019" t="s">
        <v>8357</v>
      </c>
      <c r="S3019" s="12">
        <f t="shared" si="190"/>
        <v>41871.600034722222</v>
      </c>
      <c r="T3019" s="12">
        <f t="shared" si="191"/>
        <v>41841.600034722222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7">
        <f t="shared" si="189"/>
        <v>103.17073170731707</v>
      </c>
      <c r="Q3020" t="s">
        <v>8317</v>
      </c>
      <c r="R3020" t="s">
        <v>8357</v>
      </c>
      <c r="S3020" s="12">
        <f t="shared" si="190"/>
        <v>42205.666666666672</v>
      </c>
      <c r="T3020" s="12">
        <f t="shared" si="191"/>
        <v>42163.048333333332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7">
        <f t="shared" si="189"/>
        <v>80.464601769911511</v>
      </c>
      <c r="Q3021" t="s">
        <v>8317</v>
      </c>
      <c r="R3021" t="s">
        <v>8357</v>
      </c>
      <c r="S3021" s="12">
        <f t="shared" si="190"/>
        <v>41785.875</v>
      </c>
      <c r="T3021" s="12">
        <f t="shared" si="191"/>
        <v>41758.583564814813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7">
        <f t="shared" si="189"/>
        <v>234.66666666666666</v>
      </c>
      <c r="Q3022" t="s">
        <v>8317</v>
      </c>
      <c r="R3022" t="s">
        <v>8357</v>
      </c>
      <c r="S3022" s="12">
        <f t="shared" si="190"/>
        <v>42230.596446759257</v>
      </c>
      <c r="T3022" s="12">
        <f t="shared" si="191"/>
        <v>42170.596446759257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7">
        <f t="shared" si="189"/>
        <v>50.689320388349515</v>
      </c>
      <c r="Q3023" t="s">
        <v>8317</v>
      </c>
      <c r="R3023" t="s">
        <v>8357</v>
      </c>
      <c r="S3023" s="12">
        <f t="shared" si="190"/>
        <v>42695.999305555553</v>
      </c>
      <c r="T3023" s="12">
        <f t="shared" si="191"/>
        <v>42660.368854166663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7">
        <f t="shared" si="189"/>
        <v>162.70967741935485</v>
      </c>
      <c r="Q3024" t="s">
        <v>8317</v>
      </c>
      <c r="R3024" t="s">
        <v>8357</v>
      </c>
      <c r="S3024" s="12">
        <f t="shared" si="190"/>
        <v>42609.70380787037</v>
      </c>
      <c r="T3024" s="12">
        <f t="shared" si="191"/>
        <v>42564.70380787037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7">
        <f t="shared" si="189"/>
        <v>120.16666666666667</v>
      </c>
      <c r="Q3025" t="s">
        <v>8317</v>
      </c>
      <c r="R3025" t="s">
        <v>8357</v>
      </c>
      <c r="S3025" s="12">
        <f t="shared" si="190"/>
        <v>42166.425763888888</v>
      </c>
      <c r="T3025" s="12">
        <f t="shared" si="191"/>
        <v>42121.425763888888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7">
        <f t="shared" si="189"/>
        <v>67.697802197802204</v>
      </c>
      <c r="Q3026" t="s">
        <v>8317</v>
      </c>
      <c r="R3026" t="s">
        <v>8357</v>
      </c>
      <c r="S3026" s="12">
        <f t="shared" si="190"/>
        <v>41188.743923611109</v>
      </c>
      <c r="T3026" s="12">
        <f t="shared" si="191"/>
        <v>41158.743923611109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7">
        <f t="shared" si="189"/>
        <v>52.103448275862071</v>
      </c>
      <c r="Q3027" t="s">
        <v>8317</v>
      </c>
      <c r="R3027" t="s">
        <v>8357</v>
      </c>
      <c r="S3027" s="12">
        <f t="shared" si="190"/>
        <v>41789.416666666664</v>
      </c>
      <c r="T3027" s="12">
        <f t="shared" si="191"/>
        <v>41761.259409722225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7">
        <f t="shared" si="189"/>
        <v>51.6</v>
      </c>
      <c r="Q3028" t="s">
        <v>8317</v>
      </c>
      <c r="R3028" t="s">
        <v>8357</v>
      </c>
      <c r="S3028" s="12">
        <f t="shared" si="190"/>
        <v>42797.209398148145</v>
      </c>
      <c r="T3028" s="12">
        <f t="shared" si="191"/>
        <v>42783.209398148145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7">
        <f t="shared" si="189"/>
        <v>164.3</v>
      </c>
      <c r="Q3029" t="s">
        <v>8317</v>
      </c>
      <c r="R3029" t="s">
        <v>8357</v>
      </c>
      <c r="S3029" s="12">
        <f t="shared" si="190"/>
        <v>42083.412627314814</v>
      </c>
      <c r="T3029" s="12">
        <f t="shared" si="191"/>
        <v>42053.454293981486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7">
        <f t="shared" si="189"/>
        <v>84.858585858585855</v>
      </c>
      <c r="Q3030" t="s">
        <v>8317</v>
      </c>
      <c r="R3030" t="s">
        <v>8357</v>
      </c>
      <c r="S3030" s="12">
        <f t="shared" si="190"/>
        <v>42597.014178240745</v>
      </c>
      <c r="T3030" s="12">
        <f t="shared" si="191"/>
        <v>42567.014178240745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7">
        <f t="shared" si="189"/>
        <v>94.548850574712645</v>
      </c>
      <c r="Q3031" t="s">
        <v>8317</v>
      </c>
      <c r="R3031" t="s">
        <v>8357</v>
      </c>
      <c r="S3031" s="12">
        <f t="shared" si="190"/>
        <v>41960.940972222219</v>
      </c>
      <c r="T3031" s="12">
        <f t="shared" si="191"/>
        <v>41932.458877314813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7">
        <f t="shared" si="189"/>
        <v>45.536585365853661</v>
      </c>
      <c r="Q3032" t="s">
        <v>8317</v>
      </c>
      <c r="R3032" t="s">
        <v>8357</v>
      </c>
      <c r="S3032" s="12">
        <f t="shared" si="190"/>
        <v>42263.497349537036</v>
      </c>
      <c r="T3032" s="12">
        <f t="shared" si="191"/>
        <v>42233.497349537036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7">
        <f t="shared" si="189"/>
        <v>51.724137931034484</v>
      </c>
      <c r="Q3033" t="s">
        <v>8317</v>
      </c>
      <c r="R3033" t="s">
        <v>8357</v>
      </c>
      <c r="S3033" s="12">
        <f t="shared" si="190"/>
        <v>42657.632488425923</v>
      </c>
      <c r="T3033" s="12">
        <f t="shared" si="191"/>
        <v>42597.632488425923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7">
        <f t="shared" si="189"/>
        <v>50.88</v>
      </c>
      <c r="Q3034" t="s">
        <v>8317</v>
      </c>
      <c r="R3034" t="s">
        <v>8357</v>
      </c>
      <c r="S3034" s="12">
        <f t="shared" si="190"/>
        <v>42257.794664351852</v>
      </c>
      <c r="T3034" s="12">
        <f t="shared" si="191"/>
        <v>42227.794664351852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7">
        <f t="shared" si="189"/>
        <v>191.13043478260869</v>
      </c>
      <c r="Q3035" t="s">
        <v>8317</v>
      </c>
      <c r="R3035" t="s">
        <v>8357</v>
      </c>
      <c r="S3035" s="12">
        <f t="shared" si="190"/>
        <v>42599.860243055555</v>
      </c>
      <c r="T3035" s="12">
        <f t="shared" si="191"/>
        <v>42569.860243055555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7">
        <f t="shared" si="189"/>
        <v>89.314285714285717</v>
      </c>
      <c r="Q3036" t="s">
        <v>8317</v>
      </c>
      <c r="R3036" t="s">
        <v>8357</v>
      </c>
      <c r="S3036" s="12">
        <f t="shared" si="190"/>
        <v>42674.915972222225</v>
      </c>
      <c r="T3036" s="12">
        <f t="shared" si="191"/>
        <v>42644.285358796296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7">
        <f t="shared" si="189"/>
        <v>88.588631921824103</v>
      </c>
      <c r="Q3037" t="s">
        <v>8317</v>
      </c>
      <c r="R3037" t="s">
        <v>8357</v>
      </c>
      <c r="S3037" s="12">
        <f t="shared" si="190"/>
        <v>41398.310289351852</v>
      </c>
      <c r="T3037" s="12">
        <f t="shared" si="191"/>
        <v>41368.310289351852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7">
        <f t="shared" si="189"/>
        <v>96.300911854103347</v>
      </c>
      <c r="Q3038" t="s">
        <v>8317</v>
      </c>
      <c r="R3038" t="s">
        <v>8357</v>
      </c>
      <c r="S3038" s="12">
        <f t="shared" si="190"/>
        <v>41502.249305555553</v>
      </c>
      <c r="T3038" s="12">
        <f t="shared" si="191"/>
        <v>41466.535231481481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7">
        <f t="shared" si="189"/>
        <v>33.3125</v>
      </c>
      <c r="Q3039" t="s">
        <v>8317</v>
      </c>
      <c r="R3039" t="s">
        <v>8357</v>
      </c>
      <c r="S3039" s="12">
        <f t="shared" si="190"/>
        <v>40452.957638888889</v>
      </c>
      <c r="T3039" s="12">
        <f t="shared" si="191"/>
        <v>40378.643206018518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7">
        <f t="shared" si="189"/>
        <v>37.222222222222221</v>
      </c>
      <c r="Q3040" t="s">
        <v>8317</v>
      </c>
      <c r="R3040" t="s">
        <v>8357</v>
      </c>
      <c r="S3040" s="12">
        <f t="shared" si="190"/>
        <v>42433.002280092594</v>
      </c>
      <c r="T3040" s="12">
        <f t="shared" si="191"/>
        <v>42373.002280092594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7">
        <f t="shared" si="189"/>
        <v>92.130423728813554</v>
      </c>
      <c r="Q3041" t="s">
        <v>8317</v>
      </c>
      <c r="R3041" t="s">
        <v>8357</v>
      </c>
      <c r="S3041" s="12">
        <f t="shared" si="190"/>
        <v>41637.082638888889</v>
      </c>
      <c r="T3041" s="12">
        <f t="shared" si="191"/>
        <v>41610.544421296298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7">
        <f t="shared" si="189"/>
        <v>76.785714285714292</v>
      </c>
      <c r="Q3042" t="s">
        <v>8317</v>
      </c>
      <c r="R3042" t="s">
        <v>8357</v>
      </c>
      <c r="S3042" s="12">
        <f t="shared" si="190"/>
        <v>42181.708333333328</v>
      </c>
      <c r="T3042" s="12">
        <f t="shared" si="191"/>
        <v>42177.541909722218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7">
        <f t="shared" si="189"/>
        <v>96.526315789473685</v>
      </c>
      <c r="Q3043" t="s">
        <v>8317</v>
      </c>
      <c r="R3043" t="s">
        <v>8357</v>
      </c>
      <c r="S3043" s="12">
        <f t="shared" si="190"/>
        <v>42389.618611111116</v>
      </c>
      <c r="T3043" s="12">
        <f t="shared" si="191"/>
        <v>42359.618611111116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7">
        <f t="shared" si="189"/>
        <v>51.891891891891895</v>
      </c>
      <c r="Q3044" t="s">
        <v>8317</v>
      </c>
      <c r="R3044" t="s">
        <v>8357</v>
      </c>
      <c r="S3044" s="12">
        <f t="shared" si="190"/>
        <v>42283.438043981485</v>
      </c>
      <c r="T3044" s="12">
        <f t="shared" si="191"/>
        <v>42253.438043981485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7">
        <f t="shared" si="189"/>
        <v>128.9140625</v>
      </c>
      <c r="Q3045" t="s">
        <v>8317</v>
      </c>
      <c r="R3045" t="s">
        <v>8357</v>
      </c>
      <c r="S3045" s="12">
        <f t="shared" si="190"/>
        <v>42109.868055555555</v>
      </c>
      <c r="T3045" s="12">
        <f t="shared" si="191"/>
        <v>42082.820590277777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7">
        <f t="shared" si="189"/>
        <v>84.108974358974365</v>
      </c>
      <c r="Q3046" t="s">
        <v>8317</v>
      </c>
      <c r="R3046" t="s">
        <v>8357</v>
      </c>
      <c r="S3046" s="12">
        <f t="shared" si="190"/>
        <v>42402.4768287037</v>
      </c>
      <c r="T3046" s="12">
        <f t="shared" si="191"/>
        <v>42387.4768287037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7">
        <f t="shared" si="189"/>
        <v>82.941562500000003</v>
      </c>
      <c r="Q3047" t="s">
        <v>8317</v>
      </c>
      <c r="R3047" t="s">
        <v>8357</v>
      </c>
      <c r="S3047" s="12">
        <f t="shared" si="190"/>
        <v>41872.905729166669</v>
      </c>
      <c r="T3047" s="12">
        <f t="shared" si="191"/>
        <v>41842.905729166669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7">
        <f t="shared" si="189"/>
        <v>259.94827586206895</v>
      </c>
      <c r="Q3048" t="s">
        <v>8317</v>
      </c>
      <c r="R3048" t="s">
        <v>8357</v>
      </c>
      <c r="S3048" s="12">
        <f t="shared" si="190"/>
        <v>41891.952777777777</v>
      </c>
      <c r="T3048" s="12">
        <f t="shared" si="191"/>
        <v>41862.553078703706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7">
        <f t="shared" si="189"/>
        <v>37.25</v>
      </c>
      <c r="Q3049" t="s">
        <v>8317</v>
      </c>
      <c r="R3049" t="s">
        <v>8357</v>
      </c>
      <c r="S3049" s="12">
        <f t="shared" si="190"/>
        <v>42487.302777777775</v>
      </c>
      <c r="T3049" s="12">
        <f t="shared" si="191"/>
        <v>42443.739050925928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7">
        <f t="shared" si="189"/>
        <v>177.02127659574469</v>
      </c>
      <c r="Q3050" t="s">
        <v>8317</v>
      </c>
      <c r="R3050" t="s">
        <v>8357</v>
      </c>
      <c r="S3050" s="12">
        <f t="shared" si="190"/>
        <v>42004.640277777777</v>
      </c>
      <c r="T3050" s="12">
        <f t="shared" si="191"/>
        <v>41975.651180555556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7">
        <f t="shared" si="189"/>
        <v>74.074074074074076</v>
      </c>
      <c r="Q3051" t="s">
        <v>8317</v>
      </c>
      <c r="R3051" t="s">
        <v>8357</v>
      </c>
      <c r="S3051" s="12">
        <f t="shared" si="190"/>
        <v>42168.764525462961</v>
      </c>
      <c r="T3051" s="12">
        <f t="shared" si="191"/>
        <v>42138.764525462961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7">
        <f t="shared" si="189"/>
        <v>70.666666666666671</v>
      </c>
      <c r="Q3052" t="s">
        <v>8317</v>
      </c>
      <c r="R3052" t="s">
        <v>8357</v>
      </c>
      <c r="S3052" s="12">
        <f t="shared" si="190"/>
        <v>42494.91851851852</v>
      </c>
      <c r="T3052" s="12">
        <f t="shared" si="191"/>
        <v>42464.91851851852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7">
        <f t="shared" si="189"/>
        <v>23.62857142857143</v>
      </c>
      <c r="Q3053" t="s">
        <v>8317</v>
      </c>
      <c r="R3053" t="s">
        <v>8357</v>
      </c>
      <c r="S3053" s="12">
        <f t="shared" si="190"/>
        <v>42774.166030092594</v>
      </c>
      <c r="T3053" s="12">
        <f t="shared" si="191"/>
        <v>42744.166030092594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7">
        <f t="shared" si="189"/>
        <v>37.5</v>
      </c>
      <c r="Q3054" t="s">
        <v>8317</v>
      </c>
      <c r="R3054" t="s">
        <v>8357</v>
      </c>
      <c r="S3054" s="12">
        <f t="shared" si="190"/>
        <v>42152.415972222225</v>
      </c>
      <c r="T3054" s="12">
        <f t="shared" si="191"/>
        <v>42122.420069444444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7">
        <f t="shared" si="189"/>
        <v>13.333333333333334</v>
      </c>
      <c r="Q3055" t="s">
        <v>8317</v>
      </c>
      <c r="R3055" t="s">
        <v>8357</v>
      </c>
      <c r="S3055" s="12">
        <f t="shared" si="190"/>
        <v>41913.915972222225</v>
      </c>
      <c r="T3055" s="12">
        <f t="shared" si="191"/>
        <v>41862.511724537035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2">
        <f t="shared" si="190"/>
        <v>42064.794444444444</v>
      </c>
      <c r="T3056" s="12">
        <f t="shared" si="191"/>
        <v>42027.582800925928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7">
        <f t="shared" si="189"/>
        <v>1</v>
      </c>
      <c r="Q3057" t="s">
        <v>8317</v>
      </c>
      <c r="R3057" t="s">
        <v>8357</v>
      </c>
      <c r="S3057" s="12">
        <f t="shared" si="190"/>
        <v>42013.70821759259</v>
      </c>
      <c r="T3057" s="12">
        <f t="shared" si="191"/>
        <v>41953.70821759259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2">
        <f t="shared" si="190"/>
        <v>41911.386388888888</v>
      </c>
      <c r="T3058" s="12">
        <f t="shared" si="191"/>
        <v>41851.386388888888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2">
        <f t="shared" si="190"/>
        <v>42463.358923611115</v>
      </c>
      <c r="T3059" s="12">
        <f t="shared" si="191"/>
        <v>42433.400590277779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7">
        <f t="shared" si="189"/>
        <v>1</v>
      </c>
      <c r="Q3060" t="s">
        <v>8317</v>
      </c>
      <c r="R3060" t="s">
        <v>8357</v>
      </c>
      <c r="S3060" s="12">
        <f t="shared" si="190"/>
        <v>42510.124305555553</v>
      </c>
      <c r="T3060" s="12">
        <f t="shared" si="191"/>
        <v>42460.124305555553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7">
        <f t="shared" si="189"/>
        <v>41</v>
      </c>
      <c r="Q3061" t="s">
        <v>8317</v>
      </c>
      <c r="R3061" t="s">
        <v>8357</v>
      </c>
      <c r="S3061" s="12">
        <f t="shared" si="190"/>
        <v>41859.685717592591</v>
      </c>
      <c r="T3061" s="12">
        <f t="shared" si="191"/>
        <v>41829.685717592591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7">
        <f t="shared" si="189"/>
        <v>55.833333333333336</v>
      </c>
      <c r="Q3062" t="s">
        <v>8317</v>
      </c>
      <c r="R3062" t="s">
        <v>8357</v>
      </c>
      <c r="S3062" s="12">
        <f t="shared" si="190"/>
        <v>42275.024699074071</v>
      </c>
      <c r="T3062" s="12">
        <f t="shared" si="191"/>
        <v>42245.024699074071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2">
        <f t="shared" si="190"/>
        <v>41864.534120370372</v>
      </c>
      <c r="T3063" s="12">
        <f t="shared" si="191"/>
        <v>41834.534120370372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7">
        <f t="shared" si="189"/>
        <v>99.761194029850742</v>
      </c>
      <c r="Q3064" t="s">
        <v>8317</v>
      </c>
      <c r="R3064" t="s">
        <v>8357</v>
      </c>
      <c r="S3064" s="12">
        <f t="shared" si="190"/>
        <v>42277.5</v>
      </c>
      <c r="T3064" s="12">
        <f t="shared" si="191"/>
        <v>42248.285787037035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7">
        <f t="shared" si="189"/>
        <v>25.521739130434781</v>
      </c>
      <c r="Q3065" t="s">
        <v>8317</v>
      </c>
      <c r="R3065" t="s">
        <v>8357</v>
      </c>
      <c r="S3065" s="12">
        <f t="shared" si="190"/>
        <v>42665.672893518524</v>
      </c>
      <c r="T3065" s="12">
        <f t="shared" si="191"/>
        <v>42630.672893518524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7">
        <f t="shared" si="189"/>
        <v>117.65277777777777</v>
      </c>
      <c r="Q3066" t="s">
        <v>8317</v>
      </c>
      <c r="R3066" t="s">
        <v>8357</v>
      </c>
      <c r="S3066" s="12">
        <f t="shared" si="190"/>
        <v>42330.040972222225</v>
      </c>
      <c r="T3066" s="12">
        <f t="shared" si="191"/>
        <v>42298.880162037036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7">
        <f t="shared" si="189"/>
        <v>5</v>
      </c>
      <c r="Q3067" t="s">
        <v>8317</v>
      </c>
      <c r="R3067" t="s">
        <v>8357</v>
      </c>
      <c r="S3067" s="12">
        <f t="shared" si="190"/>
        <v>41849.805231481485</v>
      </c>
      <c r="T3067" s="12">
        <f t="shared" si="191"/>
        <v>41824.805231481485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7">
        <f t="shared" si="189"/>
        <v>2796.6666666666665</v>
      </c>
      <c r="Q3068" t="s">
        <v>8317</v>
      </c>
      <c r="R3068" t="s">
        <v>8357</v>
      </c>
      <c r="S3068" s="12">
        <f t="shared" si="190"/>
        <v>42560.978437500002</v>
      </c>
      <c r="T3068" s="12">
        <f t="shared" si="191"/>
        <v>42530.978437500002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7">
        <f t="shared" si="189"/>
        <v>200</v>
      </c>
      <c r="Q3069" t="s">
        <v>8317</v>
      </c>
      <c r="R3069" t="s">
        <v>8357</v>
      </c>
      <c r="S3069" s="12">
        <f t="shared" si="190"/>
        <v>42256.688414351855</v>
      </c>
      <c r="T3069" s="12">
        <f t="shared" si="191"/>
        <v>42226.688414351855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7">
        <f t="shared" si="189"/>
        <v>87.5</v>
      </c>
      <c r="Q3070" t="s">
        <v>8317</v>
      </c>
      <c r="R3070" t="s">
        <v>8357</v>
      </c>
      <c r="S3070" s="12">
        <f t="shared" si="190"/>
        <v>42293.441574074073</v>
      </c>
      <c r="T3070" s="12">
        <f t="shared" si="191"/>
        <v>42263.441574074073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7">
        <f t="shared" si="189"/>
        <v>20.142857142857142</v>
      </c>
      <c r="Q3071" t="s">
        <v>8317</v>
      </c>
      <c r="R3071" t="s">
        <v>8357</v>
      </c>
      <c r="S3071" s="12">
        <f t="shared" si="190"/>
        <v>41987.583726851852</v>
      </c>
      <c r="T3071" s="12">
        <f t="shared" si="191"/>
        <v>41957.583726851852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7">
        <f t="shared" si="189"/>
        <v>20.875</v>
      </c>
      <c r="Q3072" t="s">
        <v>8317</v>
      </c>
      <c r="R3072" t="s">
        <v>8357</v>
      </c>
      <c r="S3072" s="12">
        <f t="shared" si="190"/>
        <v>42711.483437499999</v>
      </c>
      <c r="T3072" s="12">
        <f t="shared" si="191"/>
        <v>42690.483437499999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7">
        <f t="shared" si="189"/>
        <v>61.307692307692307</v>
      </c>
      <c r="Q3073" t="s">
        <v>8317</v>
      </c>
      <c r="R3073" t="s">
        <v>8357</v>
      </c>
      <c r="S3073" s="12">
        <f t="shared" si="190"/>
        <v>42114.999305555553</v>
      </c>
      <c r="T3073" s="12">
        <f t="shared" si="191"/>
        <v>42097.482418981483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192">E3074/D3074</f>
        <v>1.6666666666666666E-4</v>
      </c>
      <c r="P3074" s="7">
        <f t="shared" ref="P3074:P3137" si="193">E3074/L3074</f>
        <v>1</v>
      </c>
      <c r="Q3074" t="s">
        <v>8317</v>
      </c>
      <c r="R3074" t="s">
        <v>8357</v>
      </c>
      <c r="S3074" s="12">
        <f t="shared" si="190"/>
        <v>42672.823611111111</v>
      </c>
      <c r="T3074" s="12">
        <f t="shared" si="191"/>
        <v>42658.440532407403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2"/>
        <v>2.3035714285714285E-4</v>
      </c>
      <c r="P3075" s="7">
        <f t="shared" si="193"/>
        <v>92.142857142857139</v>
      </c>
      <c r="Q3075" t="s">
        <v>8317</v>
      </c>
      <c r="R3075" t="s">
        <v>8357</v>
      </c>
      <c r="S3075" s="12">
        <f t="shared" ref="S3075:S3138" si="194">(I3075/86400)+25569+(-6/24)</f>
        <v>42169.554861111115</v>
      </c>
      <c r="T3075" s="12">
        <f t="shared" ref="T3075:T3138" si="195">(J3075/86400)+25569+(-6/24)</f>
        <v>42111.434027777781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7">
        <f t="shared" si="193"/>
        <v>7.333333333333333</v>
      </c>
      <c r="Q3076" t="s">
        <v>8317</v>
      </c>
      <c r="R3076" t="s">
        <v>8357</v>
      </c>
      <c r="S3076" s="12">
        <f t="shared" si="194"/>
        <v>42439.321284722224</v>
      </c>
      <c r="T3076" s="12">
        <f t="shared" si="195"/>
        <v>42409.321284722224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7">
        <f t="shared" si="193"/>
        <v>64.8</v>
      </c>
      <c r="Q3077" t="s">
        <v>8317</v>
      </c>
      <c r="R3077" t="s">
        <v>8357</v>
      </c>
      <c r="S3077" s="12">
        <f t="shared" si="194"/>
        <v>42600.852314814816</v>
      </c>
      <c r="T3077" s="12">
        <f t="shared" si="195"/>
        <v>42550.852314814816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7">
        <f t="shared" si="193"/>
        <v>30.12</v>
      </c>
      <c r="Q3078" t="s">
        <v>8317</v>
      </c>
      <c r="R3078" t="s">
        <v>8357</v>
      </c>
      <c r="S3078" s="12">
        <f t="shared" si="194"/>
        <v>42286.401886574073</v>
      </c>
      <c r="T3078" s="12">
        <f t="shared" si="195"/>
        <v>42226.401886574073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7">
        <f t="shared" si="193"/>
        <v>52.5</v>
      </c>
      <c r="Q3079" t="s">
        <v>8317</v>
      </c>
      <c r="R3079" t="s">
        <v>8357</v>
      </c>
      <c r="S3079" s="12">
        <f t="shared" si="194"/>
        <v>42796.706921296296</v>
      </c>
      <c r="T3079" s="12">
        <f t="shared" si="195"/>
        <v>42766.706921296296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7">
        <f t="shared" si="193"/>
        <v>23.666666666666668</v>
      </c>
      <c r="Q3080" t="s">
        <v>8317</v>
      </c>
      <c r="R3080" t="s">
        <v>8357</v>
      </c>
      <c r="S3080" s="12">
        <f t="shared" si="194"/>
        <v>42060.888831018514</v>
      </c>
      <c r="T3080" s="12">
        <f t="shared" si="195"/>
        <v>42030.888831018514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7">
        <f t="shared" si="193"/>
        <v>415.77777777777777</v>
      </c>
      <c r="Q3081" t="s">
        <v>8317</v>
      </c>
      <c r="R3081" t="s">
        <v>8357</v>
      </c>
      <c r="S3081" s="12">
        <f t="shared" si="194"/>
        <v>42085.421701388885</v>
      </c>
      <c r="T3081" s="12">
        <f t="shared" si="195"/>
        <v>42055.463368055556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7">
        <f t="shared" si="193"/>
        <v>53.714285714285715</v>
      </c>
      <c r="Q3082" t="s">
        <v>8317</v>
      </c>
      <c r="R3082" t="s">
        <v>8357</v>
      </c>
      <c r="S3082" s="12">
        <f t="shared" si="194"/>
        <v>41999.8199537037</v>
      </c>
      <c r="T3082" s="12">
        <f t="shared" si="195"/>
        <v>41939.778287037036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7">
        <f t="shared" si="193"/>
        <v>420.6</v>
      </c>
      <c r="Q3083" t="s">
        <v>8317</v>
      </c>
      <c r="R3083" t="s">
        <v>8357</v>
      </c>
      <c r="S3083" s="12">
        <f t="shared" si="194"/>
        <v>42266.931608796294</v>
      </c>
      <c r="T3083" s="12">
        <f t="shared" si="195"/>
        <v>42236.931608796294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2">
        <f t="shared" si="194"/>
        <v>42323.71465277778</v>
      </c>
      <c r="T3084" s="12">
        <f t="shared" si="195"/>
        <v>42293.672986111109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7">
        <f t="shared" si="193"/>
        <v>18.666666666666668</v>
      </c>
      <c r="Q3085" t="s">
        <v>8317</v>
      </c>
      <c r="R3085" t="s">
        <v>8357</v>
      </c>
      <c r="S3085" s="12">
        <f t="shared" si="194"/>
        <v>41882.958333333336</v>
      </c>
      <c r="T3085" s="12">
        <f t="shared" si="195"/>
        <v>41853.313402777778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7">
        <f t="shared" si="193"/>
        <v>78.333333333333329</v>
      </c>
      <c r="Q3086" t="s">
        <v>8317</v>
      </c>
      <c r="R3086" t="s">
        <v>8357</v>
      </c>
      <c r="S3086" s="12">
        <f t="shared" si="194"/>
        <v>42129.533333333333</v>
      </c>
      <c r="T3086" s="12">
        <f t="shared" si="195"/>
        <v>42100.473738425921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7">
        <f t="shared" si="193"/>
        <v>67.777777777777771</v>
      </c>
      <c r="Q3087" t="s">
        <v>8317</v>
      </c>
      <c r="R3087" t="s">
        <v>8357</v>
      </c>
      <c r="S3087" s="12">
        <f t="shared" si="194"/>
        <v>42276.633784722224</v>
      </c>
      <c r="T3087" s="12">
        <f t="shared" si="195"/>
        <v>42246.633784722224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7">
        <f t="shared" si="193"/>
        <v>16.666666666666668</v>
      </c>
      <c r="Q3088" t="s">
        <v>8317</v>
      </c>
      <c r="R3088" t="s">
        <v>8357</v>
      </c>
      <c r="S3088" s="12">
        <f t="shared" si="194"/>
        <v>42233.42082175926</v>
      </c>
      <c r="T3088" s="12">
        <f t="shared" si="195"/>
        <v>42173.42082175926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7">
        <f t="shared" si="193"/>
        <v>62.5</v>
      </c>
      <c r="Q3089" t="s">
        <v>8317</v>
      </c>
      <c r="R3089" t="s">
        <v>8357</v>
      </c>
      <c r="S3089" s="12">
        <f t="shared" si="194"/>
        <v>42724.942013888889</v>
      </c>
      <c r="T3089" s="12">
        <f t="shared" si="195"/>
        <v>42664.900347222225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7">
        <f t="shared" si="193"/>
        <v>42</v>
      </c>
      <c r="Q3090" t="s">
        <v>8317</v>
      </c>
      <c r="R3090" t="s">
        <v>8357</v>
      </c>
      <c r="S3090" s="12">
        <f t="shared" si="194"/>
        <v>42012.320138888885</v>
      </c>
      <c r="T3090" s="12">
        <f t="shared" si="195"/>
        <v>41981.32230324074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7">
        <f t="shared" si="193"/>
        <v>130.0888888888889</v>
      </c>
      <c r="Q3091" t="s">
        <v>8317</v>
      </c>
      <c r="R3091" t="s">
        <v>8357</v>
      </c>
      <c r="S3091" s="12">
        <f t="shared" si="194"/>
        <v>42559.832638888889</v>
      </c>
      <c r="T3091" s="12">
        <f t="shared" si="195"/>
        <v>42528.292627314819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7">
        <f t="shared" si="193"/>
        <v>1270.2222222222222</v>
      </c>
      <c r="Q3092" t="s">
        <v>8317</v>
      </c>
      <c r="R3092" t="s">
        <v>8357</v>
      </c>
      <c r="S3092" s="12">
        <f t="shared" si="194"/>
        <v>42125.527141203704</v>
      </c>
      <c r="T3092" s="12">
        <f t="shared" si="195"/>
        <v>42065.568807870368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7">
        <f t="shared" si="193"/>
        <v>88.444444444444443</v>
      </c>
      <c r="Q3093" t="s">
        <v>8317</v>
      </c>
      <c r="R3093" t="s">
        <v>8357</v>
      </c>
      <c r="S3093" s="12">
        <f t="shared" si="194"/>
        <v>42596.698414351849</v>
      </c>
      <c r="T3093" s="12">
        <f t="shared" si="195"/>
        <v>42566.698414351849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7">
        <f t="shared" si="193"/>
        <v>56.342380952380957</v>
      </c>
      <c r="Q3094" t="s">
        <v>8317</v>
      </c>
      <c r="R3094" t="s">
        <v>8357</v>
      </c>
      <c r="S3094" s="12">
        <f t="shared" si="194"/>
        <v>42292.666666666672</v>
      </c>
      <c r="T3094" s="12">
        <f t="shared" si="195"/>
        <v>42255.369351851856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7">
        <f t="shared" si="193"/>
        <v>53.529411764705884</v>
      </c>
      <c r="Q3095" t="s">
        <v>8317</v>
      </c>
      <c r="R3095" t="s">
        <v>8357</v>
      </c>
      <c r="S3095" s="12">
        <f t="shared" si="194"/>
        <v>41790.915972222225</v>
      </c>
      <c r="T3095" s="12">
        <f t="shared" si="195"/>
        <v>41760.659039351856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7">
        <f t="shared" si="193"/>
        <v>25</v>
      </c>
      <c r="Q3096" t="s">
        <v>8317</v>
      </c>
      <c r="R3096" t="s">
        <v>8357</v>
      </c>
      <c r="S3096" s="12">
        <f t="shared" si="194"/>
        <v>42267.545787037037</v>
      </c>
      <c r="T3096" s="12">
        <f t="shared" si="195"/>
        <v>42207.545787037037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7">
        <f t="shared" si="193"/>
        <v>50</v>
      </c>
      <c r="Q3097" t="s">
        <v>8317</v>
      </c>
      <c r="R3097" t="s">
        <v>8357</v>
      </c>
      <c r="S3097" s="12">
        <f t="shared" si="194"/>
        <v>42582.775231481486</v>
      </c>
      <c r="T3097" s="12">
        <f t="shared" si="195"/>
        <v>42522.775231481486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7">
        <f t="shared" si="193"/>
        <v>56.785714285714285</v>
      </c>
      <c r="Q3098" t="s">
        <v>8317</v>
      </c>
      <c r="R3098" t="s">
        <v>8357</v>
      </c>
      <c r="S3098" s="12">
        <f t="shared" si="194"/>
        <v>42144.575532407413</v>
      </c>
      <c r="T3098" s="12">
        <f t="shared" si="195"/>
        <v>42114.575532407413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7">
        <f t="shared" si="193"/>
        <v>40.833333333333336</v>
      </c>
      <c r="Q3099" t="s">
        <v>8317</v>
      </c>
      <c r="R3099" t="s">
        <v>8357</v>
      </c>
      <c r="S3099" s="12">
        <f t="shared" si="194"/>
        <v>42650.333333333328</v>
      </c>
      <c r="T3099" s="12">
        <f t="shared" si="195"/>
        <v>42629.253483796296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7">
        <f t="shared" si="193"/>
        <v>65.111111111111114</v>
      </c>
      <c r="Q3100" t="s">
        <v>8317</v>
      </c>
      <c r="R3100" t="s">
        <v>8357</v>
      </c>
      <c r="S3100" s="12">
        <f t="shared" si="194"/>
        <v>42407.76180555555</v>
      </c>
      <c r="T3100" s="12">
        <f t="shared" si="195"/>
        <v>42359.542233796295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7">
        <f t="shared" si="193"/>
        <v>55.6</v>
      </c>
      <c r="Q3101" t="s">
        <v>8317</v>
      </c>
      <c r="R3101" t="s">
        <v>8357</v>
      </c>
      <c r="S3101" s="12">
        <f t="shared" si="194"/>
        <v>42411.939710648148</v>
      </c>
      <c r="T3101" s="12">
        <f t="shared" si="195"/>
        <v>42381.939710648148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7">
        <f t="shared" si="193"/>
        <v>140.53846153846155</v>
      </c>
      <c r="Q3102" t="s">
        <v>8317</v>
      </c>
      <c r="R3102" t="s">
        <v>8357</v>
      </c>
      <c r="S3102" s="12">
        <f t="shared" si="194"/>
        <v>41932.372395833336</v>
      </c>
      <c r="T3102" s="12">
        <f t="shared" si="195"/>
        <v>41902.372395833336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7">
        <f t="shared" si="193"/>
        <v>25</v>
      </c>
      <c r="Q3103" t="s">
        <v>8317</v>
      </c>
      <c r="R3103" t="s">
        <v>8357</v>
      </c>
      <c r="S3103" s="12">
        <f t="shared" si="194"/>
        <v>42201.080555555556</v>
      </c>
      <c r="T3103" s="12">
        <f t="shared" si="195"/>
        <v>42171.133530092593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7">
        <f t="shared" si="193"/>
        <v>69.533333333333331</v>
      </c>
      <c r="Q3104" t="s">
        <v>8317</v>
      </c>
      <c r="R3104" t="s">
        <v>8357</v>
      </c>
      <c r="S3104" s="12">
        <f t="shared" si="194"/>
        <v>42605.090486111112</v>
      </c>
      <c r="T3104" s="12">
        <f t="shared" si="195"/>
        <v>42555.090486111112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7">
        <f t="shared" si="193"/>
        <v>5.5</v>
      </c>
      <c r="Q3105" t="s">
        <v>8317</v>
      </c>
      <c r="R3105" t="s">
        <v>8357</v>
      </c>
      <c r="S3105" s="12">
        <f t="shared" si="194"/>
        <v>42166.906319444446</v>
      </c>
      <c r="T3105" s="12">
        <f t="shared" si="195"/>
        <v>42106.906319444446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7">
        <f t="shared" si="193"/>
        <v>237</v>
      </c>
      <c r="Q3106" t="s">
        <v>8317</v>
      </c>
      <c r="R3106" t="s">
        <v>8357</v>
      </c>
      <c r="S3106" s="12">
        <f t="shared" si="194"/>
        <v>42037.833333333328</v>
      </c>
      <c r="T3106" s="12">
        <f t="shared" si="195"/>
        <v>42006.658692129626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7">
        <f t="shared" si="193"/>
        <v>79.870967741935488</v>
      </c>
      <c r="Q3107" t="s">
        <v>8317</v>
      </c>
      <c r="R3107" t="s">
        <v>8357</v>
      </c>
      <c r="S3107" s="12">
        <f t="shared" si="194"/>
        <v>41930.958333333336</v>
      </c>
      <c r="T3107" s="12">
        <f t="shared" si="195"/>
        <v>41876.468935185185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7">
        <f t="shared" si="193"/>
        <v>10.25</v>
      </c>
      <c r="Q3108" t="s">
        <v>8317</v>
      </c>
      <c r="R3108" t="s">
        <v>8357</v>
      </c>
      <c r="S3108" s="12">
        <f t="shared" si="194"/>
        <v>42263.666666666672</v>
      </c>
      <c r="T3108" s="12">
        <f t="shared" si="195"/>
        <v>42241.179120370369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7">
        <f t="shared" si="193"/>
        <v>272.58620689655174</v>
      </c>
      <c r="Q3109" t="s">
        <v>8317</v>
      </c>
      <c r="R3109" t="s">
        <v>8357</v>
      </c>
      <c r="S3109" s="12">
        <f t="shared" si="194"/>
        <v>42135.564247685186</v>
      </c>
      <c r="T3109" s="12">
        <f t="shared" si="195"/>
        <v>42128.564247685186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7">
        <f t="shared" si="193"/>
        <v>13</v>
      </c>
      <c r="Q3110" t="s">
        <v>8317</v>
      </c>
      <c r="R3110" t="s">
        <v>8357</v>
      </c>
      <c r="S3110" s="12">
        <f t="shared" si="194"/>
        <v>42122.388819444444</v>
      </c>
      <c r="T3110" s="12">
        <f t="shared" si="195"/>
        <v>42062.430486111116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7">
        <f t="shared" si="193"/>
        <v>58.184210526315788</v>
      </c>
      <c r="Q3111" t="s">
        <v>8317</v>
      </c>
      <c r="R3111" t="s">
        <v>8357</v>
      </c>
      <c r="S3111" s="12">
        <f t="shared" si="194"/>
        <v>41878.875115740739</v>
      </c>
      <c r="T3111" s="12">
        <f t="shared" si="195"/>
        <v>41843.875115740739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7">
        <f t="shared" si="193"/>
        <v>10</v>
      </c>
      <c r="Q3112" t="s">
        <v>8317</v>
      </c>
      <c r="R3112" t="s">
        <v>8357</v>
      </c>
      <c r="S3112" s="12">
        <f t="shared" si="194"/>
        <v>42784.781469907408</v>
      </c>
      <c r="T3112" s="12">
        <f t="shared" si="195"/>
        <v>42744.781469907408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7">
        <f t="shared" si="193"/>
        <v>70.10526315789474</v>
      </c>
      <c r="Q3113" t="s">
        <v>8317</v>
      </c>
      <c r="R3113" t="s">
        <v>8357</v>
      </c>
      <c r="S3113" s="12">
        <f t="shared" si="194"/>
        <v>41916.345138888893</v>
      </c>
      <c r="T3113" s="12">
        <f t="shared" si="195"/>
        <v>41885.345138888893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7">
        <f t="shared" si="193"/>
        <v>57.888888888888886</v>
      </c>
      <c r="Q3114" t="s">
        <v>8317</v>
      </c>
      <c r="R3114" t="s">
        <v>8357</v>
      </c>
      <c r="S3114" s="12">
        <f t="shared" si="194"/>
        <v>42674.871921296297</v>
      </c>
      <c r="T3114" s="12">
        <f t="shared" si="195"/>
        <v>42614.871921296297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7">
        <f t="shared" si="193"/>
        <v>125.27027027027027</v>
      </c>
      <c r="Q3115" t="s">
        <v>8317</v>
      </c>
      <c r="R3115" t="s">
        <v>8357</v>
      </c>
      <c r="S3115" s="12">
        <f t="shared" si="194"/>
        <v>42111.481273148151</v>
      </c>
      <c r="T3115" s="12">
        <f t="shared" si="195"/>
        <v>42081.481273148151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2">
        <f t="shared" si="194"/>
        <v>41903.382523148146</v>
      </c>
      <c r="T3116" s="12">
        <f t="shared" si="195"/>
        <v>41843.382523148146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7">
        <f t="shared" si="193"/>
        <v>300</v>
      </c>
      <c r="Q3117" t="s">
        <v>8317</v>
      </c>
      <c r="R3117" t="s">
        <v>8357</v>
      </c>
      <c r="S3117" s="12">
        <f t="shared" si="194"/>
        <v>42526.197071759263</v>
      </c>
      <c r="T3117" s="12">
        <f t="shared" si="195"/>
        <v>42496.197071759263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7">
        <f t="shared" si="193"/>
        <v>43</v>
      </c>
      <c r="Q3118" t="s">
        <v>8317</v>
      </c>
      <c r="R3118" t="s">
        <v>8357</v>
      </c>
      <c r="S3118" s="12">
        <f t="shared" si="194"/>
        <v>42095.265335648146</v>
      </c>
      <c r="T3118" s="12">
        <f t="shared" si="195"/>
        <v>42081.265335648146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7">
        <f t="shared" si="193"/>
        <v>1</v>
      </c>
      <c r="Q3119" t="s">
        <v>8317</v>
      </c>
      <c r="R3119" t="s">
        <v>8357</v>
      </c>
      <c r="S3119" s="12">
        <f t="shared" si="194"/>
        <v>42517.3</v>
      </c>
      <c r="T3119" s="12">
        <f t="shared" si="195"/>
        <v>42509.124537037038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7">
        <f t="shared" si="193"/>
        <v>775</v>
      </c>
      <c r="Q3120" t="s">
        <v>8317</v>
      </c>
      <c r="R3120" t="s">
        <v>8357</v>
      </c>
      <c r="S3120" s="12">
        <f t="shared" si="194"/>
        <v>42553.399571759262</v>
      </c>
      <c r="T3120" s="12">
        <f t="shared" si="195"/>
        <v>42534.399571759262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7">
        <f t="shared" si="193"/>
        <v>5</v>
      </c>
      <c r="Q3121" t="s">
        <v>8317</v>
      </c>
      <c r="R3121" t="s">
        <v>8357</v>
      </c>
      <c r="S3121" s="12">
        <f t="shared" si="194"/>
        <v>42089.753842592589</v>
      </c>
      <c r="T3121" s="12">
        <f t="shared" si="195"/>
        <v>42059.79550925926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7">
        <f t="shared" si="193"/>
        <v>12.8</v>
      </c>
      <c r="Q3122" t="s">
        <v>8317</v>
      </c>
      <c r="R3122" t="s">
        <v>8357</v>
      </c>
      <c r="S3122" s="12">
        <f t="shared" si="194"/>
        <v>42495.650416666671</v>
      </c>
      <c r="T3122" s="12">
        <f t="shared" si="195"/>
        <v>42435.692083333328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7">
        <f t="shared" si="193"/>
        <v>10</v>
      </c>
      <c r="Q3123" t="s">
        <v>8317</v>
      </c>
      <c r="R3123" t="s">
        <v>8357</v>
      </c>
      <c r="S3123" s="12">
        <f t="shared" si="194"/>
        <v>41908.429803240739</v>
      </c>
      <c r="T3123" s="12">
        <f t="shared" si="195"/>
        <v>41848.429803240739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7">
        <f t="shared" si="193"/>
        <v>58</v>
      </c>
      <c r="Q3124" t="s">
        <v>8317</v>
      </c>
      <c r="R3124" t="s">
        <v>8357</v>
      </c>
      <c r="S3124" s="12">
        <f t="shared" si="194"/>
        <v>42683.723750000005</v>
      </c>
      <c r="T3124" s="12">
        <f t="shared" si="195"/>
        <v>42678.682083333333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7">
        <f t="shared" si="193"/>
        <v>244.80459770114942</v>
      </c>
      <c r="Q3125" t="s">
        <v>8317</v>
      </c>
      <c r="R3125" t="s">
        <v>8357</v>
      </c>
      <c r="S3125" s="12">
        <f t="shared" si="194"/>
        <v>42560.743032407408</v>
      </c>
      <c r="T3125" s="12">
        <f t="shared" si="195"/>
        <v>42530.743032407408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7">
        <f t="shared" si="193"/>
        <v>6.5</v>
      </c>
      <c r="Q3126" t="s">
        <v>8317</v>
      </c>
      <c r="R3126" t="s">
        <v>8357</v>
      </c>
      <c r="S3126" s="12">
        <f t="shared" si="194"/>
        <v>42037.530104166668</v>
      </c>
      <c r="T3126" s="12">
        <f t="shared" si="195"/>
        <v>41977.530104166668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2">
        <f t="shared" si="194"/>
        <v>42375.95685185185</v>
      </c>
      <c r="T3127" s="12">
        <f t="shared" si="195"/>
        <v>42345.95685185185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7">
        <f t="shared" si="193"/>
        <v>61.176470588235297</v>
      </c>
      <c r="Q3128" t="s">
        <v>8317</v>
      </c>
      <c r="R3128" t="s">
        <v>8357</v>
      </c>
      <c r="S3128" s="12">
        <f t="shared" si="194"/>
        <v>42456.726412037038</v>
      </c>
      <c r="T3128" s="12">
        <f t="shared" si="195"/>
        <v>42426.768078703702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2">
        <f t="shared" si="194"/>
        <v>42064.606817129628</v>
      </c>
      <c r="T3129" s="12">
        <f t="shared" si="195"/>
        <v>42034.606817129628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7">
        <f t="shared" si="193"/>
        <v>139.23931623931625</v>
      </c>
      <c r="Q3130" t="s">
        <v>8317</v>
      </c>
      <c r="R3130" t="s">
        <v>8318</v>
      </c>
      <c r="S3130" s="12">
        <f t="shared" si="194"/>
        <v>42810.534039351856</v>
      </c>
      <c r="T3130" s="12">
        <f t="shared" si="195"/>
        <v>42780.575706018513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7">
        <f t="shared" si="193"/>
        <v>10</v>
      </c>
      <c r="Q3131" t="s">
        <v>8317</v>
      </c>
      <c r="R3131" t="s">
        <v>8318</v>
      </c>
      <c r="S3131" s="12">
        <f t="shared" si="194"/>
        <v>42843.551145833335</v>
      </c>
      <c r="T3131" s="12">
        <f t="shared" si="195"/>
        <v>42803.592812499999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7">
        <f t="shared" si="193"/>
        <v>93.75</v>
      </c>
      <c r="Q3132" t="s">
        <v>8317</v>
      </c>
      <c r="R3132" t="s">
        <v>8318</v>
      </c>
      <c r="S3132" s="12">
        <f t="shared" si="194"/>
        <v>42838.957638888889</v>
      </c>
      <c r="T3132" s="12">
        <f t="shared" si="195"/>
        <v>42808.390231481477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7">
        <f t="shared" si="193"/>
        <v>53.75</v>
      </c>
      <c r="Q3133" t="s">
        <v>8317</v>
      </c>
      <c r="R3133" t="s">
        <v>8318</v>
      </c>
      <c r="S3133" s="12">
        <f t="shared" si="194"/>
        <v>42833.287557870368</v>
      </c>
      <c r="T3133" s="12">
        <f t="shared" si="195"/>
        <v>42803.329224537039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7">
        <f t="shared" si="193"/>
        <v>10</v>
      </c>
      <c r="Q3134" t="s">
        <v>8317</v>
      </c>
      <c r="R3134" t="s">
        <v>8318</v>
      </c>
      <c r="S3134" s="12">
        <f t="shared" si="194"/>
        <v>42846.058564814812</v>
      </c>
      <c r="T3134" s="12">
        <f t="shared" si="195"/>
        <v>42786.100231481483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7">
        <f t="shared" si="193"/>
        <v>33.75</v>
      </c>
      <c r="Q3135" t="s">
        <v>8317</v>
      </c>
      <c r="R3135" t="s">
        <v>8318</v>
      </c>
      <c r="S3135" s="12">
        <f t="shared" si="194"/>
        <v>42818.273541666669</v>
      </c>
      <c r="T3135" s="12">
        <f t="shared" si="195"/>
        <v>42788.315208333333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7">
        <f t="shared" si="193"/>
        <v>18.75</v>
      </c>
      <c r="Q3136" t="s">
        <v>8317</v>
      </c>
      <c r="R3136" t="s">
        <v>8318</v>
      </c>
      <c r="S3136" s="12">
        <f t="shared" si="194"/>
        <v>42821.428460648152</v>
      </c>
      <c r="T3136" s="12">
        <f t="shared" si="195"/>
        <v>42800.470127314809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7">
        <f t="shared" si="193"/>
        <v>23.142857142857142</v>
      </c>
      <c r="Q3137" t="s">
        <v>8317</v>
      </c>
      <c r="R3137" t="s">
        <v>8318</v>
      </c>
      <c r="S3137" s="12">
        <f t="shared" si="194"/>
        <v>42828.901863425926</v>
      </c>
      <c r="T3137" s="12">
        <f t="shared" si="195"/>
        <v>42806.901863425926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196">E3138/D3138</f>
        <v>1.278</v>
      </c>
      <c r="P3138" s="7">
        <f t="shared" ref="P3138:P3201" si="197">E3138/L3138</f>
        <v>29.045454545454547</v>
      </c>
      <c r="Q3138" t="s">
        <v>8317</v>
      </c>
      <c r="R3138" t="s">
        <v>8318</v>
      </c>
      <c r="S3138" s="12">
        <f t="shared" si="194"/>
        <v>42825.707638888889</v>
      </c>
      <c r="T3138" s="12">
        <f t="shared" si="195"/>
        <v>42789.212430555555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6"/>
        <v>3.3333333333333333E-2</v>
      </c>
      <c r="P3139" s="7">
        <f t="shared" si="197"/>
        <v>50</v>
      </c>
      <c r="Q3139" t="s">
        <v>8317</v>
      </c>
      <c r="R3139" t="s">
        <v>8318</v>
      </c>
      <c r="S3139" s="12">
        <f t="shared" ref="S3139:S3202" si="198">(I3139/86400)+25569+(-6/24)</f>
        <v>42858.55</v>
      </c>
      <c r="T3139" s="12">
        <f t="shared" ref="T3139:T3202" si="199">(J3139/86400)+25569+(-6/24)</f>
        <v>42807.635057870371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2">
        <f t="shared" si="198"/>
        <v>42828.395914351851</v>
      </c>
      <c r="T3140" s="12">
        <f t="shared" si="199"/>
        <v>42809.395914351851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7">
        <f t="shared" si="197"/>
        <v>450</v>
      </c>
      <c r="Q3141" t="s">
        <v>8317</v>
      </c>
      <c r="R3141" t="s">
        <v>8318</v>
      </c>
      <c r="S3141" s="12">
        <f t="shared" si="198"/>
        <v>42818.939583333333</v>
      </c>
      <c r="T3141" s="12">
        <f t="shared" si="199"/>
        <v>42785.020370370374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7">
        <f t="shared" si="197"/>
        <v>24</v>
      </c>
      <c r="Q3142" t="s">
        <v>8317</v>
      </c>
      <c r="R3142" t="s">
        <v>8318</v>
      </c>
      <c r="S3142" s="12">
        <f t="shared" si="198"/>
        <v>42832.427118055552</v>
      </c>
      <c r="T3142" s="12">
        <f t="shared" si="199"/>
        <v>42802.468784722223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7">
        <f t="shared" si="197"/>
        <v>32.25</v>
      </c>
      <c r="Q3143" t="s">
        <v>8317</v>
      </c>
      <c r="R3143" t="s">
        <v>8318</v>
      </c>
      <c r="S3143" s="12">
        <f t="shared" si="198"/>
        <v>42841.583333333328</v>
      </c>
      <c r="T3143" s="12">
        <f t="shared" si="199"/>
        <v>42800.503333333334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7">
        <f t="shared" si="197"/>
        <v>15</v>
      </c>
      <c r="Q3144" t="s">
        <v>8317</v>
      </c>
      <c r="R3144" t="s">
        <v>8318</v>
      </c>
      <c r="S3144" s="12">
        <f t="shared" si="198"/>
        <v>42813.221516203703</v>
      </c>
      <c r="T3144" s="12">
        <f t="shared" si="199"/>
        <v>42783.263182870374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2">
        <f t="shared" si="198"/>
        <v>42834.108287037037</v>
      </c>
      <c r="T3145" s="12">
        <f t="shared" si="199"/>
        <v>42808.108287037037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7">
        <f t="shared" si="197"/>
        <v>251.33333333333334</v>
      </c>
      <c r="Q3146" t="s">
        <v>8317</v>
      </c>
      <c r="R3146" t="s">
        <v>8318</v>
      </c>
      <c r="S3146" s="12">
        <f t="shared" si="198"/>
        <v>42813</v>
      </c>
      <c r="T3146" s="12">
        <f t="shared" si="199"/>
        <v>42796.288275462968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2">
        <f t="shared" si="198"/>
        <v>42821.749236111107</v>
      </c>
      <c r="T3147" s="12">
        <f t="shared" si="199"/>
        <v>42761.790902777779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7">
        <f t="shared" si="197"/>
        <v>437.5</v>
      </c>
      <c r="Q3148" t="s">
        <v>8317</v>
      </c>
      <c r="R3148" t="s">
        <v>8318</v>
      </c>
      <c r="S3148" s="12">
        <f t="shared" si="198"/>
        <v>42841.390810185185</v>
      </c>
      <c r="T3148" s="12">
        <f t="shared" si="199"/>
        <v>42796.432476851856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7">
        <f t="shared" si="197"/>
        <v>110.35211267605634</v>
      </c>
      <c r="Q3149" t="s">
        <v>8317</v>
      </c>
      <c r="R3149" t="s">
        <v>8318</v>
      </c>
      <c r="S3149" s="12">
        <f t="shared" si="198"/>
        <v>41949.761053240742</v>
      </c>
      <c r="T3149" s="12">
        <f t="shared" si="199"/>
        <v>41909.71938657407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7">
        <f t="shared" si="197"/>
        <v>41.421052631578945</v>
      </c>
      <c r="Q3150" t="s">
        <v>8317</v>
      </c>
      <c r="R3150" t="s">
        <v>8318</v>
      </c>
      <c r="S3150" s="12">
        <f t="shared" si="198"/>
        <v>41912.916666666664</v>
      </c>
      <c r="T3150" s="12">
        <f t="shared" si="199"/>
        <v>41891.415324074071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7">
        <f t="shared" si="197"/>
        <v>52</v>
      </c>
      <c r="Q3151" t="s">
        <v>8317</v>
      </c>
      <c r="R3151" t="s">
        <v>8318</v>
      </c>
      <c r="S3151" s="12">
        <f t="shared" si="198"/>
        <v>41249.833333333336</v>
      </c>
      <c r="T3151" s="12">
        <f t="shared" si="199"/>
        <v>41225.767361111109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7">
        <f t="shared" si="197"/>
        <v>33.990384615384613</v>
      </c>
      <c r="Q3152" t="s">
        <v>8317</v>
      </c>
      <c r="R3152" t="s">
        <v>8318</v>
      </c>
      <c r="S3152" s="12">
        <f t="shared" si="198"/>
        <v>40567.916666666664</v>
      </c>
      <c r="T3152" s="12">
        <f t="shared" si="199"/>
        <v>40478.013923611114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7">
        <f t="shared" si="197"/>
        <v>103.35294117647059</v>
      </c>
      <c r="Q3153" t="s">
        <v>8317</v>
      </c>
      <c r="R3153" t="s">
        <v>8318</v>
      </c>
      <c r="S3153" s="12">
        <f t="shared" si="198"/>
        <v>41892.58997685185</v>
      </c>
      <c r="T3153" s="12">
        <f t="shared" si="199"/>
        <v>41862.58997685185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7">
        <f t="shared" si="197"/>
        <v>34.791044776119406</v>
      </c>
      <c r="Q3154" t="s">
        <v>8317</v>
      </c>
      <c r="R3154" t="s">
        <v>8318</v>
      </c>
      <c r="S3154" s="12">
        <f t="shared" si="198"/>
        <v>41580.617673611108</v>
      </c>
      <c r="T3154" s="12">
        <f t="shared" si="199"/>
        <v>41550.617673611108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7">
        <f t="shared" si="197"/>
        <v>41.773858921161825</v>
      </c>
      <c r="Q3155" t="s">
        <v>8317</v>
      </c>
      <c r="R3155" t="s">
        <v>8318</v>
      </c>
      <c r="S3155" s="12">
        <f t="shared" si="198"/>
        <v>40663.957638888889</v>
      </c>
      <c r="T3155" s="12">
        <f t="shared" si="199"/>
        <v>40632.904363425929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7">
        <f t="shared" si="197"/>
        <v>64.268292682926827</v>
      </c>
      <c r="Q3156" t="s">
        <v>8317</v>
      </c>
      <c r="R3156" t="s">
        <v>8318</v>
      </c>
      <c r="S3156" s="12">
        <f t="shared" si="198"/>
        <v>41000.584004629629</v>
      </c>
      <c r="T3156" s="12">
        <f t="shared" si="199"/>
        <v>40970.625671296293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7">
        <f t="shared" si="197"/>
        <v>31.209370860927152</v>
      </c>
      <c r="Q3157" t="s">
        <v>8317</v>
      </c>
      <c r="R3157" t="s">
        <v>8318</v>
      </c>
      <c r="S3157" s="12">
        <f t="shared" si="198"/>
        <v>41263.249131944445</v>
      </c>
      <c r="T3157" s="12">
        <f t="shared" si="199"/>
        <v>41233.249131944445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7">
        <f t="shared" si="197"/>
        <v>62.921348314606739</v>
      </c>
      <c r="Q3158" t="s">
        <v>8317</v>
      </c>
      <c r="R3158" t="s">
        <v>8318</v>
      </c>
      <c r="S3158" s="12">
        <f t="shared" si="198"/>
        <v>41061.703055555554</v>
      </c>
      <c r="T3158" s="12">
        <f t="shared" si="199"/>
        <v>41026.703055555554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7">
        <f t="shared" si="197"/>
        <v>98.536585365853654</v>
      </c>
      <c r="Q3159" t="s">
        <v>8317</v>
      </c>
      <c r="R3159" t="s">
        <v>8318</v>
      </c>
      <c r="S3159" s="12">
        <f t="shared" si="198"/>
        <v>41838.958333333336</v>
      </c>
      <c r="T3159" s="12">
        <f t="shared" si="199"/>
        <v>41829.538252314815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7">
        <f t="shared" si="197"/>
        <v>82.608695652173907</v>
      </c>
      <c r="Q3160" t="s">
        <v>8317</v>
      </c>
      <c r="R3160" t="s">
        <v>8318</v>
      </c>
      <c r="S3160" s="12">
        <f t="shared" si="198"/>
        <v>41477.589722222227</v>
      </c>
      <c r="T3160" s="12">
        <f t="shared" si="199"/>
        <v>41447.589722222227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7">
        <f t="shared" si="197"/>
        <v>38.504230769230773</v>
      </c>
      <c r="Q3161" t="s">
        <v>8317</v>
      </c>
      <c r="R3161" t="s">
        <v>8318</v>
      </c>
      <c r="S3161" s="12">
        <f t="shared" si="198"/>
        <v>40926.708333333336</v>
      </c>
      <c r="T3161" s="12">
        <f t="shared" si="199"/>
        <v>40883.816678240742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7">
        <f t="shared" si="197"/>
        <v>80.15789473684211</v>
      </c>
      <c r="Q3162" t="s">
        <v>8317</v>
      </c>
      <c r="R3162" t="s">
        <v>8318</v>
      </c>
      <c r="S3162" s="12">
        <f t="shared" si="198"/>
        <v>41863.957638888889</v>
      </c>
      <c r="T3162" s="12">
        <f t="shared" si="199"/>
        <v>41841.01489583333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7">
        <f t="shared" si="197"/>
        <v>28.405405405405407</v>
      </c>
      <c r="Q3163" t="s">
        <v>8317</v>
      </c>
      <c r="R3163" t="s">
        <v>8318</v>
      </c>
      <c r="S3163" s="12">
        <f t="shared" si="198"/>
        <v>41927.286134259259</v>
      </c>
      <c r="T3163" s="12">
        <f t="shared" si="199"/>
        <v>41897.286134259259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7">
        <f t="shared" si="197"/>
        <v>80.730158730158735</v>
      </c>
      <c r="Q3164" t="s">
        <v>8317</v>
      </c>
      <c r="R3164" t="s">
        <v>8318</v>
      </c>
      <c r="S3164" s="12">
        <f t="shared" si="198"/>
        <v>41826.833333333336</v>
      </c>
      <c r="T3164" s="12">
        <f t="shared" si="199"/>
        <v>41799.435902777775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7">
        <f t="shared" si="197"/>
        <v>200.69444444444446</v>
      </c>
      <c r="Q3165" t="s">
        <v>8317</v>
      </c>
      <c r="R3165" t="s">
        <v>8318</v>
      </c>
      <c r="S3165" s="12">
        <f t="shared" si="198"/>
        <v>41805.503761574073</v>
      </c>
      <c r="T3165" s="12">
        <f t="shared" si="199"/>
        <v>41775.503761574073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7">
        <f t="shared" si="197"/>
        <v>37.591549295774648</v>
      </c>
      <c r="Q3166" t="s">
        <v>8317</v>
      </c>
      <c r="R3166" t="s">
        <v>8318</v>
      </c>
      <c r="S3166" s="12">
        <f t="shared" si="198"/>
        <v>41799.555729166663</v>
      </c>
      <c r="T3166" s="12">
        <f t="shared" si="199"/>
        <v>41766.555729166663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7">
        <f t="shared" si="197"/>
        <v>58.095238095238095</v>
      </c>
      <c r="Q3167" t="s">
        <v>8317</v>
      </c>
      <c r="R3167" t="s">
        <v>8318</v>
      </c>
      <c r="S3167" s="12">
        <f t="shared" si="198"/>
        <v>40665.915972222225</v>
      </c>
      <c r="T3167" s="12">
        <f t="shared" si="199"/>
        <v>40643.909259259257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7">
        <f t="shared" si="197"/>
        <v>60.300892473118282</v>
      </c>
      <c r="Q3168" t="s">
        <v>8317</v>
      </c>
      <c r="R3168" t="s">
        <v>8318</v>
      </c>
      <c r="S3168" s="12">
        <f t="shared" si="198"/>
        <v>41969.082638888889</v>
      </c>
      <c r="T3168" s="12">
        <f t="shared" si="199"/>
        <v>41940.44158564815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7">
        <f t="shared" si="197"/>
        <v>63.363636363636367</v>
      </c>
      <c r="Q3169" t="s">
        <v>8317</v>
      </c>
      <c r="R3169" t="s">
        <v>8318</v>
      </c>
      <c r="S3169" s="12">
        <f t="shared" si="198"/>
        <v>41852.925706018519</v>
      </c>
      <c r="T3169" s="12">
        <f t="shared" si="199"/>
        <v>41838.925706018519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7">
        <f t="shared" si="197"/>
        <v>50.901639344262293</v>
      </c>
      <c r="Q3170" t="s">
        <v>8317</v>
      </c>
      <c r="R3170" t="s">
        <v>8318</v>
      </c>
      <c r="S3170" s="12">
        <f t="shared" si="198"/>
        <v>41803.666666666664</v>
      </c>
      <c r="T3170" s="12">
        <f t="shared" si="199"/>
        <v>41771.855937500004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7">
        <f t="shared" si="197"/>
        <v>100.5</v>
      </c>
      <c r="Q3171" t="s">
        <v>8317</v>
      </c>
      <c r="R3171" t="s">
        <v>8318</v>
      </c>
      <c r="S3171" s="12">
        <f t="shared" si="198"/>
        <v>41620.957638888889</v>
      </c>
      <c r="T3171" s="12">
        <f t="shared" si="199"/>
        <v>41591.487974537034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7">
        <f t="shared" si="197"/>
        <v>31.619718309859156</v>
      </c>
      <c r="Q3172" t="s">
        <v>8317</v>
      </c>
      <c r="R3172" t="s">
        <v>8318</v>
      </c>
      <c r="S3172" s="12">
        <f t="shared" si="198"/>
        <v>41821.916666666664</v>
      </c>
      <c r="T3172" s="12">
        <f t="shared" si="199"/>
        <v>41788.830370370371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7">
        <f t="shared" si="197"/>
        <v>65.102564102564102</v>
      </c>
      <c r="Q3173" t="s">
        <v>8317</v>
      </c>
      <c r="R3173" t="s">
        <v>8318</v>
      </c>
      <c r="S3173" s="12">
        <f t="shared" si="198"/>
        <v>42496.358310185184</v>
      </c>
      <c r="T3173" s="12">
        <f t="shared" si="199"/>
        <v>42466.358310185184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7">
        <f t="shared" si="197"/>
        <v>79.310344827586206</v>
      </c>
      <c r="Q3174" t="s">
        <v>8317</v>
      </c>
      <c r="R3174" t="s">
        <v>8318</v>
      </c>
      <c r="S3174" s="12">
        <f t="shared" si="198"/>
        <v>40953.479953703703</v>
      </c>
      <c r="T3174" s="12">
        <f t="shared" si="199"/>
        <v>40923.479953703703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7">
        <f t="shared" si="197"/>
        <v>139.18918918918919</v>
      </c>
      <c r="Q3175" t="s">
        <v>8317</v>
      </c>
      <c r="R3175" t="s">
        <v>8318</v>
      </c>
      <c r="S3175" s="12">
        <f t="shared" si="198"/>
        <v>41908.628379629634</v>
      </c>
      <c r="T3175" s="12">
        <f t="shared" si="199"/>
        <v>41878.628379629634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7">
        <f t="shared" si="197"/>
        <v>131.91304347826087</v>
      </c>
      <c r="Q3176" t="s">
        <v>8317</v>
      </c>
      <c r="R3176" t="s">
        <v>8318</v>
      </c>
      <c r="S3176" s="12">
        <f t="shared" si="198"/>
        <v>41876.614675925928</v>
      </c>
      <c r="T3176" s="12">
        <f t="shared" si="199"/>
        <v>41862.614675925928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7">
        <f t="shared" si="197"/>
        <v>91.3</v>
      </c>
      <c r="Q3177" t="s">
        <v>8317</v>
      </c>
      <c r="R3177" t="s">
        <v>8318</v>
      </c>
      <c r="S3177" s="12">
        <f t="shared" si="198"/>
        <v>40591.636886574073</v>
      </c>
      <c r="T3177" s="12">
        <f t="shared" si="199"/>
        <v>40531.636886574073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7">
        <f t="shared" si="197"/>
        <v>39.672727272727272</v>
      </c>
      <c r="Q3178" t="s">
        <v>8317</v>
      </c>
      <c r="R3178" t="s">
        <v>8318</v>
      </c>
      <c r="S3178" s="12">
        <f t="shared" si="198"/>
        <v>41504.375</v>
      </c>
      <c r="T3178" s="12">
        <f t="shared" si="199"/>
        <v>41477.680914351848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7">
        <f t="shared" si="197"/>
        <v>57.549019607843135</v>
      </c>
      <c r="Q3179" t="s">
        <v>8317</v>
      </c>
      <c r="R3179" t="s">
        <v>8318</v>
      </c>
      <c r="S3179" s="12">
        <f t="shared" si="198"/>
        <v>41811.416770833333</v>
      </c>
      <c r="T3179" s="12">
        <f t="shared" si="199"/>
        <v>41781.416770833333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7">
        <f t="shared" si="197"/>
        <v>33.025641025641029</v>
      </c>
      <c r="Q3180" t="s">
        <v>8317</v>
      </c>
      <c r="R3180" t="s">
        <v>8318</v>
      </c>
      <c r="S3180" s="12">
        <f t="shared" si="198"/>
        <v>41836.355034722219</v>
      </c>
      <c r="T3180" s="12">
        <f t="shared" si="199"/>
        <v>41806.355034722219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7">
        <f t="shared" si="197"/>
        <v>77.335806451612896</v>
      </c>
      <c r="Q3181" t="s">
        <v>8317</v>
      </c>
      <c r="R3181" t="s">
        <v>8318</v>
      </c>
      <c r="S3181" s="12">
        <f t="shared" si="198"/>
        <v>41400.452210648145</v>
      </c>
      <c r="T3181" s="12">
        <f t="shared" si="199"/>
        <v>41375.452210648145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7">
        <f t="shared" si="197"/>
        <v>31.933333333333334</v>
      </c>
      <c r="Q3182" t="s">
        <v>8317</v>
      </c>
      <c r="R3182" t="s">
        <v>8318</v>
      </c>
      <c r="S3182" s="12">
        <f t="shared" si="198"/>
        <v>41810.162604166668</v>
      </c>
      <c r="T3182" s="12">
        <f t="shared" si="199"/>
        <v>41780.162604166668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7">
        <f t="shared" si="197"/>
        <v>36.333333333333336</v>
      </c>
      <c r="Q3183" t="s">
        <v>8317</v>
      </c>
      <c r="R3183" t="s">
        <v>8318</v>
      </c>
      <c r="S3183" s="12">
        <f t="shared" si="198"/>
        <v>41805.416666666664</v>
      </c>
      <c r="T3183" s="12">
        <f t="shared" si="199"/>
        <v>41779.060034722221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7">
        <f t="shared" si="197"/>
        <v>46.768211920529801</v>
      </c>
      <c r="Q3184" t="s">
        <v>8317</v>
      </c>
      <c r="R3184" t="s">
        <v>8318</v>
      </c>
      <c r="S3184" s="12">
        <f t="shared" si="198"/>
        <v>40939.458333333336</v>
      </c>
      <c r="T3184" s="12">
        <f t="shared" si="199"/>
        <v>40883.699317129627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7">
        <f t="shared" si="197"/>
        <v>40.073529411764703</v>
      </c>
      <c r="Q3185" t="s">
        <v>8317</v>
      </c>
      <c r="R3185" t="s">
        <v>8318</v>
      </c>
      <c r="S3185" s="12">
        <f t="shared" si="198"/>
        <v>41509.54478009259</v>
      </c>
      <c r="T3185" s="12">
        <f t="shared" si="199"/>
        <v>41491.54478009259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7">
        <f t="shared" si="197"/>
        <v>100.21739130434783</v>
      </c>
      <c r="Q3186" t="s">
        <v>8317</v>
      </c>
      <c r="R3186" t="s">
        <v>8318</v>
      </c>
      <c r="S3186" s="12">
        <f t="shared" si="198"/>
        <v>41821.743414351848</v>
      </c>
      <c r="T3186" s="12">
        <f t="shared" si="199"/>
        <v>41791.743414351848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7">
        <f t="shared" si="197"/>
        <v>41.666666666666664</v>
      </c>
      <c r="Q3187" t="s">
        <v>8317</v>
      </c>
      <c r="R3187" t="s">
        <v>8318</v>
      </c>
      <c r="S3187" s="12">
        <f t="shared" si="198"/>
        <v>41836.727326388893</v>
      </c>
      <c r="T3187" s="12">
        <f t="shared" si="199"/>
        <v>41829.727326388893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7">
        <f t="shared" si="197"/>
        <v>46.714285714285715</v>
      </c>
      <c r="Q3188" t="s">
        <v>8317</v>
      </c>
      <c r="R3188" t="s">
        <v>8318</v>
      </c>
      <c r="S3188" s="12">
        <f t="shared" si="198"/>
        <v>41898.625</v>
      </c>
      <c r="T3188" s="12">
        <f t="shared" si="199"/>
        <v>41868.674050925925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7">
        <f t="shared" si="197"/>
        <v>71.491803278688522</v>
      </c>
      <c r="Q3189" t="s">
        <v>8317</v>
      </c>
      <c r="R3189" t="s">
        <v>8318</v>
      </c>
      <c r="S3189" s="12">
        <f t="shared" si="198"/>
        <v>41855.416354166664</v>
      </c>
      <c r="T3189" s="12">
        <f t="shared" si="199"/>
        <v>41835.416354166664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7">
        <f t="shared" si="197"/>
        <v>14.444444444444445</v>
      </c>
      <c r="Q3190" t="s">
        <v>8317</v>
      </c>
      <c r="R3190" t="s">
        <v>8359</v>
      </c>
      <c r="S3190" s="12">
        <f t="shared" si="198"/>
        <v>42165.165532407409</v>
      </c>
      <c r="T3190" s="12">
        <f t="shared" si="199"/>
        <v>42144.165532407409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7">
        <f t="shared" si="197"/>
        <v>356.84210526315792</v>
      </c>
      <c r="Q3191" t="s">
        <v>8317</v>
      </c>
      <c r="R3191" t="s">
        <v>8359</v>
      </c>
      <c r="S3191" s="12">
        <f t="shared" si="198"/>
        <v>42148.096435185187</v>
      </c>
      <c r="T3191" s="12">
        <f t="shared" si="199"/>
        <v>42118.096435185187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t="s">
        <v>8317</v>
      </c>
      <c r="R3192" t="s">
        <v>8359</v>
      </c>
      <c r="S3192" s="12">
        <f t="shared" si="198"/>
        <v>42712.942997685182</v>
      </c>
      <c r="T3192" s="12">
        <f t="shared" si="199"/>
        <v>42682.901331018518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7">
        <f t="shared" si="197"/>
        <v>37.75</v>
      </c>
      <c r="Q3193" t="s">
        <v>8317</v>
      </c>
      <c r="R3193" t="s">
        <v>8359</v>
      </c>
      <c r="S3193" s="12">
        <f t="shared" si="198"/>
        <v>42598.505428240736</v>
      </c>
      <c r="T3193" s="12">
        <f t="shared" si="199"/>
        <v>42538.505428240736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7">
        <f t="shared" si="197"/>
        <v>12.75</v>
      </c>
      <c r="Q3194" t="s">
        <v>8317</v>
      </c>
      <c r="R3194" t="s">
        <v>8359</v>
      </c>
      <c r="S3194" s="12">
        <f t="shared" si="198"/>
        <v>42063.666666666672</v>
      </c>
      <c r="T3194" s="12">
        <f t="shared" si="199"/>
        <v>42018.69049768518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7">
        <f t="shared" si="197"/>
        <v>24.458333333333332</v>
      </c>
      <c r="Q3195" t="s">
        <v>8317</v>
      </c>
      <c r="R3195" t="s">
        <v>8359</v>
      </c>
      <c r="S3195" s="12">
        <f t="shared" si="198"/>
        <v>42055.718240740738</v>
      </c>
      <c r="T3195" s="12">
        <f t="shared" si="199"/>
        <v>42010.718240740738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t="s">
        <v>8317</v>
      </c>
      <c r="R3196" t="s">
        <v>8359</v>
      </c>
      <c r="S3196" s="12">
        <f t="shared" si="198"/>
        <v>42211.812476851846</v>
      </c>
      <c r="T3196" s="12">
        <f t="shared" si="199"/>
        <v>42181.812476851846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7">
        <f t="shared" si="197"/>
        <v>53.07692307692308</v>
      </c>
      <c r="Q3197" t="s">
        <v>8317</v>
      </c>
      <c r="R3197" t="s">
        <v>8359</v>
      </c>
      <c r="S3197" s="12">
        <f t="shared" si="198"/>
        <v>42047.344236111108</v>
      </c>
      <c r="T3197" s="12">
        <f t="shared" si="199"/>
        <v>42017.344236111108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7">
        <f t="shared" si="197"/>
        <v>300</v>
      </c>
      <c r="Q3198" t="s">
        <v>8317</v>
      </c>
      <c r="R3198" t="s">
        <v>8359</v>
      </c>
      <c r="S3198" s="12">
        <f t="shared" si="198"/>
        <v>42217.333333333328</v>
      </c>
      <c r="T3198" s="12">
        <f t="shared" si="199"/>
        <v>42157.348090277781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7">
        <f t="shared" si="197"/>
        <v>286.25</v>
      </c>
      <c r="Q3199" t="s">
        <v>8317</v>
      </c>
      <c r="R3199" t="s">
        <v>8359</v>
      </c>
      <c r="S3199" s="12">
        <f t="shared" si="198"/>
        <v>42039.243263888886</v>
      </c>
      <c r="T3199" s="12">
        <f t="shared" si="199"/>
        <v>42009.243263888886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7">
        <f t="shared" si="197"/>
        <v>36.666666666666664</v>
      </c>
      <c r="Q3200" t="s">
        <v>8317</v>
      </c>
      <c r="R3200" t="s">
        <v>8359</v>
      </c>
      <c r="S3200" s="12">
        <f t="shared" si="198"/>
        <v>42051.174502314811</v>
      </c>
      <c r="T3200" s="12">
        <f t="shared" si="199"/>
        <v>42013.174502314811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7">
        <f t="shared" si="197"/>
        <v>49.20754716981132</v>
      </c>
      <c r="Q3201" t="s">
        <v>8317</v>
      </c>
      <c r="R3201" t="s">
        <v>8359</v>
      </c>
      <c r="S3201" s="12">
        <f t="shared" si="198"/>
        <v>41888.625</v>
      </c>
      <c r="T3201" s="12">
        <f t="shared" si="199"/>
        <v>41858.511782407411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200">E3202/D3202</f>
        <v>2.0000000000000002E-5</v>
      </c>
      <c r="P3202" s="7">
        <f t="shared" ref="P3202:P3265" si="201">E3202/L3202</f>
        <v>1</v>
      </c>
      <c r="Q3202" t="s">
        <v>8317</v>
      </c>
      <c r="R3202" t="s">
        <v>8359</v>
      </c>
      <c r="S3202" s="12">
        <f t="shared" si="198"/>
        <v>42489.981944444444</v>
      </c>
      <c r="T3202" s="12">
        <f t="shared" si="199"/>
        <v>42460.070613425924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00"/>
        <v>1.2500000000000001E-2</v>
      </c>
      <c r="P3203" s="7">
        <f t="shared" si="201"/>
        <v>12.5</v>
      </c>
      <c r="Q3203" t="s">
        <v>8317</v>
      </c>
      <c r="R3203" t="s">
        <v>8359</v>
      </c>
      <c r="S3203" s="12">
        <f t="shared" ref="S3203:S3266" si="202">(I3203/86400)+25569+(-6/24)</f>
        <v>41882.517094907409</v>
      </c>
      <c r="T3203" s="12">
        <f t="shared" ref="T3203:T3266" si="203">(J3203/86400)+25569+(-6/24)</f>
        <v>41861.517094907409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7">
        <f t="shared" si="201"/>
        <v>109.04</v>
      </c>
      <c r="Q3204" t="s">
        <v>8317</v>
      </c>
      <c r="R3204" t="s">
        <v>8359</v>
      </c>
      <c r="S3204" s="12">
        <f t="shared" si="202"/>
        <v>42351.999305555553</v>
      </c>
      <c r="T3204" s="12">
        <f t="shared" si="203"/>
        <v>42293.603541666671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7">
        <f t="shared" si="201"/>
        <v>41.666666666666664</v>
      </c>
      <c r="Q3205" t="s">
        <v>8317</v>
      </c>
      <c r="R3205" t="s">
        <v>8359</v>
      </c>
      <c r="S3205" s="12">
        <f t="shared" si="202"/>
        <v>42272.738680555558</v>
      </c>
      <c r="T3205" s="12">
        <f t="shared" si="203"/>
        <v>42242.738680555558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2">
        <f t="shared" si="202"/>
        <v>42202.426388888889</v>
      </c>
      <c r="T3206" s="12">
        <f t="shared" si="203"/>
        <v>42172.436099537037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7">
        <f t="shared" si="201"/>
        <v>22.75</v>
      </c>
      <c r="Q3207" t="s">
        <v>8317</v>
      </c>
      <c r="R3207" t="s">
        <v>8359</v>
      </c>
      <c r="S3207" s="12">
        <f t="shared" si="202"/>
        <v>42125.124675925923</v>
      </c>
      <c r="T3207" s="12">
        <f t="shared" si="203"/>
        <v>42095.124675925923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2">
        <f t="shared" si="202"/>
        <v>42266.026053240741</v>
      </c>
      <c r="T3208" s="12">
        <f t="shared" si="203"/>
        <v>42236.026053240741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7">
        <f t="shared" si="201"/>
        <v>70.833333333333329</v>
      </c>
      <c r="Q3209" t="s">
        <v>8317</v>
      </c>
      <c r="R3209" t="s">
        <v>8359</v>
      </c>
      <c r="S3209" s="12">
        <f t="shared" si="202"/>
        <v>42116.986192129625</v>
      </c>
      <c r="T3209" s="12">
        <f t="shared" si="203"/>
        <v>42057.027858796297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7">
        <f t="shared" si="201"/>
        <v>63.109756097560975</v>
      </c>
      <c r="Q3210" t="s">
        <v>8317</v>
      </c>
      <c r="R3210" t="s">
        <v>8318</v>
      </c>
      <c r="S3210" s="12">
        <f t="shared" si="202"/>
        <v>41848.355057870373</v>
      </c>
      <c r="T3210" s="12">
        <f t="shared" si="203"/>
        <v>41827.355057870373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7">
        <f t="shared" si="201"/>
        <v>50.157964601769912</v>
      </c>
      <c r="Q3211" t="s">
        <v>8317</v>
      </c>
      <c r="R3211" t="s">
        <v>8318</v>
      </c>
      <c r="S3211" s="12">
        <f t="shared" si="202"/>
        <v>41810.708333333336</v>
      </c>
      <c r="T3211" s="12">
        <f t="shared" si="203"/>
        <v>41778.387245370366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7">
        <f t="shared" si="201"/>
        <v>62.883333333333333</v>
      </c>
      <c r="Q3212" t="s">
        <v>8317</v>
      </c>
      <c r="R3212" t="s">
        <v>8318</v>
      </c>
      <c r="S3212" s="12">
        <f t="shared" si="202"/>
        <v>41060.915972222225</v>
      </c>
      <c r="T3212" s="12">
        <f t="shared" si="203"/>
        <v>41013.686562499999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7">
        <f t="shared" si="201"/>
        <v>85.531055900621112</v>
      </c>
      <c r="Q3213" t="s">
        <v>8317</v>
      </c>
      <c r="R3213" t="s">
        <v>8318</v>
      </c>
      <c r="S3213" s="12">
        <f t="shared" si="202"/>
        <v>41865.833333333336</v>
      </c>
      <c r="T3213" s="12">
        <f t="shared" si="203"/>
        <v>41834.33657407407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7">
        <f t="shared" si="201"/>
        <v>53.723404255319146</v>
      </c>
      <c r="Q3214" t="s">
        <v>8317</v>
      </c>
      <c r="R3214" t="s">
        <v>8318</v>
      </c>
      <c r="S3214" s="12">
        <f t="shared" si="202"/>
        <v>41859.545729166668</v>
      </c>
      <c r="T3214" s="12">
        <f t="shared" si="203"/>
        <v>41829.545729166668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7">
        <f t="shared" si="201"/>
        <v>127.80851063829788</v>
      </c>
      <c r="Q3215" t="s">
        <v>8317</v>
      </c>
      <c r="R3215" t="s">
        <v>8318</v>
      </c>
      <c r="S3215" s="12">
        <f t="shared" si="202"/>
        <v>42211.513414351852</v>
      </c>
      <c r="T3215" s="12">
        <f t="shared" si="203"/>
        <v>42171.513414351852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7">
        <f t="shared" si="201"/>
        <v>106.57391304347826</v>
      </c>
      <c r="Q3216" t="s">
        <v>8317</v>
      </c>
      <c r="R3216" t="s">
        <v>8318</v>
      </c>
      <c r="S3216" s="12">
        <f t="shared" si="202"/>
        <v>42374.746527777781</v>
      </c>
      <c r="T3216" s="12">
        <f t="shared" si="203"/>
        <v>42337.542511574073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7">
        <f t="shared" si="201"/>
        <v>262.11194029850748</v>
      </c>
      <c r="Q3217" t="s">
        <v>8317</v>
      </c>
      <c r="R3217" t="s">
        <v>8318</v>
      </c>
      <c r="S3217" s="12">
        <f t="shared" si="202"/>
        <v>42256.915972222225</v>
      </c>
      <c r="T3217" s="12">
        <f t="shared" si="203"/>
        <v>42219.415173611109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7">
        <f t="shared" si="201"/>
        <v>57.171428571428571</v>
      </c>
      <c r="Q3218" t="s">
        <v>8317</v>
      </c>
      <c r="R3218" t="s">
        <v>8318</v>
      </c>
      <c r="S3218" s="12">
        <f t="shared" si="202"/>
        <v>42196.354166666672</v>
      </c>
      <c r="T3218" s="12">
        <f t="shared" si="203"/>
        <v>42165.212627314817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7">
        <f t="shared" si="201"/>
        <v>50.20192307692308</v>
      </c>
      <c r="Q3219" t="s">
        <v>8317</v>
      </c>
      <c r="R3219" t="s">
        <v>8318</v>
      </c>
      <c r="S3219" s="12">
        <f t="shared" si="202"/>
        <v>42678.296111111107</v>
      </c>
      <c r="T3219" s="12">
        <f t="shared" si="203"/>
        <v>42648.296111111107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7">
        <f t="shared" si="201"/>
        <v>66.586956521739125</v>
      </c>
      <c r="Q3220" t="s">
        <v>8317</v>
      </c>
      <c r="R3220" t="s">
        <v>8318</v>
      </c>
      <c r="S3220" s="12">
        <f t="shared" si="202"/>
        <v>42003.75</v>
      </c>
      <c r="T3220" s="12">
        <f t="shared" si="203"/>
        <v>41970.752152777779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7">
        <f t="shared" si="201"/>
        <v>168.25210084033614</v>
      </c>
      <c r="Q3221" t="s">
        <v>8317</v>
      </c>
      <c r="R3221" t="s">
        <v>8318</v>
      </c>
      <c r="S3221" s="12">
        <f t="shared" si="202"/>
        <v>42085.691516203704</v>
      </c>
      <c r="T3221" s="12">
        <f t="shared" si="203"/>
        <v>42050.733182870375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7">
        <f t="shared" si="201"/>
        <v>256.37288135593218</v>
      </c>
      <c r="Q3222" t="s">
        <v>8317</v>
      </c>
      <c r="R3222" t="s">
        <v>8318</v>
      </c>
      <c r="S3222" s="12">
        <f t="shared" si="202"/>
        <v>42806.625</v>
      </c>
      <c r="T3222" s="12">
        <f t="shared" si="203"/>
        <v>42772.583379629628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7">
        <f t="shared" si="201"/>
        <v>36.610619469026545</v>
      </c>
      <c r="Q3223" t="s">
        <v>8317</v>
      </c>
      <c r="R3223" t="s">
        <v>8318</v>
      </c>
      <c r="S3223" s="12">
        <f t="shared" si="202"/>
        <v>42190.446793981479</v>
      </c>
      <c r="T3223" s="12">
        <f t="shared" si="203"/>
        <v>42155.446793981479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7">
        <f t="shared" si="201"/>
        <v>37.142857142857146</v>
      </c>
      <c r="Q3224" t="s">
        <v>8317</v>
      </c>
      <c r="R3224" t="s">
        <v>8318</v>
      </c>
      <c r="S3224" s="12">
        <f t="shared" si="202"/>
        <v>42301.645138888889</v>
      </c>
      <c r="T3224" s="12">
        <f t="shared" si="203"/>
        <v>42270.332141203704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7">
        <f t="shared" si="201"/>
        <v>45.878378378378379</v>
      </c>
      <c r="Q3225" t="s">
        <v>8317</v>
      </c>
      <c r="R3225" t="s">
        <v>8318</v>
      </c>
      <c r="S3225" s="12">
        <f t="shared" si="202"/>
        <v>42236.585370370369</v>
      </c>
      <c r="T3225" s="12">
        <f t="shared" si="203"/>
        <v>42206.585370370369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7">
        <f t="shared" si="201"/>
        <v>141.71296296296296</v>
      </c>
      <c r="Q3226" t="s">
        <v>8317</v>
      </c>
      <c r="R3226" t="s">
        <v>8318</v>
      </c>
      <c r="S3226" s="12">
        <f t="shared" si="202"/>
        <v>42744.958333333328</v>
      </c>
      <c r="T3226" s="12">
        <f t="shared" si="203"/>
        <v>42697.600844907407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7">
        <f t="shared" si="201"/>
        <v>52.487179487179489</v>
      </c>
      <c r="Q3227" t="s">
        <v>8317</v>
      </c>
      <c r="R3227" t="s">
        <v>8318</v>
      </c>
      <c r="S3227" s="12">
        <f t="shared" si="202"/>
        <v>42524.625</v>
      </c>
      <c r="T3227" s="12">
        <f t="shared" si="203"/>
        <v>42503.309467592597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7">
        <f t="shared" si="201"/>
        <v>59.523809523809526</v>
      </c>
      <c r="Q3228" t="s">
        <v>8317</v>
      </c>
      <c r="R3228" t="s">
        <v>8318</v>
      </c>
      <c r="S3228" s="12">
        <f t="shared" si="202"/>
        <v>42307.333472222221</v>
      </c>
      <c r="T3228" s="12">
        <f t="shared" si="203"/>
        <v>42277.333472222221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7">
        <f t="shared" si="201"/>
        <v>50</v>
      </c>
      <c r="Q3229" t="s">
        <v>8317</v>
      </c>
      <c r="R3229" t="s">
        <v>8318</v>
      </c>
      <c r="S3229" s="12">
        <f t="shared" si="202"/>
        <v>42752.632361111115</v>
      </c>
      <c r="T3229" s="12">
        <f t="shared" si="203"/>
        <v>42722.632361111115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7">
        <f t="shared" si="201"/>
        <v>193.62162162162161</v>
      </c>
      <c r="Q3230" t="s">
        <v>8317</v>
      </c>
      <c r="R3230" t="s">
        <v>8318</v>
      </c>
      <c r="S3230" s="12">
        <f t="shared" si="202"/>
        <v>42354.957638888889</v>
      </c>
      <c r="T3230" s="12">
        <f t="shared" si="203"/>
        <v>42323.45930555556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7">
        <f t="shared" si="201"/>
        <v>106.79702970297029</v>
      </c>
      <c r="Q3231" t="s">
        <v>8317</v>
      </c>
      <c r="R3231" t="s">
        <v>8318</v>
      </c>
      <c r="S3231" s="12">
        <f t="shared" si="202"/>
        <v>41963.083310185189</v>
      </c>
      <c r="T3231" s="12">
        <f t="shared" si="203"/>
        <v>41933.041643518518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7">
        <f t="shared" si="201"/>
        <v>77.21621621621621</v>
      </c>
      <c r="Q3232" t="s">
        <v>8317</v>
      </c>
      <c r="R3232" t="s">
        <v>8318</v>
      </c>
      <c r="S3232" s="12">
        <f t="shared" si="202"/>
        <v>41912.915972222225</v>
      </c>
      <c r="T3232" s="12">
        <f t="shared" si="203"/>
        <v>41897.918124999997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7">
        <f t="shared" si="201"/>
        <v>57.5</v>
      </c>
      <c r="Q3233" t="s">
        <v>8317</v>
      </c>
      <c r="R3233" t="s">
        <v>8318</v>
      </c>
      <c r="S3233" s="12">
        <f t="shared" si="202"/>
        <v>42476.693831018521</v>
      </c>
      <c r="T3233" s="12">
        <f t="shared" si="203"/>
        <v>42446.693831018521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7">
        <f t="shared" si="201"/>
        <v>50.46153846153846</v>
      </c>
      <c r="Q3234" t="s">
        <v>8317</v>
      </c>
      <c r="R3234" t="s">
        <v>8318</v>
      </c>
      <c r="S3234" s="12">
        <f t="shared" si="202"/>
        <v>42493.915972222225</v>
      </c>
      <c r="T3234" s="12">
        <f t="shared" si="203"/>
        <v>42463.56385416667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7">
        <f t="shared" si="201"/>
        <v>97.377049180327873</v>
      </c>
      <c r="Q3235" t="s">
        <v>8317</v>
      </c>
      <c r="R3235" t="s">
        <v>8318</v>
      </c>
      <c r="S3235" s="12">
        <f t="shared" si="202"/>
        <v>42796.555034722223</v>
      </c>
      <c r="T3235" s="12">
        <f t="shared" si="203"/>
        <v>42766.555034722223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7">
        <f t="shared" si="201"/>
        <v>34.91921739130435</v>
      </c>
      <c r="Q3236" t="s">
        <v>8317</v>
      </c>
      <c r="R3236" t="s">
        <v>8318</v>
      </c>
      <c r="S3236" s="12">
        <f t="shared" si="202"/>
        <v>42767.729861111111</v>
      </c>
      <c r="T3236" s="12">
        <f t="shared" si="203"/>
        <v>42734.539444444439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7">
        <f t="shared" si="201"/>
        <v>85.530386740331494</v>
      </c>
      <c r="Q3237" t="s">
        <v>8317</v>
      </c>
      <c r="R3237" t="s">
        <v>8318</v>
      </c>
      <c r="S3237" s="12">
        <f t="shared" si="202"/>
        <v>42552.097812499997</v>
      </c>
      <c r="T3237" s="12">
        <f t="shared" si="203"/>
        <v>42522.097812499997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7">
        <f t="shared" si="201"/>
        <v>182.90909090909091</v>
      </c>
      <c r="Q3238" t="s">
        <v>8317</v>
      </c>
      <c r="R3238" t="s">
        <v>8318</v>
      </c>
      <c r="S3238" s="12">
        <f t="shared" si="202"/>
        <v>42732.667048611111</v>
      </c>
      <c r="T3238" s="12">
        <f t="shared" si="203"/>
        <v>42702.667048611111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7">
        <f t="shared" si="201"/>
        <v>131.13620817843866</v>
      </c>
      <c r="Q3239" t="s">
        <v>8317</v>
      </c>
      <c r="R3239" t="s">
        <v>8318</v>
      </c>
      <c r="S3239" s="12">
        <f t="shared" si="202"/>
        <v>42275.915972222225</v>
      </c>
      <c r="T3239" s="12">
        <f t="shared" si="203"/>
        <v>42252.224351851852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7">
        <f t="shared" si="201"/>
        <v>39.810126582278478</v>
      </c>
      <c r="Q3240" t="s">
        <v>8317</v>
      </c>
      <c r="R3240" t="s">
        <v>8318</v>
      </c>
      <c r="S3240" s="12">
        <f t="shared" si="202"/>
        <v>42186.260393518518</v>
      </c>
      <c r="T3240" s="12">
        <f t="shared" si="203"/>
        <v>42156.260393518518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7">
        <f t="shared" si="201"/>
        <v>59.701730769230764</v>
      </c>
      <c r="Q3241" t="s">
        <v>8317</v>
      </c>
      <c r="R3241" t="s">
        <v>8318</v>
      </c>
      <c r="S3241" s="12">
        <f t="shared" si="202"/>
        <v>42302.749305555553</v>
      </c>
      <c r="T3241" s="12">
        <f t="shared" si="203"/>
        <v>42277.839039351849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7">
        <f t="shared" si="201"/>
        <v>88.735294117647058</v>
      </c>
      <c r="Q3242" t="s">
        <v>8317</v>
      </c>
      <c r="R3242" t="s">
        <v>8318</v>
      </c>
      <c r="S3242" s="12">
        <f t="shared" si="202"/>
        <v>42782.708333333328</v>
      </c>
      <c r="T3242" s="12">
        <f t="shared" si="203"/>
        <v>42754.443842592591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7">
        <f t="shared" si="201"/>
        <v>58.688622754491021</v>
      </c>
      <c r="Q3243" t="s">
        <v>8317</v>
      </c>
      <c r="R3243" t="s">
        <v>8318</v>
      </c>
      <c r="S3243" s="12">
        <f t="shared" si="202"/>
        <v>41926.040972222225</v>
      </c>
      <c r="T3243" s="12">
        <f t="shared" si="203"/>
        <v>41893.074884259258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7">
        <f t="shared" si="201"/>
        <v>69.56513661202186</v>
      </c>
      <c r="Q3244" t="s">
        <v>8317</v>
      </c>
      <c r="R3244" t="s">
        <v>8318</v>
      </c>
      <c r="S3244" s="12">
        <f t="shared" si="202"/>
        <v>41901.505694444444</v>
      </c>
      <c r="T3244" s="12">
        <f t="shared" si="203"/>
        <v>41871.505694444444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7">
        <f t="shared" si="201"/>
        <v>115.87323943661971</v>
      </c>
      <c r="Q3245" t="s">
        <v>8317</v>
      </c>
      <c r="R3245" t="s">
        <v>8318</v>
      </c>
      <c r="S3245" s="12">
        <f t="shared" si="202"/>
        <v>42285.75</v>
      </c>
      <c r="T3245" s="12">
        <f t="shared" si="203"/>
        <v>42261.846782407403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7">
        <f t="shared" si="201"/>
        <v>23.869565217391305</v>
      </c>
      <c r="Q3246" t="s">
        <v>8317</v>
      </c>
      <c r="R3246" t="s">
        <v>8318</v>
      </c>
      <c r="S3246" s="12">
        <f t="shared" si="202"/>
        <v>42705.485902777778</v>
      </c>
      <c r="T3246" s="12">
        <f t="shared" si="203"/>
        <v>42675.444236111114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7">
        <f t="shared" si="201"/>
        <v>81.125925925925927</v>
      </c>
      <c r="Q3247" t="s">
        <v>8317</v>
      </c>
      <c r="R3247" t="s">
        <v>8318</v>
      </c>
      <c r="S3247" s="12">
        <f t="shared" si="202"/>
        <v>42166.833333333328</v>
      </c>
      <c r="T3247" s="12">
        <f t="shared" si="203"/>
        <v>42135.35020833333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7">
        <f t="shared" si="201"/>
        <v>57.626943005181346</v>
      </c>
      <c r="Q3248" t="s">
        <v>8317</v>
      </c>
      <c r="R3248" t="s">
        <v>8318</v>
      </c>
      <c r="S3248" s="12">
        <f t="shared" si="202"/>
        <v>42258.915972222225</v>
      </c>
      <c r="T3248" s="12">
        <f t="shared" si="203"/>
        <v>42230.222222222219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7">
        <f t="shared" si="201"/>
        <v>46.429824561403507</v>
      </c>
      <c r="Q3249" t="s">
        <v>8317</v>
      </c>
      <c r="R3249" t="s">
        <v>8318</v>
      </c>
      <c r="S3249" s="12">
        <f t="shared" si="202"/>
        <v>42197.184166666666</v>
      </c>
      <c r="T3249" s="12">
        <f t="shared" si="203"/>
        <v>42167.184166666666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7">
        <f t="shared" si="201"/>
        <v>60.475000000000001</v>
      </c>
      <c r="Q3250" t="s">
        <v>8317</v>
      </c>
      <c r="R3250" t="s">
        <v>8318</v>
      </c>
      <c r="S3250" s="12">
        <f t="shared" si="202"/>
        <v>42098.596724537041</v>
      </c>
      <c r="T3250" s="12">
        <f t="shared" si="203"/>
        <v>42068.638391203705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7">
        <f t="shared" si="201"/>
        <v>65.579545454545453</v>
      </c>
      <c r="Q3251" t="s">
        <v>8317</v>
      </c>
      <c r="R3251" t="s">
        <v>8318</v>
      </c>
      <c r="S3251" s="12">
        <f t="shared" si="202"/>
        <v>42175.496689814812</v>
      </c>
      <c r="T3251" s="12">
        <f t="shared" si="203"/>
        <v>42145.496689814812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7">
        <f t="shared" si="201"/>
        <v>119.1924882629108</v>
      </c>
      <c r="Q3252" t="s">
        <v>8317</v>
      </c>
      <c r="R3252" t="s">
        <v>8318</v>
      </c>
      <c r="S3252" s="12">
        <f t="shared" si="202"/>
        <v>41948.533842592595</v>
      </c>
      <c r="T3252" s="12">
        <f t="shared" si="203"/>
        <v>41918.492175925923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7">
        <f t="shared" si="201"/>
        <v>83.05</v>
      </c>
      <c r="Q3253" t="s">
        <v>8317</v>
      </c>
      <c r="R3253" t="s">
        <v>8318</v>
      </c>
      <c r="S3253" s="12">
        <f t="shared" si="202"/>
        <v>42176.481087962966</v>
      </c>
      <c r="T3253" s="12">
        <f t="shared" si="203"/>
        <v>42146.481087962966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7">
        <f t="shared" si="201"/>
        <v>57.52</v>
      </c>
      <c r="Q3254" t="s">
        <v>8317</v>
      </c>
      <c r="R3254" t="s">
        <v>8318</v>
      </c>
      <c r="S3254" s="12">
        <f t="shared" si="202"/>
        <v>42620.222685185188</v>
      </c>
      <c r="T3254" s="12">
        <f t="shared" si="203"/>
        <v>42590.222685185188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7">
        <f t="shared" si="201"/>
        <v>177.08695652173913</v>
      </c>
      <c r="Q3255" t="s">
        <v>8317</v>
      </c>
      <c r="R3255" t="s">
        <v>8318</v>
      </c>
      <c r="S3255" s="12">
        <f t="shared" si="202"/>
        <v>42620.90625</v>
      </c>
      <c r="T3255" s="12">
        <f t="shared" si="203"/>
        <v>42602.326712962968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7">
        <f t="shared" si="201"/>
        <v>70.771505376344081</v>
      </c>
      <c r="Q3256" t="s">
        <v>8317</v>
      </c>
      <c r="R3256" t="s">
        <v>8318</v>
      </c>
      <c r="S3256" s="12">
        <f t="shared" si="202"/>
        <v>42088.794085648144</v>
      </c>
      <c r="T3256" s="12">
        <f t="shared" si="203"/>
        <v>42058.835752314815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7">
        <f t="shared" si="201"/>
        <v>29.166666666666668</v>
      </c>
      <c r="Q3257" t="s">
        <v>8317</v>
      </c>
      <c r="R3257" t="s">
        <v>8318</v>
      </c>
      <c r="S3257" s="12">
        <f t="shared" si="202"/>
        <v>41919.518229166664</v>
      </c>
      <c r="T3257" s="12">
        <f t="shared" si="203"/>
        <v>41889.518229166664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7">
        <f t="shared" si="201"/>
        <v>72.76136363636364</v>
      </c>
      <c r="Q3258" t="s">
        <v>8317</v>
      </c>
      <c r="R3258" t="s">
        <v>8318</v>
      </c>
      <c r="S3258" s="12">
        <f t="shared" si="202"/>
        <v>42165.915972222225</v>
      </c>
      <c r="T3258" s="12">
        <f t="shared" si="203"/>
        <v>42144.323807870373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7">
        <f t="shared" si="201"/>
        <v>51.853414634146333</v>
      </c>
      <c r="Q3259" t="s">
        <v>8317</v>
      </c>
      <c r="R3259" t="s">
        <v>8318</v>
      </c>
      <c r="S3259" s="12">
        <f t="shared" si="202"/>
        <v>42788.309629629628</v>
      </c>
      <c r="T3259" s="12">
        <f t="shared" si="203"/>
        <v>42758.309629629628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7">
        <f t="shared" si="201"/>
        <v>98.2</v>
      </c>
      <c r="Q3260" t="s">
        <v>8317</v>
      </c>
      <c r="R3260" t="s">
        <v>8318</v>
      </c>
      <c r="S3260" s="12">
        <f t="shared" si="202"/>
        <v>42012.637280092589</v>
      </c>
      <c r="T3260" s="12">
        <f t="shared" si="203"/>
        <v>41982.637280092589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7">
        <f t="shared" si="201"/>
        <v>251.7381443298969</v>
      </c>
      <c r="Q3261" t="s">
        <v>8317</v>
      </c>
      <c r="R3261" t="s">
        <v>8318</v>
      </c>
      <c r="S3261" s="12">
        <f t="shared" si="202"/>
        <v>42643.915972222225</v>
      </c>
      <c r="T3261" s="12">
        <f t="shared" si="203"/>
        <v>42614.510937500003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7">
        <f t="shared" si="201"/>
        <v>74.821917808219183</v>
      </c>
      <c r="Q3262" t="s">
        <v>8317</v>
      </c>
      <c r="R3262" t="s">
        <v>8318</v>
      </c>
      <c r="S3262" s="12">
        <f t="shared" si="202"/>
        <v>42338.464328703703</v>
      </c>
      <c r="T3262" s="12">
        <f t="shared" si="203"/>
        <v>42303.422662037032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7">
        <f t="shared" si="201"/>
        <v>67.65306122448979</v>
      </c>
      <c r="Q3263" t="s">
        <v>8317</v>
      </c>
      <c r="R3263" t="s">
        <v>8318</v>
      </c>
      <c r="S3263" s="12">
        <f t="shared" si="202"/>
        <v>42201.475416666668</v>
      </c>
      <c r="T3263" s="12">
        <f t="shared" si="203"/>
        <v>42171.475416666668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7">
        <f t="shared" si="201"/>
        <v>93.81343283582089</v>
      </c>
      <c r="Q3264" t="s">
        <v>8317</v>
      </c>
      <c r="R3264" t="s">
        <v>8318</v>
      </c>
      <c r="S3264" s="12">
        <f t="shared" si="202"/>
        <v>41994.916666666672</v>
      </c>
      <c r="T3264" s="12">
        <f t="shared" si="203"/>
        <v>41964.065532407403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7">
        <f t="shared" si="201"/>
        <v>41.237647058823526</v>
      </c>
      <c r="Q3265" t="s">
        <v>8317</v>
      </c>
      <c r="R3265" t="s">
        <v>8318</v>
      </c>
      <c r="S3265" s="12">
        <f t="shared" si="202"/>
        <v>42307.625</v>
      </c>
      <c r="T3265" s="12">
        <f t="shared" si="203"/>
        <v>42284.266064814816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204">E3266/D3266</f>
        <v>1.03</v>
      </c>
      <c r="P3266" s="7">
        <f t="shared" ref="P3266:P3329" si="205">E3266/L3266</f>
        <v>52.551020408163268</v>
      </c>
      <c r="Q3266" t="s">
        <v>8317</v>
      </c>
      <c r="R3266" t="s">
        <v>8318</v>
      </c>
      <c r="S3266" s="12">
        <f t="shared" si="202"/>
        <v>42032.666666666672</v>
      </c>
      <c r="T3266" s="12">
        <f t="shared" si="203"/>
        <v>42016.550208333334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4"/>
        <v>1.64</v>
      </c>
      <c r="P3267" s="7">
        <f t="shared" si="205"/>
        <v>70.285714285714292</v>
      </c>
      <c r="Q3267" t="s">
        <v>8317</v>
      </c>
      <c r="R3267" t="s">
        <v>8318</v>
      </c>
      <c r="S3267" s="12">
        <f t="shared" ref="S3267:S3330" si="206">(I3267/86400)+25569+(-6/24)</f>
        <v>42341.458333333328</v>
      </c>
      <c r="T3267" s="12">
        <f t="shared" ref="T3267:T3330" si="207">(J3267/86400)+25569+(-6/24)</f>
        <v>42311.461979166663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7">
        <f t="shared" si="205"/>
        <v>48.325153374233132</v>
      </c>
      <c r="Q3268" t="s">
        <v>8317</v>
      </c>
      <c r="R3268" t="s">
        <v>8318</v>
      </c>
      <c r="S3268" s="12">
        <f t="shared" si="206"/>
        <v>42167.625</v>
      </c>
      <c r="T3268" s="12">
        <f t="shared" si="207"/>
        <v>42136.286134259259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7">
        <f t="shared" si="205"/>
        <v>53.177083333333336</v>
      </c>
      <c r="Q3269" t="s">
        <v>8317</v>
      </c>
      <c r="R3269" t="s">
        <v>8318</v>
      </c>
      <c r="S3269" s="12">
        <f t="shared" si="206"/>
        <v>42202.507638888885</v>
      </c>
      <c r="T3269" s="12">
        <f t="shared" si="207"/>
        <v>42172.507638888885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7">
        <f t="shared" si="205"/>
        <v>60.952380952380949</v>
      </c>
      <c r="Q3270" t="s">
        <v>8317</v>
      </c>
      <c r="R3270" t="s">
        <v>8318</v>
      </c>
      <c r="S3270" s="12">
        <f t="shared" si="206"/>
        <v>42606.65425925926</v>
      </c>
      <c r="T3270" s="12">
        <f t="shared" si="207"/>
        <v>42590.65425925926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7">
        <f t="shared" si="205"/>
        <v>116</v>
      </c>
      <c r="Q3271" t="s">
        <v>8317</v>
      </c>
      <c r="R3271" t="s">
        <v>8318</v>
      </c>
      <c r="S3271" s="12">
        <f t="shared" si="206"/>
        <v>42171.208333333328</v>
      </c>
      <c r="T3271" s="12">
        <f t="shared" si="207"/>
        <v>42137.145798611113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7">
        <f t="shared" si="205"/>
        <v>61</v>
      </c>
      <c r="Q3272" t="s">
        <v>8317</v>
      </c>
      <c r="R3272" t="s">
        <v>8318</v>
      </c>
      <c r="S3272" s="12">
        <f t="shared" si="206"/>
        <v>42197.283159722225</v>
      </c>
      <c r="T3272" s="12">
        <f t="shared" si="207"/>
        <v>42167.283159722225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7">
        <f t="shared" si="205"/>
        <v>38.235294117647058</v>
      </c>
      <c r="Q3273" t="s">
        <v>8317</v>
      </c>
      <c r="R3273" t="s">
        <v>8318</v>
      </c>
      <c r="S3273" s="12">
        <f t="shared" si="206"/>
        <v>41945.228877314818</v>
      </c>
      <c r="T3273" s="12">
        <f t="shared" si="207"/>
        <v>41915.187210648146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7">
        <f t="shared" si="205"/>
        <v>106.50344827586207</v>
      </c>
      <c r="Q3274" t="s">
        <v>8317</v>
      </c>
      <c r="R3274" t="s">
        <v>8318</v>
      </c>
      <c r="S3274" s="12">
        <f t="shared" si="206"/>
        <v>42314.291770833333</v>
      </c>
      <c r="T3274" s="12">
        <f t="shared" si="207"/>
        <v>42284.250104166669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7">
        <f t="shared" si="205"/>
        <v>204.57142857142858</v>
      </c>
      <c r="Q3275" t="s">
        <v>8317</v>
      </c>
      <c r="R3275" t="s">
        <v>8318</v>
      </c>
      <c r="S3275" s="12">
        <f t="shared" si="206"/>
        <v>42627.541666666672</v>
      </c>
      <c r="T3275" s="12">
        <f t="shared" si="207"/>
        <v>42611.551412037035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7">
        <f t="shared" si="205"/>
        <v>54.912587412587413</v>
      </c>
      <c r="Q3276" t="s">
        <v>8317</v>
      </c>
      <c r="R3276" t="s">
        <v>8318</v>
      </c>
      <c r="S3276" s="12">
        <f t="shared" si="206"/>
        <v>42444.625</v>
      </c>
      <c r="T3276" s="12">
        <f t="shared" si="207"/>
        <v>42400.454537037032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7">
        <f t="shared" si="205"/>
        <v>150.41666666666666</v>
      </c>
      <c r="Q3277" t="s">
        <v>8317</v>
      </c>
      <c r="R3277" t="s">
        <v>8318</v>
      </c>
      <c r="S3277" s="12">
        <f t="shared" si="206"/>
        <v>42043.9375</v>
      </c>
      <c r="T3277" s="12">
        <f t="shared" si="207"/>
        <v>42017.63045138889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7">
        <f t="shared" si="205"/>
        <v>52.58</v>
      </c>
      <c r="Q3278" t="s">
        <v>8317</v>
      </c>
      <c r="R3278" t="s">
        <v>8318</v>
      </c>
      <c r="S3278" s="12">
        <f t="shared" si="206"/>
        <v>42460.915972222225</v>
      </c>
      <c r="T3278" s="12">
        <f t="shared" si="207"/>
        <v>42426.699988425928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7">
        <f t="shared" si="205"/>
        <v>54.3</v>
      </c>
      <c r="Q3279" t="s">
        <v>8317</v>
      </c>
      <c r="R3279" t="s">
        <v>8318</v>
      </c>
      <c r="S3279" s="12">
        <f t="shared" si="206"/>
        <v>41961.474606481483</v>
      </c>
      <c r="T3279" s="12">
        <f t="shared" si="207"/>
        <v>41931.432939814811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7">
        <f t="shared" si="205"/>
        <v>76.029411764705884</v>
      </c>
      <c r="Q3280" t="s">
        <v>8317</v>
      </c>
      <c r="R3280" t="s">
        <v>8318</v>
      </c>
      <c r="S3280" s="12">
        <f t="shared" si="206"/>
        <v>42154.598414351851</v>
      </c>
      <c r="T3280" s="12">
        <f t="shared" si="207"/>
        <v>42124.598414351851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7">
        <f t="shared" si="205"/>
        <v>105.2063492063492</v>
      </c>
      <c r="Q3281" t="s">
        <v>8317</v>
      </c>
      <c r="R3281" t="s">
        <v>8318</v>
      </c>
      <c r="S3281" s="12">
        <f t="shared" si="206"/>
        <v>42460.81086805556</v>
      </c>
      <c r="T3281" s="12">
        <f t="shared" si="207"/>
        <v>42430.852534722224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7">
        <f t="shared" si="205"/>
        <v>68.666666666666671</v>
      </c>
      <c r="Q3282" t="s">
        <v>8317</v>
      </c>
      <c r="R3282" t="s">
        <v>8318</v>
      </c>
      <c r="S3282" s="12">
        <f t="shared" si="206"/>
        <v>42155.958333333328</v>
      </c>
      <c r="T3282" s="12">
        <f t="shared" si="207"/>
        <v>42121.506921296299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7">
        <f t="shared" si="205"/>
        <v>129.36170212765958</v>
      </c>
      <c r="Q3283" t="s">
        <v>8317</v>
      </c>
      <c r="R3283" t="s">
        <v>8318</v>
      </c>
      <c r="S3283" s="12">
        <f t="shared" si="206"/>
        <v>42248.769733796296</v>
      </c>
      <c r="T3283" s="12">
        <f t="shared" si="207"/>
        <v>42218.769733796296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7">
        <f t="shared" si="205"/>
        <v>134.26371308016877</v>
      </c>
      <c r="Q3284" t="s">
        <v>8317</v>
      </c>
      <c r="R3284" t="s">
        <v>8318</v>
      </c>
      <c r="S3284" s="12">
        <f t="shared" si="206"/>
        <v>42488.94430555556</v>
      </c>
      <c r="T3284" s="12">
        <f t="shared" si="207"/>
        <v>42444.94430555556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7">
        <f t="shared" si="205"/>
        <v>17.829787234042552</v>
      </c>
      <c r="Q3285" t="s">
        <v>8317</v>
      </c>
      <c r="R3285" t="s">
        <v>8318</v>
      </c>
      <c r="S3285" s="12">
        <f t="shared" si="206"/>
        <v>42410.625</v>
      </c>
      <c r="T3285" s="12">
        <f t="shared" si="207"/>
        <v>42379.49418981481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7">
        <f t="shared" si="205"/>
        <v>203.2</v>
      </c>
      <c r="Q3286" t="s">
        <v>8317</v>
      </c>
      <c r="R3286" t="s">
        <v>8318</v>
      </c>
      <c r="S3286" s="12">
        <f t="shared" si="206"/>
        <v>42397.999305555553</v>
      </c>
      <c r="T3286" s="12">
        <f t="shared" si="207"/>
        <v>42380.634872685187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7">
        <f t="shared" si="205"/>
        <v>69.18518518518519</v>
      </c>
      <c r="Q3287" t="s">
        <v>8317</v>
      </c>
      <c r="R3287" t="s">
        <v>8318</v>
      </c>
      <c r="S3287" s="12">
        <f t="shared" si="206"/>
        <v>42793.958333333328</v>
      </c>
      <c r="T3287" s="12">
        <f t="shared" si="207"/>
        <v>42762.692430555559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7">
        <f t="shared" si="205"/>
        <v>125.12295081967213</v>
      </c>
      <c r="Q3288" t="s">
        <v>8317</v>
      </c>
      <c r="R3288" t="s">
        <v>8318</v>
      </c>
      <c r="S3288" s="12">
        <f t="shared" si="206"/>
        <v>42597.590069444443</v>
      </c>
      <c r="T3288" s="12">
        <f t="shared" si="207"/>
        <v>42567.590069444443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7">
        <f t="shared" si="205"/>
        <v>73.529411764705884</v>
      </c>
      <c r="Q3289" t="s">
        <v>8317</v>
      </c>
      <c r="R3289" t="s">
        <v>8318</v>
      </c>
      <c r="S3289" s="12">
        <f t="shared" si="206"/>
        <v>42336.500324074077</v>
      </c>
      <c r="T3289" s="12">
        <f t="shared" si="207"/>
        <v>42311.500324074077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7">
        <f t="shared" si="205"/>
        <v>48.437149758454105</v>
      </c>
      <c r="Q3290" t="s">
        <v>8317</v>
      </c>
      <c r="R3290" t="s">
        <v>8318</v>
      </c>
      <c r="S3290" s="12">
        <f t="shared" si="206"/>
        <v>42541.708333333328</v>
      </c>
      <c r="T3290" s="12">
        <f t="shared" si="207"/>
        <v>42505.524479166663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7">
        <f t="shared" si="205"/>
        <v>26.608400000000003</v>
      </c>
      <c r="Q3291" t="s">
        <v>8317</v>
      </c>
      <c r="R3291" t="s">
        <v>8318</v>
      </c>
      <c r="S3291" s="12">
        <f t="shared" si="206"/>
        <v>42786.118078703701</v>
      </c>
      <c r="T3291" s="12">
        <f t="shared" si="207"/>
        <v>42758.118078703701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7">
        <f t="shared" si="205"/>
        <v>33.666666666666664</v>
      </c>
      <c r="Q3292" t="s">
        <v>8317</v>
      </c>
      <c r="R3292" t="s">
        <v>8318</v>
      </c>
      <c r="S3292" s="12">
        <f t="shared" si="206"/>
        <v>42805.26494212963</v>
      </c>
      <c r="T3292" s="12">
        <f t="shared" si="207"/>
        <v>42775.26494212963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7">
        <f t="shared" si="205"/>
        <v>40.714285714285715</v>
      </c>
      <c r="Q3293" t="s">
        <v>8317</v>
      </c>
      <c r="R3293" t="s">
        <v>8318</v>
      </c>
      <c r="S3293" s="12">
        <f t="shared" si="206"/>
        <v>42263.915972222225</v>
      </c>
      <c r="T3293" s="12">
        <f t="shared" si="207"/>
        <v>42232.452546296292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7">
        <f t="shared" si="205"/>
        <v>19.266666666666666</v>
      </c>
      <c r="Q3294" t="s">
        <v>8317</v>
      </c>
      <c r="R3294" t="s">
        <v>8318</v>
      </c>
      <c r="S3294" s="12">
        <f t="shared" si="206"/>
        <v>42342.561898148153</v>
      </c>
      <c r="T3294" s="12">
        <f t="shared" si="207"/>
        <v>42282.520231481481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7">
        <f t="shared" si="205"/>
        <v>84.285714285714292</v>
      </c>
      <c r="Q3295" t="s">
        <v>8317</v>
      </c>
      <c r="R3295" t="s">
        <v>8318</v>
      </c>
      <c r="S3295" s="12">
        <f t="shared" si="206"/>
        <v>42798.175370370373</v>
      </c>
      <c r="T3295" s="12">
        <f t="shared" si="207"/>
        <v>42768.175370370373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7">
        <f t="shared" si="205"/>
        <v>29.583333333333332</v>
      </c>
      <c r="Q3296" t="s">
        <v>8317</v>
      </c>
      <c r="R3296" t="s">
        <v>8318</v>
      </c>
      <c r="S3296" s="12">
        <f t="shared" si="206"/>
        <v>42171.291134259256</v>
      </c>
      <c r="T3296" s="12">
        <f t="shared" si="207"/>
        <v>42141.291134259256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7">
        <f t="shared" si="205"/>
        <v>26.667037037037037</v>
      </c>
      <c r="Q3297" t="s">
        <v>8317</v>
      </c>
      <c r="R3297" t="s">
        <v>8318</v>
      </c>
      <c r="S3297" s="12">
        <f t="shared" si="206"/>
        <v>42639.192465277782</v>
      </c>
      <c r="T3297" s="12">
        <f t="shared" si="207"/>
        <v>42609.192465277782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7">
        <f t="shared" si="205"/>
        <v>45.978723404255319</v>
      </c>
      <c r="Q3298" t="s">
        <v>8317</v>
      </c>
      <c r="R3298" t="s">
        <v>8318</v>
      </c>
      <c r="S3298" s="12">
        <f t="shared" si="206"/>
        <v>42330.666666666672</v>
      </c>
      <c r="T3298" s="12">
        <f t="shared" si="207"/>
        <v>42309.506620370375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7">
        <f t="shared" si="205"/>
        <v>125.09090909090909</v>
      </c>
      <c r="Q3299" t="s">
        <v>8317</v>
      </c>
      <c r="R3299" t="s">
        <v>8318</v>
      </c>
      <c r="S3299" s="12">
        <f t="shared" si="206"/>
        <v>42212.707638888889</v>
      </c>
      <c r="T3299" s="12">
        <f t="shared" si="207"/>
        <v>42193.521481481483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7">
        <f t="shared" si="205"/>
        <v>141.29166666666666</v>
      </c>
      <c r="Q3300" t="s">
        <v>8317</v>
      </c>
      <c r="R3300" t="s">
        <v>8318</v>
      </c>
      <c r="S3300" s="12">
        <f t="shared" si="206"/>
        <v>42259.75</v>
      </c>
      <c r="T3300" s="12">
        <f t="shared" si="207"/>
        <v>42239.707962962959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7">
        <f t="shared" si="205"/>
        <v>55.333333333333336</v>
      </c>
      <c r="Q3301" t="s">
        <v>8317</v>
      </c>
      <c r="R3301" t="s">
        <v>8318</v>
      </c>
      <c r="S3301" s="12">
        <f t="shared" si="206"/>
        <v>42291.667395833334</v>
      </c>
      <c r="T3301" s="12">
        <f t="shared" si="207"/>
        <v>42261.667395833334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7">
        <f t="shared" si="205"/>
        <v>46.420454545454547</v>
      </c>
      <c r="Q3302" t="s">
        <v>8317</v>
      </c>
      <c r="R3302" t="s">
        <v>8318</v>
      </c>
      <c r="S3302" s="12">
        <f t="shared" si="206"/>
        <v>42123.493773148148</v>
      </c>
      <c r="T3302" s="12">
        <f t="shared" si="207"/>
        <v>42102.493773148148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7">
        <f t="shared" si="205"/>
        <v>57.2</v>
      </c>
      <c r="Q3303" t="s">
        <v>8317</v>
      </c>
      <c r="R3303" t="s">
        <v>8318</v>
      </c>
      <c r="S3303" s="12">
        <f t="shared" si="206"/>
        <v>42583.040972222225</v>
      </c>
      <c r="T3303" s="12">
        <f t="shared" si="207"/>
        <v>42538.485833333332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7">
        <f t="shared" si="205"/>
        <v>173.7</v>
      </c>
      <c r="Q3304" t="s">
        <v>8317</v>
      </c>
      <c r="R3304" t="s">
        <v>8318</v>
      </c>
      <c r="S3304" s="12">
        <f t="shared" si="206"/>
        <v>42711.10157407407</v>
      </c>
      <c r="T3304" s="12">
        <f t="shared" si="207"/>
        <v>42681.10157407407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7">
        <f t="shared" si="205"/>
        <v>59.6</v>
      </c>
      <c r="Q3305" t="s">
        <v>8317</v>
      </c>
      <c r="R3305" t="s">
        <v>8318</v>
      </c>
      <c r="S3305" s="12">
        <f t="shared" si="206"/>
        <v>42091.359768518523</v>
      </c>
      <c r="T3305" s="12">
        <f t="shared" si="207"/>
        <v>42056.40143518518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7">
        <f t="shared" si="205"/>
        <v>89.585714285714289</v>
      </c>
      <c r="Q3306" t="s">
        <v>8317</v>
      </c>
      <c r="R3306" t="s">
        <v>8318</v>
      </c>
      <c r="S3306" s="12">
        <f t="shared" si="206"/>
        <v>42726.374444444446</v>
      </c>
      <c r="T3306" s="12">
        <f t="shared" si="207"/>
        <v>42696.374444444446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7">
        <f t="shared" si="205"/>
        <v>204.05</v>
      </c>
      <c r="Q3307" t="s">
        <v>8317</v>
      </c>
      <c r="R3307" t="s">
        <v>8318</v>
      </c>
      <c r="S3307" s="12">
        <f t="shared" si="206"/>
        <v>42216.605879629627</v>
      </c>
      <c r="T3307" s="12">
        <f t="shared" si="207"/>
        <v>42186.605879629627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7">
        <f t="shared" si="205"/>
        <v>48.703703703703702</v>
      </c>
      <c r="Q3308" t="s">
        <v>8317</v>
      </c>
      <c r="R3308" t="s">
        <v>8318</v>
      </c>
      <c r="S3308" s="12">
        <f t="shared" si="206"/>
        <v>42530.875</v>
      </c>
      <c r="T3308" s="12">
        <f t="shared" si="207"/>
        <v>42492.969236111108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7">
        <f t="shared" si="205"/>
        <v>53.339999999999996</v>
      </c>
      <c r="Q3309" t="s">
        <v>8317</v>
      </c>
      <c r="R3309" t="s">
        <v>8318</v>
      </c>
      <c r="S3309" s="12">
        <f t="shared" si="206"/>
        <v>42504.807164351849</v>
      </c>
      <c r="T3309" s="12">
        <f t="shared" si="207"/>
        <v>42474.807164351849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7">
        <f t="shared" si="205"/>
        <v>75.087719298245617</v>
      </c>
      <c r="Q3310" t="s">
        <v>8317</v>
      </c>
      <c r="R3310" t="s">
        <v>8318</v>
      </c>
      <c r="S3310" s="12">
        <f t="shared" si="206"/>
        <v>42473.626909722225</v>
      </c>
      <c r="T3310" s="12">
        <f t="shared" si="207"/>
        <v>42452.626909722225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7">
        <f t="shared" si="205"/>
        <v>18</v>
      </c>
      <c r="Q3311" t="s">
        <v>8317</v>
      </c>
      <c r="R3311" t="s">
        <v>8318</v>
      </c>
      <c r="S3311" s="12">
        <f t="shared" si="206"/>
        <v>42659.400208333333</v>
      </c>
      <c r="T3311" s="12">
        <f t="shared" si="207"/>
        <v>42628.400208333333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7">
        <f t="shared" si="205"/>
        <v>209.83870967741936</v>
      </c>
      <c r="Q3312" t="s">
        <v>8317</v>
      </c>
      <c r="R3312" t="s">
        <v>8318</v>
      </c>
      <c r="S3312" s="12">
        <f t="shared" si="206"/>
        <v>42283.678530092591</v>
      </c>
      <c r="T3312" s="12">
        <f t="shared" si="207"/>
        <v>42253.678530092591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7">
        <f t="shared" si="205"/>
        <v>61.022222222222226</v>
      </c>
      <c r="Q3313" t="s">
        <v>8317</v>
      </c>
      <c r="R3313" t="s">
        <v>8318</v>
      </c>
      <c r="S3313" s="12">
        <f t="shared" si="206"/>
        <v>42294.04178240741</v>
      </c>
      <c r="T3313" s="12">
        <f t="shared" si="207"/>
        <v>42264.04178240741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7">
        <f t="shared" si="205"/>
        <v>61</v>
      </c>
      <c r="Q3314" t="s">
        <v>8317</v>
      </c>
      <c r="R3314" t="s">
        <v>8318</v>
      </c>
      <c r="S3314" s="12">
        <f t="shared" si="206"/>
        <v>42685.666666666672</v>
      </c>
      <c r="T3314" s="12">
        <f t="shared" si="207"/>
        <v>42664.559560185182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7">
        <f t="shared" si="205"/>
        <v>80.034482758620683</v>
      </c>
      <c r="Q3315" t="s">
        <v>8317</v>
      </c>
      <c r="R3315" t="s">
        <v>8318</v>
      </c>
      <c r="S3315" s="12">
        <f t="shared" si="206"/>
        <v>42395.791666666672</v>
      </c>
      <c r="T3315" s="12">
        <f t="shared" si="207"/>
        <v>42381.994409722218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7">
        <f t="shared" si="205"/>
        <v>29.068965517241381</v>
      </c>
      <c r="Q3316" t="s">
        <v>8317</v>
      </c>
      <c r="R3316" t="s">
        <v>8318</v>
      </c>
      <c r="S3316" s="12">
        <f t="shared" si="206"/>
        <v>42132.586805555555</v>
      </c>
      <c r="T3316" s="12">
        <f t="shared" si="207"/>
        <v>42105.017488425925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7">
        <f t="shared" si="205"/>
        <v>49.438202247191015</v>
      </c>
      <c r="Q3317" t="s">
        <v>8317</v>
      </c>
      <c r="R3317" t="s">
        <v>8318</v>
      </c>
      <c r="S3317" s="12">
        <f t="shared" si="206"/>
        <v>42496.053715277776</v>
      </c>
      <c r="T3317" s="12">
        <f t="shared" si="207"/>
        <v>42466.053715277776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7">
        <f t="shared" si="205"/>
        <v>93.977440000000001</v>
      </c>
      <c r="Q3318" t="s">
        <v>8317</v>
      </c>
      <c r="R3318" t="s">
        <v>8318</v>
      </c>
      <c r="S3318" s="12">
        <f t="shared" si="206"/>
        <v>41859.329166666663</v>
      </c>
      <c r="T3318" s="12">
        <f t="shared" si="207"/>
        <v>41826.621238425927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7">
        <f t="shared" si="205"/>
        <v>61.944444444444443</v>
      </c>
      <c r="Q3319" t="s">
        <v>8317</v>
      </c>
      <c r="R3319" t="s">
        <v>8318</v>
      </c>
      <c r="S3319" s="12">
        <f t="shared" si="206"/>
        <v>42528.789629629631</v>
      </c>
      <c r="T3319" s="12">
        <f t="shared" si="207"/>
        <v>42498.789629629631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7">
        <f t="shared" si="205"/>
        <v>78.5</v>
      </c>
      <c r="Q3320" t="s">
        <v>8317</v>
      </c>
      <c r="R3320" t="s">
        <v>8318</v>
      </c>
      <c r="S3320" s="12">
        <f t="shared" si="206"/>
        <v>42470.854166666672</v>
      </c>
      <c r="T3320" s="12">
        <f t="shared" si="207"/>
        <v>42431.052002314813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7">
        <f t="shared" si="205"/>
        <v>33.75</v>
      </c>
      <c r="Q3321" t="s">
        <v>8317</v>
      </c>
      <c r="R3321" t="s">
        <v>8318</v>
      </c>
      <c r="S3321" s="12">
        <f t="shared" si="206"/>
        <v>42035.335486111115</v>
      </c>
      <c r="T3321" s="12">
        <f t="shared" si="207"/>
        <v>41990.335486111115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7">
        <f t="shared" si="205"/>
        <v>66.44736842105263</v>
      </c>
      <c r="Q3322" t="s">
        <v>8317</v>
      </c>
      <c r="R3322" t="s">
        <v>8318</v>
      </c>
      <c r="S3322" s="12">
        <f t="shared" si="206"/>
        <v>42542.795798611114</v>
      </c>
      <c r="T3322" s="12">
        <f t="shared" si="207"/>
        <v>42512.795798611114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7">
        <f t="shared" si="205"/>
        <v>35.799999999999997</v>
      </c>
      <c r="Q3323" t="s">
        <v>8317</v>
      </c>
      <c r="R3323" t="s">
        <v>8318</v>
      </c>
      <c r="S3323" s="12">
        <f t="shared" si="206"/>
        <v>41927.915972222225</v>
      </c>
      <c r="T3323" s="12">
        <f t="shared" si="207"/>
        <v>41913.850289351853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7">
        <f t="shared" si="205"/>
        <v>145.65217391304347</v>
      </c>
      <c r="Q3324" t="s">
        <v>8317</v>
      </c>
      <c r="R3324" t="s">
        <v>8318</v>
      </c>
      <c r="S3324" s="12">
        <f t="shared" si="206"/>
        <v>42542.913194444445</v>
      </c>
      <c r="T3324" s="12">
        <f t="shared" si="207"/>
        <v>42520.760370370372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7">
        <f t="shared" si="205"/>
        <v>25.693877551020407</v>
      </c>
      <c r="Q3325" t="s">
        <v>8317</v>
      </c>
      <c r="R3325" t="s">
        <v>8318</v>
      </c>
      <c r="S3325" s="12">
        <f t="shared" si="206"/>
        <v>42638.11583333333</v>
      </c>
      <c r="T3325" s="12">
        <f t="shared" si="207"/>
        <v>42608.11583333333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7">
        <f t="shared" si="205"/>
        <v>152.5</v>
      </c>
      <c r="Q3326" t="s">
        <v>8317</v>
      </c>
      <c r="R3326" t="s">
        <v>8318</v>
      </c>
      <c r="S3326" s="12">
        <f t="shared" si="206"/>
        <v>42526.33321759259</v>
      </c>
      <c r="T3326" s="12">
        <f t="shared" si="207"/>
        <v>42512.33321759259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7">
        <f t="shared" si="205"/>
        <v>30</v>
      </c>
      <c r="Q3327" t="s">
        <v>8317</v>
      </c>
      <c r="R3327" t="s">
        <v>8318</v>
      </c>
      <c r="S3327" s="12">
        <f t="shared" si="206"/>
        <v>42099.493946759263</v>
      </c>
      <c r="T3327" s="12">
        <f t="shared" si="207"/>
        <v>42064.535613425927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7">
        <f t="shared" si="205"/>
        <v>142.28070175438597</v>
      </c>
      <c r="Q3328" t="s">
        <v>8317</v>
      </c>
      <c r="R3328" t="s">
        <v>8318</v>
      </c>
      <c r="S3328" s="12">
        <f t="shared" si="206"/>
        <v>42071.42251157407</v>
      </c>
      <c r="T3328" s="12">
        <f t="shared" si="207"/>
        <v>42041.464178240742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7">
        <f t="shared" si="205"/>
        <v>24.545454545454547</v>
      </c>
      <c r="Q3329" t="s">
        <v>8317</v>
      </c>
      <c r="R3329" t="s">
        <v>8318</v>
      </c>
      <c r="S3329" s="12">
        <f t="shared" si="206"/>
        <v>42498.124606481477</v>
      </c>
      <c r="T3329" s="12">
        <f t="shared" si="207"/>
        <v>42468.124606481477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208">E3330/D3330</f>
        <v>1.4638888888888888</v>
      </c>
      <c r="P3330" s="7">
        <f t="shared" ref="P3330:P3393" si="209">E3330/L3330</f>
        <v>292.77777777777777</v>
      </c>
      <c r="Q3330" t="s">
        <v>8317</v>
      </c>
      <c r="R3330" t="s">
        <v>8318</v>
      </c>
      <c r="S3330" s="12">
        <f t="shared" si="206"/>
        <v>41824.791666666664</v>
      </c>
      <c r="T3330" s="12">
        <f t="shared" si="207"/>
        <v>41822.32503472222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08"/>
        <v>1.1679999999999999</v>
      </c>
      <c r="P3331" s="7">
        <f t="shared" si="209"/>
        <v>44.92307692307692</v>
      </c>
      <c r="Q3331" t="s">
        <v>8317</v>
      </c>
      <c r="R3331" t="s">
        <v>8318</v>
      </c>
      <c r="S3331" s="12">
        <f t="shared" ref="S3331:S3394" si="210">(I3331/86400)+25569+(-6/24)</f>
        <v>41847.708333333336</v>
      </c>
      <c r="T3331" s="12">
        <f t="shared" ref="T3331:T3394" si="211">(J3331/86400)+25569+(-6/24)</f>
        <v>41837.073009259257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7">
        <f t="shared" si="209"/>
        <v>23.10144927536232</v>
      </c>
      <c r="Q3332" t="s">
        <v>8317</v>
      </c>
      <c r="R3332" t="s">
        <v>8318</v>
      </c>
      <c r="S3332" s="12">
        <f t="shared" si="210"/>
        <v>42095.595694444448</v>
      </c>
      <c r="T3332" s="12">
        <f t="shared" si="211"/>
        <v>42065.637361111112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7">
        <f t="shared" si="209"/>
        <v>80.400000000000006</v>
      </c>
      <c r="Q3333" t="s">
        <v>8317</v>
      </c>
      <c r="R3333" t="s">
        <v>8318</v>
      </c>
      <c r="S3333" s="12">
        <f t="shared" si="210"/>
        <v>42283.447754629626</v>
      </c>
      <c r="T3333" s="12">
        <f t="shared" si="211"/>
        <v>42248.447754629626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7">
        <f t="shared" si="209"/>
        <v>72.289156626506028</v>
      </c>
      <c r="Q3334" t="s">
        <v>8317</v>
      </c>
      <c r="R3334" t="s">
        <v>8318</v>
      </c>
      <c r="S3334" s="12">
        <f t="shared" si="210"/>
        <v>41839.610300925924</v>
      </c>
      <c r="T3334" s="12">
        <f t="shared" si="211"/>
        <v>41809.610300925924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7">
        <f t="shared" si="209"/>
        <v>32.972972972972975</v>
      </c>
      <c r="Q3335" t="s">
        <v>8317</v>
      </c>
      <c r="R3335" t="s">
        <v>8318</v>
      </c>
      <c r="S3335" s="12">
        <f t="shared" si="210"/>
        <v>42170.426851851851</v>
      </c>
      <c r="T3335" s="12">
        <f t="shared" si="211"/>
        <v>42148.426851851851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7">
        <f t="shared" si="209"/>
        <v>116.65217391304348</v>
      </c>
      <c r="Q3336" t="s">
        <v>8317</v>
      </c>
      <c r="R3336" t="s">
        <v>8318</v>
      </c>
      <c r="S3336" s="12">
        <f t="shared" si="210"/>
        <v>42215.271087962959</v>
      </c>
      <c r="T3336" s="12">
        <f t="shared" si="211"/>
        <v>42185.271087962959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7">
        <f t="shared" si="209"/>
        <v>79.61904761904762</v>
      </c>
      <c r="Q3337" t="s">
        <v>8317</v>
      </c>
      <c r="R3337" t="s">
        <v>8318</v>
      </c>
      <c r="S3337" s="12">
        <f t="shared" si="210"/>
        <v>41854.708333333336</v>
      </c>
      <c r="T3337" s="12">
        <f t="shared" si="211"/>
        <v>41827.424143518518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7">
        <f t="shared" si="209"/>
        <v>27.777777777777779</v>
      </c>
      <c r="Q3338" t="s">
        <v>8317</v>
      </c>
      <c r="R3338" t="s">
        <v>8318</v>
      </c>
      <c r="S3338" s="12">
        <f t="shared" si="210"/>
        <v>42465.10701388889</v>
      </c>
      <c r="T3338" s="12">
        <f t="shared" si="211"/>
        <v>42437.148680555554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7">
        <f t="shared" si="209"/>
        <v>81.029411764705884</v>
      </c>
      <c r="Q3339" t="s">
        <v>8317</v>
      </c>
      <c r="R3339" t="s">
        <v>8318</v>
      </c>
      <c r="S3339" s="12">
        <f t="shared" si="210"/>
        <v>41922.625</v>
      </c>
      <c r="T3339" s="12">
        <f t="shared" si="211"/>
        <v>41901.032025462962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7">
        <f t="shared" si="209"/>
        <v>136.84821428571428</v>
      </c>
      <c r="Q3340" t="s">
        <v>8317</v>
      </c>
      <c r="R3340" t="s">
        <v>8318</v>
      </c>
      <c r="S3340" s="12">
        <f t="shared" si="210"/>
        <v>42790.324999999997</v>
      </c>
      <c r="T3340" s="12">
        <f t="shared" si="211"/>
        <v>42769.324999999997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7">
        <f t="shared" si="209"/>
        <v>177.61702127659575</v>
      </c>
      <c r="Q3341" t="s">
        <v>8317</v>
      </c>
      <c r="R3341" t="s">
        <v>8318</v>
      </c>
      <c r="S3341" s="12">
        <f t="shared" si="210"/>
        <v>42579.415717592594</v>
      </c>
      <c r="T3341" s="12">
        <f t="shared" si="211"/>
        <v>42549.415717592594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7">
        <f t="shared" si="209"/>
        <v>109.07894736842105</v>
      </c>
      <c r="Q3342" t="s">
        <v>8317</v>
      </c>
      <c r="R3342" t="s">
        <v>8318</v>
      </c>
      <c r="S3342" s="12">
        <f t="shared" si="210"/>
        <v>42710.724004629628</v>
      </c>
      <c r="T3342" s="12">
        <f t="shared" si="211"/>
        <v>42685.724004629628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7">
        <f t="shared" si="209"/>
        <v>119.64285714285714</v>
      </c>
      <c r="Q3343" t="s">
        <v>8317</v>
      </c>
      <c r="R3343" t="s">
        <v>8318</v>
      </c>
      <c r="S3343" s="12">
        <f t="shared" si="210"/>
        <v>42533.458333333328</v>
      </c>
      <c r="T3343" s="12">
        <f t="shared" si="211"/>
        <v>42510.548854166671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7">
        <f t="shared" si="209"/>
        <v>78.205128205128204</v>
      </c>
      <c r="Q3344" t="s">
        <v>8317</v>
      </c>
      <c r="R3344" t="s">
        <v>8318</v>
      </c>
      <c r="S3344" s="12">
        <f t="shared" si="210"/>
        <v>42094.957638888889</v>
      </c>
      <c r="T3344" s="12">
        <f t="shared" si="211"/>
        <v>42062.046412037038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7">
        <f t="shared" si="209"/>
        <v>52.173913043478258</v>
      </c>
      <c r="Q3345" t="s">
        <v>8317</v>
      </c>
      <c r="R3345" t="s">
        <v>8318</v>
      </c>
      <c r="S3345" s="12">
        <f t="shared" si="210"/>
        <v>42473.304166666669</v>
      </c>
      <c r="T3345" s="12">
        <f t="shared" si="211"/>
        <v>42452.666481481487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7">
        <f t="shared" si="209"/>
        <v>114.125</v>
      </c>
      <c r="Q3346" t="s">
        <v>8317</v>
      </c>
      <c r="R3346" t="s">
        <v>8318</v>
      </c>
      <c r="S3346" s="12">
        <f t="shared" si="210"/>
        <v>41880.950150462959</v>
      </c>
      <c r="T3346" s="12">
        <f t="shared" si="211"/>
        <v>41850.950150462959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7">
        <f t="shared" si="209"/>
        <v>50</v>
      </c>
      <c r="Q3347" t="s">
        <v>8317</v>
      </c>
      <c r="R3347" t="s">
        <v>8318</v>
      </c>
      <c r="S3347" s="12">
        <f t="shared" si="210"/>
        <v>42111.775694444441</v>
      </c>
      <c r="T3347" s="12">
        <f t="shared" si="211"/>
        <v>42052.856111111112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7">
        <f t="shared" si="209"/>
        <v>91.666666666666671</v>
      </c>
      <c r="Q3348" t="s">
        <v>8317</v>
      </c>
      <c r="R3348" t="s">
        <v>8318</v>
      </c>
      <c r="S3348" s="12">
        <f t="shared" si="210"/>
        <v>42060.774421296301</v>
      </c>
      <c r="T3348" s="12">
        <f t="shared" si="211"/>
        <v>42053.774421296301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7">
        <f t="shared" si="209"/>
        <v>108.59090909090909</v>
      </c>
      <c r="Q3349" t="s">
        <v>8317</v>
      </c>
      <c r="R3349" t="s">
        <v>8318</v>
      </c>
      <c r="S3349" s="12">
        <f t="shared" si="210"/>
        <v>42498.625</v>
      </c>
      <c r="T3349" s="12">
        <f t="shared" si="211"/>
        <v>42484.301550925928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7">
        <f t="shared" si="209"/>
        <v>69.822784810126578</v>
      </c>
      <c r="Q3350" t="s">
        <v>8317</v>
      </c>
      <c r="R3350" t="s">
        <v>8318</v>
      </c>
      <c r="S3350" s="12">
        <f t="shared" si="210"/>
        <v>42489.915972222225</v>
      </c>
      <c r="T3350" s="12">
        <f t="shared" si="211"/>
        <v>42466.308796296296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7">
        <f t="shared" si="209"/>
        <v>109.57142857142857</v>
      </c>
      <c r="Q3351" t="s">
        <v>8317</v>
      </c>
      <c r="R3351" t="s">
        <v>8318</v>
      </c>
      <c r="S3351" s="12">
        <f t="shared" si="210"/>
        <v>42534.458333333328</v>
      </c>
      <c r="T3351" s="12">
        <f t="shared" si="211"/>
        <v>42512.860787037032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7">
        <f t="shared" si="209"/>
        <v>71.666666666666671</v>
      </c>
      <c r="Q3352" t="s">
        <v>8317</v>
      </c>
      <c r="R3352" t="s">
        <v>8318</v>
      </c>
      <c r="S3352" s="12">
        <f t="shared" si="210"/>
        <v>42337.708333333328</v>
      </c>
      <c r="T3352" s="12">
        <f t="shared" si="211"/>
        <v>42302.451516203699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7">
        <f t="shared" si="209"/>
        <v>93.611111111111114</v>
      </c>
      <c r="Q3353" t="s">
        <v>8317</v>
      </c>
      <c r="R3353" t="s">
        <v>8318</v>
      </c>
      <c r="S3353" s="12">
        <f t="shared" si="210"/>
        <v>41843.208333333336</v>
      </c>
      <c r="T3353" s="12">
        <f t="shared" si="211"/>
        <v>41806.145428240743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7">
        <f t="shared" si="209"/>
        <v>76.8</v>
      </c>
      <c r="Q3354" t="s">
        <v>8317</v>
      </c>
      <c r="R3354" t="s">
        <v>8318</v>
      </c>
      <c r="S3354" s="12">
        <f t="shared" si="210"/>
        <v>42552.708333333328</v>
      </c>
      <c r="T3354" s="12">
        <f t="shared" si="211"/>
        <v>42495.742800925931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7">
        <f t="shared" si="209"/>
        <v>35.795454545454547</v>
      </c>
      <c r="Q3355" t="s">
        <v>8317</v>
      </c>
      <c r="R3355" t="s">
        <v>8318</v>
      </c>
      <c r="S3355" s="12">
        <f t="shared" si="210"/>
        <v>42492.708333333328</v>
      </c>
      <c r="T3355" s="12">
        <f t="shared" si="211"/>
        <v>42479.182291666672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7">
        <f t="shared" si="209"/>
        <v>55.6</v>
      </c>
      <c r="Q3356" t="s">
        <v>8317</v>
      </c>
      <c r="R3356" t="s">
        <v>8318</v>
      </c>
      <c r="S3356" s="12">
        <f t="shared" si="210"/>
        <v>42305.917361111111</v>
      </c>
      <c r="T3356" s="12">
        <f t="shared" si="211"/>
        <v>42270.4769212963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7">
        <f t="shared" si="209"/>
        <v>147.33333333333334</v>
      </c>
      <c r="Q3357" t="s">
        <v>8317</v>
      </c>
      <c r="R3357" t="s">
        <v>8318</v>
      </c>
      <c r="S3357" s="12">
        <f t="shared" si="210"/>
        <v>42500.220138888893</v>
      </c>
      <c r="T3357" s="12">
        <f t="shared" si="211"/>
        <v>42489.369525462964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7">
        <f t="shared" si="209"/>
        <v>56.333333333333336</v>
      </c>
      <c r="Q3358" t="s">
        <v>8317</v>
      </c>
      <c r="R3358" t="s">
        <v>8318</v>
      </c>
      <c r="S3358" s="12">
        <f t="shared" si="210"/>
        <v>42566.565648148149</v>
      </c>
      <c r="T3358" s="12">
        <f t="shared" si="211"/>
        <v>42536.565648148149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7">
        <f t="shared" si="209"/>
        <v>96.19047619047619</v>
      </c>
      <c r="Q3359" t="s">
        <v>8317</v>
      </c>
      <c r="R3359" t="s">
        <v>8318</v>
      </c>
      <c r="S3359" s="12">
        <f t="shared" si="210"/>
        <v>41852.167939814812</v>
      </c>
      <c r="T3359" s="12">
        <f t="shared" si="211"/>
        <v>41822.167939814812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7">
        <f t="shared" si="209"/>
        <v>63.574074074074076</v>
      </c>
      <c r="Q3360" t="s">
        <v>8317</v>
      </c>
      <c r="R3360" t="s">
        <v>8318</v>
      </c>
      <c r="S3360" s="12">
        <f t="shared" si="210"/>
        <v>41962.102766203709</v>
      </c>
      <c r="T3360" s="12">
        <f t="shared" si="211"/>
        <v>41932.061099537037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7">
        <f t="shared" si="209"/>
        <v>184.78260869565219</v>
      </c>
      <c r="Q3361" t="s">
        <v>8317</v>
      </c>
      <c r="R3361" t="s">
        <v>8318</v>
      </c>
      <c r="S3361" s="12">
        <f t="shared" si="210"/>
        <v>42790.807106481487</v>
      </c>
      <c r="T3361" s="12">
        <f t="shared" si="211"/>
        <v>42745.807106481487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7">
        <f t="shared" si="209"/>
        <v>126.72222222222223</v>
      </c>
      <c r="Q3362" t="s">
        <v>8317</v>
      </c>
      <c r="R3362" t="s">
        <v>8318</v>
      </c>
      <c r="S3362" s="12">
        <f t="shared" si="210"/>
        <v>42718.415972222225</v>
      </c>
      <c r="T3362" s="12">
        <f t="shared" si="211"/>
        <v>42696.832673611112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7">
        <f t="shared" si="209"/>
        <v>83.42647058823529</v>
      </c>
      <c r="Q3363" t="s">
        <v>8317</v>
      </c>
      <c r="R3363" t="s">
        <v>8318</v>
      </c>
      <c r="S3363" s="12">
        <f t="shared" si="210"/>
        <v>41883.415972222225</v>
      </c>
      <c r="T3363" s="12">
        <f t="shared" si="211"/>
        <v>41865.775347222225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7">
        <f t="shared" si="209"/>
        <v>54.5</v>
      </c>
      <c r="Q3364" t="s">
        <v>8317</v>
      </c>
      <c r="R3364" t="s">
        <v>8318</v>
      </c>
      <c r="S3364" s="12">
        <f t="shared" si="210"/>
        <v>42069.954861111109</v>
      </c>
      <c r="T3364" s="12">
        <f t="shared" si="211"/>
        <v>42055.841631944444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7">
        <f t="shared" si="209"/>
        <v>302.30769230769232</v>
      </c>
      <c r="Q3365" t="s">
        <v>8317</v>
      </c>
      <c r="R3365" t="s">
        <v>8318</v>
      </c>
      <c r="S3365" s="12">
        <f t="shared" si="210"/>
        <v>41870.416666666664</v>
      </c>
      <c r="T3365" s="12">
        <f t="shared" si="211"/>
        <v>41851.521354166667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7">
        <f t="shared" si="209"/>
        <v>44.138888888888886</v>
      </c>
      <c r="Q3366" t="s">
        <v>8317</v>
      </c>
      <c r="R3366" t="s">
        <v>8318</v>
      </c>
      <c r="S3366" s="12">
        <f t="shared" si="210"/>
        <v>42444.625</v>
      </c>
      <c r="T3366" s="12">
        <f t="shared" si="211"/>
        <v>42422.727418981478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7">
        <f t="shared" si="209"/>
        <v>866.66666666666663</v>
      </c>
      <c r="Q3367" t="s">
        <v>8317</v>
      </c>
      <c r="R3367" t="s">
        <v>8318</v>
      </c>
      <c r="S3367" s="12">
        <f t="shared" si="210"/>
        <v>42350.851759259254</v>
      </c>
      <c r="T3367" s="12">
        <f t="shared" si="211"/>
        <v>42320.851759259254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7">
        <f t="shared" si="209"/>
        <v>61.388888888888886</v>
      </c>
      <c r="Q3368" t="s">
        <v>8317</v>
      </c>
      <c r="R3368" t="s">
        <v>8318</v>
      </c>
      <c r="S3368" s="12">
        <f t="shared" si="210"/>
        <v>42136.817557870367</v>
      </c>
      <c r="T3368" s="12">
        <f t="shared" si="211"/>
        <v>42106.817557870367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7">
        <f t="shared" si="209"/>
        <v>29.666666666666668</v>
      </c>
      <c r="Q3369" t="s">
        <v>8317</v>
      </c>
      <c r="R3369" t="s">
        <v>8318</v>
      </c>
      <c r="S3369" s="12">
        <f t="shared" si="210"/>
        <v>42217.683958333335</v>
      </c>
      <c r="T3369" s="12">
        <f t="shared" si="211"/>
        <v>42192.683958333335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7">
        <f t="shared" si="209"/>
        <v>45.478260869565219</v>
      </c>
      <c r="Q3370" t="s">
        <v>8317</v>
      </c>
      <c r="R3370" t="s">
        <v>8318</v>
      </c>
      <c r="S3370" s="12">
        <f t="shared" si="210"/>
        <v>42004.958333333328</v>
      </c>
      <c r="T3370" s="12">
        <f t="shared" si="211"/>
        <v>41968.949756944443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7">
        <f t="shared" si="209"/>
        <v>96.203703703703709</v>
      </c>
      <c r="Q3371" t="s">
        <v>8317</v>
      </c>
      <c r="R3371" t="s">
        <v>8318</v>
      </c>
      <c r="S3371" s="12">
        <f t="shared" si="210"/>
        <v>42749.791435185187</v>
      </c>
      <c r="T3371" s="12">
        <f t="shared" si="211"/>
        <v>42689.791435185187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7">
        <f t="shared" si="209"/>
        <v>67.92307692307692</v>
      </c>
      <c r="Q3372" t="s">
        <v>8317</v>
      </c>
      <c r="R3372" t="s">
        <v>8318</v>
      </c>
      <c r="S3372" s="12">
        <f t="shared" si="210"/>
        <v>42721.083333333328</v>
      </c>
      <c r="T3372" s="12">
        <f t="shared" si="211"/>
        <v>42690.084317129629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7">
        <f t="shared" si="209"/>
        <v>30.777777777777779</v>
      </c>
      <c r="Q3373" t="s">
        <v>8317</v>
      </c>
      <c r="R3373" t="s">
        <v>8318</v>
      </c>
      <c r="S3373" s="12">
        <f t="shared" si="210"/>
        <v>42340.624594907407</v>
      </c>
      <c r="T3373" s="12">
        <f t="shared" si="211"/>
        <v>42312.624594907407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7">
        <f t="shared" si="209"/>
        <v>38.333333333333336</v>
      </c>
      <c r="Q3374" t="s">
        <v>8317</v>
      </c>
      <c r="R3374" t="s">
        <v>8318</v>
      </c>
      <c r="S3374" s="12">
        <f t="shared" si="210"/>
        <v>41875.957638888889</v>
      </c>
      <c r="T3374" s="12">
        <f t="shared" si="211"/>
        <v>41855.298101851848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7">
        <f t="shared" si="209"/>
        <v>66.833333333333329</v>
      </c>
      <c r="Q3375" t="s">
        <v>8317</v>
      </c>
      <c r="R3375" t="s">
        <v>8318</v>
      </c>
      <c r="S3375" s="12">
        <f t="shared" si="210"/>
        <v>42203.416666666672</v>
      </c>
      <c r="T3375" s="12">
        <f t="shared" si="211"/>
        <v>42179.604629629626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7">
        <f t="shared" si="209"/>
        <v>71.730769230769226</v>
      </c>
      <c r="Q3376" t="s">
        <v>8317</v>
      </c>
      <c r="R3376" t="s">
        <v>8318</v>
      </c>
      <c r="S3376" s="12">
        <f t="shared" si="210"/>
        <v>42305.481666666667</v>
      </c>
      <c r="T3376" s="12">
        <f t="shared" si="211"/>
        <v>42275.481666666667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7">
        <f t="shared" si="209"/>
        <v>176.47058823529412</v>
      </c>
      <c r="Q3377" t="s">
        <v>8317</v>
      </c>
      <c r="R3377" t="s">
        <v>8318</v>
      </c>
      <c r="S3377" s="12">
        <f t="shared" si="210"/>
        <v>41777.360798611109</v>
      </c>
      <c r="T3377" s="12">
        <f t="shared" si="211"/>
        <v>41765.360798611109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7">
        <f t="shared" si="209"/>
        <v>421.10526315789474</v>
      </c>
      <c r="Q3378" t="s">
        <v>8317</v>
      </c>
      <c r="R3378" t="s">
        <v>8318</v>
      </c>
      <c r="S3378" s="12">
        <f t="shared" si="210"/>
        <v>42119.409652777773</v>
      </c>
      <c r="T3378" s="12">
        <f t="shared" si="211"/>
        <v>42059.451319444444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7">
        <f t="shared" si="209"/>
        <v>104.98701298701299</v>
      </c>
      <c r="Q3379" t="s">
        <v>8317</v>
      </c>
      <c r="R3379" t="s">
        <v>8318</v>
      </c>
      <c r="S3379" s="12">
        <f t="shared" si="210"/>
        <v>42083.455555555556</v>
      </c>
      <c r="T3379" s="12">
        <f t="shared" si="211"/>
        <v>42053.482627314814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7">
        <f t="shared" si="209"/>
        <v>28.19047619047619</v>
      </c>
      <c r="Q3380" t="s">
        <v>8317</v>
      </c>
      <c r="R3380" t="s">
        <v>8318</v>
      </c>
      <c r="S3380" s="12">
        <f t="shared" si="210"/>
        <v>41882.297222222223</v>
      </c>
      <c r="T3380" s="12">
        <f t="shared" si="211"/>
        <v>41858.105393518519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7">
        <f t="shared" si="209"/>
        <v>54.55263157894737</v>
      </c>
      <c r="Q3381" t="s">
        <v>8317</v>
      </c>
      <c r="R3381" t="s">
        <v>8318</v>
      </c>
      <c r="S3381" s="12">
        <f t="shared" si="210"/>
        <v>42242.708333333328</v>
      </c>
      <c r="T3381" s="12">
        <f t="shared" si="211"/>
        <v>42225.263888888891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7">
        <f t="shared" si="209"/>
        <v>111.89285714285714</v>
      </c>
      <c r="Q3382" t="s">
        <v>8317</v>
      </c>
      <c r="R3382" t="s">
        <v>8318</v>
      </c>
      <c r="S3382" s="12">
        <f t="shared" si="210"/>
        <v>41972.745115740741</v>
      </c>
      <c r="T3382" s="12">
        <f t="shared" si="211"/>
        <v>41937.703449074077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7">
        <f t="shared" si="209"/>
        <v>85.208333333333329</v>
      </c>
      <c r="Q3383" t="s">
        <v>8317</v>
      </c>
      <c r="R3383" t="s">
        <v>8318</v>
      </c>
      <c r="S3383" s="12">
        <f t="shared" si="210"/>
        <v>42073.893321759257</v>
      </c>
      <c r="T3383" s="12">
        <f t="shared" si="211"/>
        <v>42043.934988425928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7">
        <f t="shared" si="209"/>
        <v>76.652173913043484</v>
      </c>
      <c r="Q3384" t="s">
        <v>8317</v>
      </c>
      <c r="R3384" t="s">
        <v>8318</v>
      </c>
      <c r="S3384" s="12">
        <f t="shared" si="210"/>
        <v>42583.707638888889</v>
      </c>
      <c r="T3384" s="12">
        <f t="shared" si="211"/>
        <v>42559.181203703702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7">
        <f t="shared" si="209"/>
        <v>65.166666666666671</v>
      </c>
      <c r="Q3385" t="s">
        <v>8317</v>
      </c>
      <c r="R3385" t="s">
        <v>8318</v>
      </c>
      <c r="S3385" s="12">
        <f t="shared" si="210"/>
        <v>42544.532638888893</v>
      </c>
      <c r="T3385" s="12">
        <f t="shared" si="211"/>
        <v>42524.532638888893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7">
        <f t="shared" si="209"/>
        <v>93.760312499999998</v>
      </c>
      <c r="Q3386" t="s">
        <v>8317</v>
      </c>
      <c r="R3386" t="s">
        <v>8318</v>
      </c>
      <c r="S3386" s="12">
        <f t="shared" si="210"/>
        <v>42328.875</v>
      </c>
      <c r="T3386" s="12">
        <f t="shared" si="211"/>
        <v>42291.837592592594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7">
        <f t="shared" si="209"/>
        <v>133.33333333333334</v>
      </c>
      <c r="Q3387" t="s">
        <v>8317</v>
      </c>
      <c r="R3387" t="s">
        <v>8318</v>
      </c>
      <c r="S3387" s="12">
        <f t="shared" si="210"/>
        <v>41983.6175</v>
      </c>
      <c r="T3387" s="12">
        <f t="shared" si="211"/>
        <v>41953.6175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7">
        <f t="shared" si="209"/>
        <v>51.219512195121951</v>
      </c>
      <c r="Q3388" t="s">
        <v>8317</v>
      </c>
      <c r="R3388" t="s">
        <v>8318</v>
      </c>
      <c r="S3388" s="12">
        <f t="shared" si="210"/>
        <v>41976.394745370373</v>
      </c>
      <c r="T3388" s="12">
        <f t="shared" si="211"/>
        <v>41946.394745370373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7">
        <f t="shared" si="209"/>
        <v>100.17142857142858</v>
      </c>
      <c r="Q3389" t="s">
        <v>8317</v>
      </c>
      <c r="R3389" t="s">
        <v>8318</v>
      </c>
      <c r="S3389" s="12">
        <f t="shared" si="210"/>
        <v>41987.512592592597</v>
      </c>
      <c r="T3389" s="12">
        <f t="shared" si="211"/>
        <v>41947.512592592597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7">
        <f t="shared" si="209"/>
        <v>34.6</v>
      </c>
      <c r="Q3390" t="s">
        <v>8317</v>
      </c>
      <c r="R3390" t="s">
        <v>8318</v>
      </c>
      <c r="S3390" s="12">
        <f t="shared" si="210"/>
        <v>42173.211122685185</v>
      </c>
      <c r="T3390" s="12">
        <f t="shared" si="211"/>
        <v>42143.211122685185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7">
        <f t="shared" si="209"/>
        <v>184.67741935483872</v>
      </c>
      <c r="Q3391" t="s">
        <v>8317</v>
      </c>
      <c r="R3391" t="s">
        <v>8318</v>
      </c>
      <c r="S3391" s="12">
        <f t="shared" si="210"/>
        <v>42524.313449074078</v>
      </c>
      <c r="T3391" s="12">
        <f t="shared" si="211"/>
        <v>42494.313449074078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7">
        <f t="shared" si="209"/>
        <v>69.818181818181813</v>
      </c>
      <c r="Q3392" t="s">
        <v>8317</v>
      </c>
      <c r="R3392" t="s">
        <v>8318</v>
      </c>
      <c r="S3392" s="12">
        <f t="shared" si="210"/>
        <v>41830.524826388893</v>
      </c>
      <c r="T3392" s="12">
        <f t="shared" si="211"/>
        <v>41815.524826388893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7">
        <f t="shared" si="209"/>
        <v>61.944444444444443</v>
      </c>
      <c r="Q3393" t="s">
        <v>8317</v>
      </c>
      <c r="R3393" t="s">
        <v>8318</v>
      </c>
      <c r="S3393" s="12">
        <f t="shared" si="210"/>
        <v>41859.686111111107</v>
      </c>
      <c r="T3393" s="12">
        <f t="shared" si="211"/>
        <v>41830.295694444445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212">E3394/D3394</f>
        <v>1</v>
      </c>
      <c r="P3394" s="7">
        <f t="shared" ref="P3394:P3457" si="213">E3394/L3394</f>
        <v>41.666666666666664</v>
      </c>
      <c r="Q3394" t="s">
        <v>8317</v>
      </c>
      <c r="R3394" t="s">
        <v>8318</v>
      </c>
      <c r="S3394" s="12">
        <f t="shared" si="210"/>
        <v>42496.595543981486</v>
      </c>
      <c r="T3394" s="12">
        <f t="shared" si="211"/>
        <v>42446.595543981486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2"/>
        <v>1.0580000000000001</v>
      </c>
      <c r="P3395" s="7">
        <f t="shared" si="213"/>
        <v>36.06818181818182</v>
      </c>
      <c r="Q3395" t="s">
        <v>8317</v>
      </c>
      <c r="R3395" t="s">
        <v>8318</v>
      </c>
      <c r="S3395" s="12">
        <f t="shared" ref="S3395:S3458" si="214">(I3395/86400)+25569+(-6/24)</f>
        <v>41948.781944444447</v>
      </c>
      <c r="T3395" s="12">
        <f t="shared" ref="T3395:T3458" si="215">(J3395/86400)+25569+(-6/24)</f>
        <v>41923.671643518523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7">
        <f t="shared" si="213"/>
        <v>29</v>
      </c>
      <c r="Q3396" t="s">
        <v>8317</v>
      </c>
      <c r="R3396" t="s">
        <v>8318</v>
      </c>
      <c r="S3396" s="12">
        <f t="shared" si="214"/>
        <v>41847.34542824074</v>
      </c>
      <c r="T3396" s="12">
        <f t="shared" si="215"/>
        <v>41817.34542824074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7">
        <f t="shared" si="213"/>
        <v>24.210526315789473</v>
      </c>
      <c r="Q3397" t="s">
        <v>8317</v>
      </c>
      <c r="R3397" t="s">
        <v>8318</v>
      </c>
      <c r="S3397" s="12">
        <f t="shared" si="214"/>
        <v>42154.506944444445</v>
      </c>
      <c r="T3397" s="12">
        <f t="shared" si="215"/>
        <v>42140.462314814809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7">
        <f t="shared" si="213"/>
        <v>55.892857142857146</v>
      </c>
      <c r="Q3398" t="s">
        <v>8317</v>
      </c>
      <c r="R3398" t="s">
        <v>8318</v>
      </c>
      <c r="S3398" s="12">
        <f t="shared" si="214"/>
        <v>41790.915972222225</v>
      </c>
      <c r="T3398" s="12">
        <f t="shared" si="215"/>
        <v>41764.196631944447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7">
        <f t="shared" si="213"/>
        <v>11.666666666666666</v>
      </c>
      <c r="Q3399" t="s">
        <v>8317</v>
      </c>
      <c r="R3399" t="s">
        <v>8318</v>
      </c>
      <c r="S3399" s="12">
        <f t="shared" si="214"/>
        <v>42418.666666666672</v>
      </c>
      <c r="T3399" s="12">
        <f t="shared" si="215"/>
        <v>42378.228344907402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7">
        <f t="shared" si="213"/>
        <v>68.353846153846149</v>
      </c>
      <c r="Q3400" t="s">
        <v>8317</v>
      </c>
      <c r="R3400" t="s">
        <v>8318</v>
      </c>
      <c r="S3400" s="12">
        <f t="shared" si="214"/>
        <v>41964.458333333328</v>
      </c>
      <c r="T3400" s="12">
        <f t="shared" si="215"/>
        <v>41941.502037037033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7">
        <f t="shared" si="213"/>
        <v>27.065217391304348</v>
      </c>
      <c r="Q3401" t="s">
        <v>8317</v>
      </c>
      <c r="R3401" t="s">
        <v>8318</v>
      </c>
      <c r="S3401" s="12">
        <f t="shared" si="214"/>
        <v>42056.670428240745</v>
      </c>
      <c r="T3401" s="12">
        <f t="shared" si="215"/>
        <v>42026.670428240745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7">
        <f t="shared" si="213"/>
        <v>118.12941176470588</v>
      </c>
      <c r="Q3402" t="s">
        <v>8317</v>
      </c>
      <c r="R3402" t="s">
        <v>8318</v>
      </c>
      <c r="S3402" s="12">
        <f t="shared" si="214"/>
        <v>41879.703865740739</v>
      </c>
      <c r="T3402" s="12">
        <f t="shared" si="215"/>
        <v>41834.703865740739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7">
        <f t="shared" si="213"/>
        <v>44.757575757575758</v>
      </c>
      <c r="Q3403" t="s">
        <v>8317</v>
      </c>
      <c r="R3403" t="s">
        <v>8318</v>
      </c>
      <c r="S3403" s="12">
        <f t="shared" si="214"/>
        <v>42223.473912037036</v>
      </c>
      <c r="T3403" s="12">
        <f t="shared" si="215"/>
        <v>42193.473912037036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7">
        <f t="shared" si="213"/>
        <v>99.787878787878782</v>
      </c>
      <c r="Q3404" t="s">
        <v>8317</v>
      </c>
      <c r="R3404" t="s">
        <v>8318</v>
      </c>
      <c r="S3404" s="12">
        <f t="shared" si="214"/>
        <v>42319.854861111111</v>
      </c>
      <c r="T3404" s="12">
        <f t="shared" si="215"/>
        <v>42290.36855324074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7">
        <f t="shared" si="213"/>
        <v>117.64705882352941</v>
      </c>
      <c r="Q3405" t="s">
        <v>8317</v>
      </c>
      <c r="R3405" t="s">
        <v>8318</v>
      </c>
      <c r="S3405" s="12">
        <f t="shared" si="214"/>
        <v>42180.212083333332</v>
      </c>
      <c r="T3405" s="12">
        <f t="shared" si="215"/>
        <v>42150.212083333332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7">
        <f t="shared" si="213"/>
        <v>203.33333333333334</v>
      </c>
      <c r="Q3406" t="s">
        <v>8317</v>
      </c>
      <c r="R3406" t="s">
        <v>8318</v>
      </c>
      <c r="S3406" s="12">
        <f t="shared" si="214"/>
        <v>42172.253495370373</v>
      </c>
      <c r="T3406" s="12">
        <f t="shared" si="215"/>
        <v>42152.253495370373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7">
        <f t="shared" si="213"/>
        <v>28.323529411764707</v>
      </c>
      <c r="Q3407" t="s">
        <v>8317</v>
      </c>
      <c r="R3407" t="s">
        <v>8318</v>
      </c>
      <c r="S3407" s="12">
        <f t="shared" si="214"/>
        <v>42430.749305555553</v>
      </c>
      <c r="T3407" s="12">
        <f t="shared" si="215"/>
        <v>42409.767199074078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7">
        <f t="shared" si="213"/>
        <v>110.23076923076923</v>
      </c>
      <c r="Q3408" t="s">
        <v>8317</v>
      </c>
      <c r="R3408" t="s">
        <v>8318</v>
      </c>
      <c r="S3408" s="12">
        <f t="shared" si="214"/>
        <v>41836.242777777778</v>
      </c>
      <c r="T3408" s="12">
        <f t="shared" si="215"/>
        <v>41791.242777777778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7">
        <f t="shared" si="213"/>
        <v>31.970149253731343</v>
      </c>
      <c r="Q3409" t="s">
        <v>8317</v>
      </c>
      <c r="R3409" t="s">
        <v>8318</v>
      </c>
      <c r="S3409" s="12">
        <f t="shared" si="214"/>
        <v>41826.172326388885</v>
      </c>
      <c r="T3409" s="12">
        <f t="shared" si="215"/>
        <v>41796.172326388885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7">
        <f t="shared" si="213"/>
        <v>58.611111111111114</v>
      </c>
      <c r="Q3410" t="s">
        <v>8317</v>
      </c>
      <c r="R3410" t="s">
        <v>8318</v>
      </c>
      <c r="S3410" s="12">
        <f t="shared" si="214"/>
        <v>41838.741944444446</v>
      </c>
      <c r="T3410" s="12">
        <f t="shared" si="215"/>
        <v>41808.741944444446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7">
        <f t="shared" si="213"/>
        <v>29.428571428571427</v>
      </c>
      <c r="Q3411" t="s">
        <v>8317</v>
      </c>
      <c r="R3411" t="s">
        <v>8318</v>
      </c>
      <c r="S3411" s="12">
        <f t="shared" si="214"/>
        <v>42582.623611111107</v>
      </c>
      <c r="T3411" s="12">
        <f t="shared" si="215"/>
        <v>42544.564328703702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7">
        <f t="shared" si="213"/>
        <v>81.375</v>
      </c>
      <c r="Q3412" t="s">
        <v>8317</v>
      </c>
      <c r="R3412" t="s">
        <v>8318</v>
      </c>
      <c r="S3412" s="12">
        <f t="shared" si="214"/>
        <v>42527.041666666672</v>
      </c>
      <c r="T3412" s="12">
        <f t="shared" si="215"/>
        <v>42499.791550925926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7">
        <f t="shared" si="213"/>
        <v>199.16666666666666</v>
      </c>
      <c r="Q3413" t="s">
        <v>8317</v>
      </c>
      <c r="R3413" t="s">
        <v>8318</v>
      </c>
      <c r="S3413" s="12">
        <f t="shared" si="214"/>
        <v>42284.772824074069</v>
      </c>
      <c r="T3413" s="12">
        <f t="shared" si="215"/>
        <v>42264.772824074069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7">
        <f t="shared" si="213"/>
        <v>115.38461538461539</v>
      </c>
      <c r="Q3414" t="s">
        <v>8317</v>
      </c>
      <c r="R3414" t="s">
        <v>8318</v>
      </c>
      <c r="S3414" s="12">
        <f t="shared" si="214"/>
        <v>41909.709050925929</v>
      </c>
      <c r="T3414" s="12">
        <f t="shared" si="215"/>
        <v>41879.709050925929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7">
        <f t="shared" si="213"/>
        <v>46.428571428571431</v>
      </c>
      <c r="Q3415" t="s">
        <v>8317</v>
      </c>
      <c r="R3415" t="s">
        <v>8318</v>
      </c>
      <c r="S3415" s="12">
        <f t="shared" si="214"/>
        <v>42062.957638888889</v>
      </c>
      <c r="T3415" s="12">
        <f t="shared" si="215"/>
        <v>42053.483078703706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7">
        <f t="shared" si="213"/>
        <v>70.568181818181813</v>
      </c>
      <c r="Q3416" t="s">
        <v>8317</v>
      </c>
      <c r="R3416" t="s">
        <v>8318</v>
      </c>
      <c r="S3416" s="12">
        <f t="shared" si="214"/>
        <v>42705.082638888889</v>
      </c>
      <c r="T3416" s="12">
        <f t="shared" si="215"/>
        <v>42675.582465277781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7">
        <f t="shared" si="213"/>
        <v>22.222222222222221</v>
      </c>
      <c r="Q3417" t="s">
        <v>8317</v>
      </c>
      <c r="R3417" t="s">
        <v>8318</v>
      </c>
      <c r="S3417" s="12">
        <f t="shared" si="214"/>
        <v>42477.729166666672</v>
      </c>
      <c r="T3417" s="12">
        <f t="shared" si="215"/>
        <v>42466.894166666665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7">
        <f t="shared" si="213"/>
        <v>159.46666666666667</v>
      </c>
      <c r="Q3418" t="s">
        <v>8317</v>
      </c>
      <c r="R3418" t="s">
        <v>8318</v>
      </c>
      <c r="S3418" s="12">
        <f t="shared" si="214"/>
        <v>42117.520833333328</v>
      </c>
      <c r="T3418" s="12">
        <f t="shared" si="215"/>
        <v>42089.162557870368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7">
        <f t="shared" si="213"/>
        <v>37.777999999999999</v>
      </c>
      <c r="Q3419" t="s">
        <v>8317</v>
      </c>
      <c r="R3419" t="s">
        <v>8318</v>
      </c>
      <c r="S3419" s="12">
        <f t="shared" si="214"/>
        <v>41937.779861111107</v>
      </c>
      <c r="T3419" s="12">
        <f t="shared" si="215"/>
        <v>41894.66375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7">
        <f t="shared" si="213"/>
        <v>72.053571428571431</v>
      </c>
      <c r="Q3420" t="s">
        <v>8317</v>
      </c>
      <c r="R3420" t="s">
        <v>8318</v>
      </c>
      <c r="S3420" s="12">
        <f t="shared" si="214"/>
        <v>41782.58457175926</v>
      </c>
      <c r="T3420" s="12">
        <f t="shared" si="215"/>
        <v>41752.58457175926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7">
        <f t="shared" si="213"/>
        <v>63.695652173913047</v>
      </c>
      <c r="Q3421" t="s">
        <v>8317</v>
      </c>
      <c r="R3421" t="s">
        <v>8318</v>
      </c>
      <c r="S3421" s="12">
        <f t="shared" si="214"/>
        <v>42466.645833333328</v>
      </c>
      <c r="T3421" s="12">
        <f t="shared" si="215"/>
        <v>42448.571585648147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7">
        <f t="shared" si="213"/>
        <v>28.411764705882351</v>
      </c>
      <c r="Q3422" t="s">
        <v>8317</v>
      </c>
      <c r="R3422" t="s">
        <v>8318</v>
      </c>
      <c r="S3422" s="12">
        <f t="shared" si="214"/>
        <v>42413.75</v>
      </c>
      <c r="T3422" s="12">
        <f t="shared" si="215"/>
        <v>42404.840300925927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7">
        <f t="shared" si="213"/>
        <v>103.21428571428571</v>
      </c>
      <c r="Q3423" t="s">
        <v>8317</v>
      </c>
      <c r="R3423" t="s">
        <v>8318</v>
      </c>
      <c r="S3423" s="12">
        <f t="shared" si="214"/>
        <v>42067.541238425925</v>
      </c>
      <c r="T3423" s="12">
        <f t="shared" si="215"/>
        <v>42037.541238425925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7">
        <f t="shared" si="213"/>
        <v>71.152173913043484</v>
      </c>
      <c r="Q3424" t="s">
        <v>8317</v>
      </c>
      <c r="R3424" t="s">
        <v>8318</v>
      </c>
      <c r="S3424" s="12">
        <f t="shared" si="214"/>
        <v>42351.75</v>
      </c>
      <c r="T3424" s="12">
        <f t="shared" si="215"/>
        <v>42323.312222222223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7">
        <f t="shared" si="213"/>
        <v>35</v>
      </c>
      <c r="Q3425" t="s">
        <v>8317</v>
      </c>
      <c r="R3425" t="s">
        <v>8318</v>
      </c>
      <c r="S3425" s="12">
        <f t="shared" si="214"/>
        <v>42118.661354166667</v>
      </c>
      <c r="T3425" s="12">
        <f t="shared" si="215"/>
        <v>42088.661354166667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7">
        <f t="shared" si="213"/>
        <v>81.776315789473685</v>
      </c>
      <c r="Q3426" t="s">
        <v>8317</v>
      </c>
      <c r="R3426" t="s">
        <v>8318</v>
      </c>
      <c r="S3426" s="12">
        <f t="shared" si="214"/>
        <v>42040.040972222225</v>
      </c>
      <c r="T3426" s="12">
        <f t="shared" si="215"/>
        <v>42018.426898148144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7">
        <f t="shared" si="213"/>
        <v>297.02980769230766</v>
      </c>
      <c r="Q3427" t="s">
        <v>8317</v>
      </c>
      <c r="R3427" t="s">
        <v>8318</v>
      </c>
      <c r="S3427" s="12">
        <f t="shared" si="214"/>
        <v>41916.367314814815</v>
      </c>
      <c r="T3427" s="12">
        <f t="shared" si="215"/>
        <v>41884.367314814815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7">
        <f t="shared" si="213"/>
        <v>46.609195402298852</v>
      </c>
      <c r="Q3428" t="s">
        <v>8317</v>
      </c>
      <c r="R3428" t="s">
        <v>8318</v>
      </c>
      <c r="S3428" s="12">
        <f t="shared" si="214"/>
        <v>41902.833333333336</v>
      </c>
      <c r="T3428" s="12">
        <f t="shared" si="215"/>
        <v>41883.806747685187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7">
        <f t="shared" si="213"/>
        <v>51.724137931034484</v>
      </c>
      <c r="Q3429" t="s">
        <v>8317</v>
      </c>
      <c r="R3429" t="s">
        <v>8318</v>
      </c>
      <c r="S3429" s="12">
        <f t="shared" si="214"/>
        <v>41822.395277777774</v>
      </c>
      <c r="T3429" s="12">
        <f t="shared" si="215"/>
        <v>41792.395277777774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7">
        <f t="shared" si="213"/>
        <v>40.294117647058826</v>
      </c>
      <c r="Q3430" t="s">
        <v>8317</v>
      </c>
      <c r="R3430" t="s">
        <v>8318</v>
      </c>
      <c r="S3430" s="12">
        <f t="shared" si="214"/>
        <v>42063.458333333328</v>
      </c>
      <c r="T3430" s="12">
        <f t="shared" si="215"/>
        <v>42038.470451388886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7">
        <f t="shared" si="213"/>
        <v>16.25</v>
      </c>
      <c r="Q3431" t="s">
        <v>8317</v>
      </c>
      <c r="R3431" t="s">
        <v>8318</v>
      </c>
      <c r="S3431" s="12">
        <f t="shared" si="214"/>
        <v>42675.771539351852</v>
      </c>
      <c r="T3431" s="12">
        <f t="shared" si="215"/>
        <v>42661.771539351852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7">
        <f t="shared" si="213"/>
        <v>30.152638888888887</v>
      </c>
      <c r="Q3432" t="s">
        <v>8317</v>
      </c>
      <c r="R3432" t="s">
        <v>8318</v>
      </c>
      <c r="S3432" s="12">
        <f t="shared" si="214"/>
        <v>41850.695613425924</v>
      </c>
      <c r="T3432" s="12">
        <f t="shared" si="215"/>
        <v>41820.695613425924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7">
        <f t="shared" si="213"/>
        <v>95.238095238095241</v>
      </c>
      <c r="Q3433" t="s">
        <v>8317</v>
      </c>
      <c r="R3433" t="s">
        <v>8318</v>
      </c>
      <c r="S3433" s="12">
        <f t="shared" si="214"/>
        <v>41869.480937500004</v>
      </c>
      <c r="T3433" s="12">
        <f t="shared" si="215"/>
        <v>41839.480937500004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7">
        <f t="shared" si="213"/>
        <v>52.214285714285715</v>
      </c>
      <c r="Q3434" t="s">
        <v>8317</v>
      </c>
      <c r="R3434" t="s">
        <v>8318</v>
      </c>
      <c r="S3434" s="12">
        <f t="shared" si="214"/>
        <v>42405.666666666672</v>
      </c>
      <c r="T3434" s="12">
        <f t="shared" si="215"/>
        <v>42380.331180555557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7">
        <f t="shared" si="213"/>
        <v>134.1549295774648</v>
      </c>
      <c r="Q3435" t="s">
        <v>8317</v>
      </c>
      <c r="R3435" t="s">
        <v>8318</v>
      </c>
      <c r="S3435" s="12">
        <f t="shared" si="214"/>
        <v>41806.875</v>
      </c>
      <c r="T3435" s="12">
        <f t="shared" si="215"/>
        <v>41775.81313657407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7">
        <f t="shared" si="213"/>
        <v>62.827380952380949</v>
      </c>
      <c r="Q3436" t="s">
        <v>8317</v>
      </c>
      <c r="R3436" t="s">
        <v>8318</v>
      </c>
      <c r="S3436" s="12">
        <f t="shared" si="214"/>
        <v>41830.130428240736</v>
      </c>
      <c r="T3436" s="12">
        <f t="shared" si="215"/>
        <v>41800.130428240736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7">
        <f t="shared" si="213"/>
        <v>58.94736842105263</v>
      </c>
      <c r="Q3437" t="s">
        <v>8317</v>
      </c>
      <c r="R3437" t="s">
        <v>8318</v>
      </c>
      <c r="S3437" s="12">
        <f t="shared" si="214"/>
        <v>42588.875</v>
      </c>
      <c r="T3437" s="12">
        <f t="shared" si="215"/>
        <v>42572.36681712963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7">
        <f t="shared" si="213"/>
        <v>143.1081081081081</v>
      </c>
      <c r="Q3438" t="s">
        <v>8317</v>
      </c>
      <c r="R3438" t="s">
        <v>8318</v>
      </c>
      <c r="S3438" s="12">
        <f t="shared" si="214"/>
        <v>41872.436111111107</v>
      </c>
      <c r="T3438" s="12">
        <f t="shared" si="215"/>
        <v>41851.291585648149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7">
        <f t="shared" si="213"/>
        <v>84.166666666666671</v>
      </c>
      <c r="Q3439" t="s">
        <v>8317</v>
      </c>
      <c r="R3439" t="s">
        <v>8318</v>
      </c>
      <c r="S3439" s="12">
        <f t="shared" si="214"/>
        <v>42235.460879629631</v>
      </c>
      <c r="T3439" s="12">
        <f t="shared" si="215"/>
        <v>42205.460879629631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7">
        <f t="shared" si="213"/>
        <v>186.07142857142858</v>
      </c>
      <c r="Q3440" t="s">
        <v>8317</v>
      </c>
      <c r="R3440" t="s">
        <v>8318</v>
      </c>
      <c r="S3440" s="12">
        <f t="shared" si="214"/>
        <v>42126.625</v>
      </c>
      <c r="T3440" s="12">
        <f t="shared" si="215"/>
        <v>42100.677858796298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7">
        <f t="shared" si="213"/>
        <v>89.785555555555561</v>
      </c>
      <c r="Q3441" t="s">
        <v>8317</v>
      </c>
      <c r="R3441" t="s">
        <v>8318</v>
      </c>
      <c r="S3441" s="12">
        <f t="shared" si="214"/>
        <v>42387.957638888889</v>
      </c>
      <c r="T3441" s="12">
        <f t="shared" si="215"/>
        <v>42374.661226851851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7">
        <f t="shared" si="213"/>
        <v>64.157560975609755</v>
      </c>
      <c r="Q3442" t="s">
        <v>8317</v>
      </c>
      <c r="R3442" t="s">
        <v>8318</v>
      </c>
      <c r="S3442" s="12">
        <f t="shared" si="214"/>
        <v>41831.427083333336</v>
      </c>
      <c r="T3442" s="12">
        <f t="shared" si="215"/>
        <v>41808.87300925926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7">
        <f t="shared" si="213"/>
        <v>59.651162790697676</v>
      </c>
      <c r="Q3443" t="s">
        <v>8317</v>
      </c>
      <c r="R3443" t="s">
        <v>8318</v>
      </c>
      <c r="S3443" s="12">
        <f t="shared" si="214"/>
        <v>42321.595138888893</v>
      </c>
      <c r="T3443" s="12">
        <f t="shared" si="215"/>
        <v>42294.179641203707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7">
        <f t="shared" si="213"/>
        <v>31.25</v>
      </c>
      <c r="Q3444" t="s">
        <v>8317</v>
      </c>
      <c r="R3444" t="s">
        <v>8318</v>
      </c>
      <c r="S3444" s="12">
        <f t="shared" si="214"/>
        <v>42154.591111111113</v>
      </c>
      <c r="T3444" s="12">
        <f t="shared" si="215"/>
        <v>42124.591111111113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7">
        <f t="shared" si="213"/>
        <v>41.222222222222221</v>
      </c>
      <c r="Q3445" t="s">
        <v>8317</v>
      </c>
      <c r="R3445" t="s">
        <v>8318</v>
      </c>
      <c r="S3445" s="12">
        <f t="shared" si="214"/>
        <v>41891.274837962963</v>
      </c>
      <c r="T3445" s="12">
        <f t="shared" si="215"/>
        <v>41861.274837962963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7">
        <f t="shared" si="213"/>
        <v>43.35</v>
      </c>
      <c r="Q3446" t="s">
        <v>8317</v>
      </c>
      <c r="R3446" t="s">
        <v>8318</v>
      </c>
      <c r="S3446" s="12">
        <f t="shared" si="214"/>
        <v>42529.332638888889</v>
      </c>
      <c r="T3446" s="12">
        <f t="shared" si="215"/>
        <v>42521.041504629626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7">
        <f t="shared" si="213"/>
        <v>64.516129032258064</v>
      </c>
      <c r="Q3447" t="s">
        <v>8317</v>
      </c>
      <c r="R3447" t="s">
        <v>8318</v>
      </c>
      <c r="S3447" s="12">
        <f t="shared" si="214"/>
        <v>42300.280509259261</v>
      </c>
      <c r="T3447" s="12">
        <f t="shared" si="215"/>
        <v>42272.280509259261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7">
        <f t="shared" si="213"/>
        <v>43.28</v>
      </c>
      <c r="Q3448" t="s">
        <v>8317</v>
      </c>
      <c r="R3448" t="s">
        <v>8318</v>
      </c>
      <c r="S3448" s="12">
        <f t="shared" si="214"/>
        <v>42040.263888888891</v>
      </c>
      <c r="T3448" s="12">
        <f t="shared" si="215"/>
        <v>42016.582465277781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7">
        <f t="shared" si="213"/>
        <v>77</v>
      </c>
      <c r="Q3449" t="s">
        <v>8317</v>
      </c>
      <c r="R3449" t="s">
        <v>8318</v>
      </c>
      <c r="S3449" s="12">
        <f t="shared" si="214"/>
        <v>42447.597361111111</v>
      </c>
      <c r="T3449" s="12">
        <f t="shared" si="215"/>
        <v>42402.639027777783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7">
        <f t="shared" si="213"/>
        <v>51.222222222222221</v>
      </c>
      <c r="Q3450" t="s">
        <v>8317</v>
      </c>
      <c r="R3450" t="s">
        <v>8318</v>
      </c>
      <c r="S3450" s="12">
        <f t="shared" si="214"/>
        <v>41989.869085648148</v>
      </c>
      <c r="T3450" s="12">
        <f t="shared" si="215"/>
        <v>41959.869085648148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7">
        <f t="shared" si="213"/>
        <v>68.25</v>
      </c>
      <c r="Q3451" t="s">
        <v>8317</v>
      </c>
      <c r="R3451" t="s">
        <v>8318</v>
      </c>
      <c r="S3451" s="12">
        <f t="shared" si="214"/>
        <v>42559.916666666672</v>
      </c>
      <c r="T3451" s="12">
        <f t="shared" si="215"/>
        <v>42531.802523148144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7">
        <f t="shared" si="213"/>
        <v>19.487179487179485</v>
      </c>
      <c r="Q3452" t="s">
        <v>8317</v>
      </c>
      <c r="R3452" t="s">
        <v>8318</v>
      </c>
      <c r="S3452" s="12">
        <f t="shared" si="214"/>
        <v>42096.412858796291</v>
      </c>
      <c r="T3452" s="12">
        <f t="shared" si="215"/>
        <v>42036.454525462963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7">
        <f t="shared" si="213"/>
        <v>41.125</v>
      </c>
      <c r="Q3453" t="s">
        <v>8317</v>
      </c>
      <c r="R3453" t="s">
        <v>8318</v>
      </c>
      <c r="S3453" s="12">
        <f t="shared" si="214"/>
        <v>42115.473692129628</v>
      </c>
      <c r="T3453" s="12">
        <f t="shared" si="215"/>
        <v>42088.473692129628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7">
        <f t="shared" si="213"/>
        <v>41.405405405405403</v>
      </c>
      <c r="Q3454" t="s">
        <v>8317</v>
      </c>
      <c r="R3454" t="s">
        <v>8318</v>
      </c>
      <c r="S3454" s="12">
        <f t="shared" si="214"/>
        <v>41842.915972222225</v>
      </c>
      <c r="T3454" s="12">
        <f t="shared" si="215"/>
        <v>41820.389189814814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7">
        <f t="shared" si="213"/>
        <v>27.5</v>
      </c>
      <c r="Q3455" t="s">
        <v>8317</v>
      </c>
      <c r="R3455" t="s">
        <v>8318</v>
      </c>
      <c r="S3455" s="12">
        <f t="shared" si="214"/>
        <v>42595.72865740741</v>
      </c>
      <c r="T3455" s="12">
        <f t="shared" si="215"/>
        <v>42535.72865740741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7">
        <f t="shared" si="213"/>
        <v>33.571428571428569</v>
      </c>
      <c r="Q3456" t="s">
        <v>8317</v>
      </c>
      <c r="R3456" t="s">
        <v>8318</v>
      </c>
      <c r="S3456" s="12">
        <f t="shared" si="214"/>
        <v>41851.448599537034</v>
      </c>
      <c r="T3456" s="12">
        <f t="shared" si="215"/>
        <v>41821.448599537034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7">
        <f t="shared" si="213"/>
        <v>145.86956521739131</v>
      </c>
      <c r="Q3457" t="s">
        <v>8317</v>
      </c>
      <c r="R3457" t="s">
        <v>8318</v>
      </c>
      <c r="S3457" s="12">
        <f t="shared" si="214"/>
        <v>42656.5003125</v>
      </c>
      <c r="T3457" s="12">
        <f t="shared" si="215"/>
        <v>42626.5003125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216">E3458/D3458</f>
        <v>1.913</v>
      </c>
      <c r="P3458" s="7">
        <f t="shared" ref="P3458:P3521" si="217">E3458/L3458</f>
        <v>358.6875</v>
      </c>
      <c r="Q3458" t="s">
        <v>8317</v>
      </c>
      <c r="R3458" t="s">
        <v>8318</v>
      </c>
      <c r="S3458" s="12">
        <f t="shared" si="214"/>
        <v>41852.040972222225</v>
      </c>
      <c r="T3458" s="12">
        <f t="shared" si="215"/>
        <v>41820.955636574072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6"/>
        <v>1.4019999999999999</v>
      </c>
      <c r="P3459" s="7">
        <f t="shared" si="217"/>
        <v>50.981818181818184</v>
      </c>
      <c r="Q3459" t="s">
        <v>8317</v>
      </c>
      <c r="R3459" t="s">
        <v>8318</v>
      </c>
      <c r="S3459" s="12">
        <f t="shared" ref="S3459:S3522" si="218">(I3459/86400)+25569+(-6/24)</f>
        <v>42046.999305555553</v>
      </c>
      <c r="T3459" s="12">
        <f t="shared" ref="T3459:T3522" si="219">(J3459/86400)+25569+(-6/24)</f>
        <v>42016.456678240742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7">
        <f t="shared" si="217"/>
        <v>45.037037037037038</v>
      </c>
      <c r="Q3460" t="s">
        <v>8317</v>
      </c>
      <c r="R3460" t="s">
        <v>8318</v>
      </c>
      <c r="S3460" s="12">
        <f t="shared" si="218"/>
        <v>42037.935416666667</v>
      </c>
      <c r="T3460" s="12">
        <f t="shared" si="219"/>
        <v>42010.952581018515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7">
        <f t="shared" si="217"/>
        <v>17.527777777777779</v>
      </c>
      <c r="Q3461" t="s">
        <v>8317</v>
      </c>
      <c r="R3461" t="s">
        <v>8318</v>
      </c>
      <c r="S3461" s="12">
        <f t="shared" si="218"/>
        <v>42510.229861111111</v>
      </c>
      <c r="T3461" s="12">
        <f t="shared" si="219"/>
        <v>42480.229861111111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7">
        <f t="shared" si="217"/>
        <v>50</v>
      </c>
      <c r="Q3462" t="s">
        <v>8317</v>
      </c>
      <c r="R3462" t="s">
        <v>8318</v>
      </c>
      <c r="S3462" s="12">
        <f t="shared" si="218"/>
        <v>41866.277222222227</v>
      </c>
      <c r="T3462" s="12">
        <f t="shared" si="219"/>
        <v>41852.277222222227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7">
        <f t="shared" si="217"/>
        <v>57.916666666666664</v>
      </c>
      <c r="Q3463" t="s">
        <v>8317</v>
      </c>
      <c r="R3463" t="s">
        <v>8318</v>
      </c>
      <c r="S3463" s="12">
        <f t="shared" si="218"/>
        <v>42671.875</v>
      </c>
      <c r="T3463" s="12">
        <f t="shared" si="219"/>
        <v>42643.382858796293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7">
        <f t="shared" si="217"/>
        <v>29.705882352941178</v>
      </c>
      <c r="Q3464" t="s">
        <v>8317</v>
      </c>
      <c r="R3464" t="s">
        <v>8318</v>
      </c>
      <c r="S3464" s="12">
        <f t="shared" si="218"/>
        <v>42195.5</v>
      </c>
      <c r="T3464" s="12">
        <f t="shared" si="219"/>
        <v>42179.648472222223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7">
        <f t="shared" si="217"/>
        <v>90.684210526315795</v>
      </c>
      <c r="Q3465" t="s">
        <v>8317</v>
      </c>
      <c r="R3465" t="s">
        <v>8318</v>
      </c>
      <c r="S3465" s="12">
        <f t="shared" si="218"/>
        <v>42653.915972222225</v>
      </c>
      <c r="T3465" s="12">
        <f t="shared" si="219"/>
        <v>42612.668807870374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7">
        <f t="shared" si="217"/>
        <v>55.012688172043013</v>
      </c>
      <c r="Q3466" t="s">
        <v>8317</v>
      </c>
      <c r="R3466" t="s">
        <v>8318</v>
      </c>
      <c r="S3466" s="12">
        <f t="shared" si="218"/>
        <v>42604.880057870367</v>
      </c>
      <c r="T3466" s="12">
        <f t="shared" si="219"/>
        <v>42574.880057870367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7">
        <f t="shared" si="217"/>
        <v>57.222222222222221</v>
      </c>
      <c r="Q3467" t="s">
        <v>8317</v>
      </c>
      <c r="R3467" t="s">
        <v>8318</v>
      </c>
      <c r="S3467" s="12">
        <f t="shared" si="218"/>
        <v>42225.416666666672</v>
      </c>
      <c r="T3467" s="12">
        <f t="shared" si="219"/>
        <v>42200.375833333332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7">
        <f t="shared" si="217"/>
        <v>72.950819672131146</v>
      </c>
      <c r="Q3468" t="s">
        <v>8317</v>
      </c>
      <c r="R3468" t="s">
        <v>8318</v>
      </c>
      <c r="S3468" s="12">
        <f t="shared" si="218"/>
        <v>42479.727430555555</v>
      </c>
      <c r="T3468" s="12">
        <f t="shared" si="219"/>
        <v>42419.769097222219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7">
        <f t="shared" si="217"/>
        <v>64.468085106382972</v>
      </c>
      <c r="Q3469" t="s">
        <v>8317</v>
      </c>
      <c r="R3469" t="s">
        <v>8318</v>
      </c>
      <c r="S3469" s="12">
        <f t="shared" si="218"/>
        <v>42083.380000000005</v>
      </c>
      <c r="T3469" s="12">
        <f t="shared" si="219"/>
        <v>42053.421666666662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7">
        <f t="shared" si="217"/>
        <v>716.35294117647061</v>
      </c>
      <c r="Q3470" t="s">
        <v>8317</v>
      </c>
      <c r="R3470" t="s">
        <v>8318</v>
      </c>
      <c r="S3470" s="12">
        <f t="shared" si="218"/>
        <v>42633.875</v>
      </c>
      <c r="T3470" s="12">
        <f t="shared" si="219"/>
        <v>42605.515381944446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7">
        <f t="shared" si="217"/>
        <v>50.396825396825399</v>
      </c>
      <c r="Q3471" t="s">
        <v>8317</v>
      </c>
      <c r="R3471" t="s">
        <v>8318</v>
      </c>
      <c r="S3471" s="12">
        <f t="shared" si="218"/>
        <v>42488.391724537039</v>
      </c>
      <c r="T3471" s="12">
        <f t="shared" si="219"/>
        <v>42458.391724537039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7">
        <f t="shared" si="217"/>
        <v>41.666666666666664</v>
      </c>
      <c r="Q3472" t="s">
        <v>8317</v>
      </c>
      <c r="R3472" t="s">
        <v>8318</v>
      </c>
      <c r="S3472" s="12">
        <f t="shared" si="218"/>
        <v>42566.651388888888</v>
      </c>
      <c r="T3472" s="12">
        <f t="shared" si="219"/>
        <v>42528.772013888884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7">
        <f t="shared" si="217"/>
        <v>35.766666666666666</v>
      </c>
      <c r="Q3473" t="s">
        <v>8317</v>
      </c>
      <c r="R3473" t="s">
        <v>8318</v>
      </c>
      <c r="S3473" s="12">
        <f t="shared" si="218"/>
        <v>41882.583333333336</v>
      </c>
      <c r="T3473" s="12">
        <f t="shared" si="219"/>
        <v>41841.570486111115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7">
        <f t="shared" si="217"/>
        <v>88.739130434782609</v>
      </c>
      <c r="Q3474" t="s">
        <v>8317</v>
      </c>
      <c r="R3474" t="s">
        <v>8318</v>
      </c>
      <c r="S3474" s="12">
        <f t="shared" si="218"/>
        <v>41948.999305555553</v>
      </c>
      <c r="T3474" s="12">
        <f t="shared" si="219"/>
        <v>41927.920497685183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7">
        <f t="shared" si="217"/>
        <v>148.4848484848485</v>
      </c>
      <c r="Q3475" t="s">
        <v>8317</v>
      </c>
      <c r="R3475" t="s">
        <v>8318</v>
      </c>
      <c r="S3475" s="12">
        <f t="shared" si="218"/>
        <v>42083.602083333331</v>
      </c>
      <c r="T3475" s="12">
        <f t="shared" si="219"/>
        <v>42062.584444444445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7">
        <f t="shared" si="217"/>
        <v>51.794871794871796</v>
      </c>
      <c r="Q3476" t="s">
        <v>8317</v>
      </c>
      <c r="R3476" t="s">
        <v>8318</v>
      </c>
      <c r="S3476" s="12">
        <f t="shared" si="218"/>
        <v>42571.251516203702</v>
      </c>
      <c r="T3476" s="12">
        <f t="shared" si="219"/>
        <v>42541.251516203702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7">
        <f t="shared" si="217"/>
        <v>20</v>
      </c>
      <c r="Q3477" t="s">
        <v>8317</v>
      </c>
      <c r="R3477" t="s">
        <v>8318</v>
      </c>
      <c r="S3477" s="12">
        <f t="shared" si="218"/>
        <v>41945.75</v>
      </c>
      <c r="T3477" s="12">
        <f t="shared" si="219"/>
        <v>41918.630833333329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7">
        <f t="shared" si="217"/>
        <v>52</v>
      </c>
      <c r="Q3478" t="s">
        <v>8317</v>
      </c>
      <c r="R3478" t="s">
        <v>8318</v>
      </c>
      <c r="S3478" s="12">
        <f t="shared" si="218"/>
        <v>41938.875</v>
      </c>
      <c r="T3478" s="12">
        <f t="shared" si="219"/>
        <v>41921.029976851853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7">
        <f t="shared" si="217"/>
        <v>53.230769230769234</v>
      </c>
      <c r="Q3479" t="s">
        <v>8317</v>
      </c>
      <c r="R3479" t="s">
        <v>8318</v>
      </c>
      <c r="S3479" s="12">
        <f t="shared" si="218"/>
        <v>42140.875</v>
      </c>
      <c r="T3479" s="12">
        <f t="shared" si="219"/>
        <v>42128.486608796295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7">
        <f t="shared" si="217"/>
        <v>39.596491228070178</v>
      </c>
      <c r="Q3480" t="s">
        <v>8317</v>
      </c>
      <c r="R3480" t="s">
        <v>8318</v>
      </c>
      <c r="S3480" s="12">
        <f t="shared" si="218"/>
        <v>42079.625</v>
      </c>
      <c r="T3480" s="12">
        <f t="shared" si="219"/>
        <v>42053.666921296295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7">
        <f t="shared" si="217"/>
        <v>34.25</v>
      </c>
      <c r="Q3481" t="s">
        <v>8317</v>
      </c>
      <c r="R3481" t="s">
        <v>8318</v>
      </c>
      <c r="S3481" s="12">
        <f t="shared" si="218"/>
        <v>41811.605092592596</v>
      </c>
      <c r="T3481" s="12">
        <f t="shared" si="219"/>
        <v>41781.605092592596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7">
        <f t="shared" si="217"/>
        <v>164.61538461538461</v>
      </c>
      <c r="Q3482" t="s">
        <v>8317</v>
      </c>
      <c r="R3482" t="s">
        <v>8318</v>
      </c>
      <c r="S3482" s="12">
        <f t="shared" si="218"/>
        <v>42195.625</v>
      </c>
      <c r="T3482" s="12">
        <f t="shared" si="219"/>
        <v>42171.067442129628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7">
        <f t="shared" si="217"/>
        <v>125.05263157894737</v>
      </c>
      <c r="Q3483" t="s">
        <v>8317</v>
      </c>
      <c r="R3483" t="s">
        <v>8318</v>
      </c>
      <c r="S3483" s="12">
        <f t="shared" si="218"/>
        <v>42005.997546296298</v>
      </c>
      <c r="T3483" s="12">
        <f t="shared" si="219"/>
        <v>41988.997546296298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7">
        <f t="shared" si="217"/>
        <v>51.875</v>
      </c>
      <c r="Q3484" t="s">
        <v>8317</v>
      </c>
      <c r="R3484" t="s">
        <v>8318</v>
      </c>
      <c r="S3484" s="12">
        <f t="shared" si="218"/>
        <v>41826.521597222221</v>
      </c>
      <c r="T3484" s="12">
        <f t="shared" si="219"/>
        <v>41796.521597222221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7">
        <f t="shared" si="217"/>
        <v>40.285714285714285</v>
      </c>
      <c r="Q3485" t="s">
        <v>8317</v>
      </c>
      <c r="R3485" t="s">
        <v>8318</v>
      </c>
      <c r="S3485" s="12">
        <f t="shared" si="218"/>
        <v>41823.418761574074</v>
      </c>
      <c r="T3485" s="12">
        <f t="shared" si="219"/>
        <v>41793.418761574074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7">
        <f t="shared" si="217"/>
        <v>64.909090909090907</v>
      </c>
      <c r="Q3486" t="s">
        <v>8317</v>
      </c>
      <c r="R3486" t="s">
        <v>8318</v>
      </c>
      <c r="S3486" s="12">
        <f t="shared" si="218"/>
        <v>42536.510405092587</v>
      </c>
      <c r="T3486" s="12">
        <f t="shared" si="219"/>
        <v>42506.510405092587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7">
        <f t="shared" si="217"/>
        <v>55.333333333333336</v>
      </c>
      <c r="Q3487" t="s">
        <v>8317</v>
      </c>
      <c r="R3487" t="s">
        <v>8318</v>
      </c>
      <c r="S3487" s="12">
        <f t="shared" si="218"/>
        <v>42402.443055555559</v>
      </c>
      <c r="T3487" s="12">
        <f t="shared" si="219"/>
        <v>42372.443055555559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7">
        <f t="shared" si="217"/>
        <v>83.142857142857139</v>
      </c>
      <c r="Q3488" t="s">
        <v>8317</v>
      </c>
      <c r="R3488" t="s">
        <v>8318</v>
      </c>
      <c r="S3488" s="12">
        <f t="shared" si="218"/>
        <v>42158.040972222225</v>
      </c>
      <c r="T3488" s="12">
        <f t="shared" si="219"/>
        <v>42126.62501157407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7">
        <f t="shared" si="217"/>
        <v>38.712121212121211</v>
      </c>
      <c r="Q3489" t="s">
        <v>8317</v>
      </c>
      <c r="R3489" t="s">
        <v>8318</v>
      </c>
      <c r="S3489" s="12">
        <f t="shared" si="218"/>
        <v>42179.690416666665</v>
      </c>
      <c r="T3489" s="12">
        <f t="shared" si="219"/>
        <v>42149.690416666665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7">
        <f t="shared" si="217"/>
        <v>125.37931034482759</v>
      </c>
      <c r="Q3490" t="s">
        <v>8317</v>
      </c>
      <c r="R3490" t="s">
        <v>8318</v>
      </c>
      <c r="S3490" s="12">
        <f t="shared" si="218"/>
        <v>42111.416666666672</v>
      </c>
      <c r="T3490" s="12">
        <f t="shared" si="219"/>
        <v>42087.518055555556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7">
        <f t="shared" si="217"/>
        <v>78.263888888888886</v>
      </c>
      <c r="Q3491" t="s">
        <v>8317</v>
      </c>
      <c r="R3491" t="s">
        <v>8318</v>
      </c>
      <c r="S3491" s="12">
        <f t="shared" si="218"/>
        <v>41783.625</v>
      </c>
      <c r="T3491" s="12">
        <f t="shared" si="219"/>
        <v>41753.385775462964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7">
        <f t="shared" si="217"/>
        <v>47.222222222222221</v>
      </c>
      <c r="Q3492" t="s">
        <v>8317</v>
      </c>
      <c r="R3492" t="s">
        <v>8318</v>
      </c>
      <c r="S3492" s="12">
        <f t="shared" si="218"/>
        <v>42473.552361111113</v>
      </c>
      <c r="T3492" s="12">
        <f t="shared" si="219"/>
        <v>42443.552361111113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7">
        <f t="shared" si="217"/>
        <v>79.099999999999994</v>
      </c>
      <c r="Q3493" t="s">
        <v>8317</v>
      </c>
      <c r="R3493" t="s">
        <v>8318</v>
      </c>
      <c r="S3493" s="12">
        <f t="shared" si="218"/>
        <v>42141.999814814815</v>
      </c>
      <c r="T3493" s="12">
        <f t="shared" si="219"/>
        <v>42120.999814814815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7">
        <f t="shared" si="217"/>
        <v>114.29199999999999</v>
      </c>
      <c r="Q3494" t="s">
        <v>8317</v>
      </c>
      <c r="R3494" t="s">
        <v>8318</v>
      </c>
      <c r="S3494" s="12">
        <f t="shared" si="218"/>
        <v>42302.759224537032</v>
      </c>
      <c r="T3494" s="12">
        <f t="shared" si="219"/>
        <v>42267.759224537032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7">
        <f t="shared" si="217"/>
        <v>51.724137931034484</v>
      </c>
      <c r="Q3495" t="s">
        <v>8317</v>
      </c>
      <c r="R3495" t="s">
        <v>8318</v>
      </c>
      <c r="S3495" s="12">
        <f t="shared" si="218"/>
        <v>41867.96597222222</v>
      </c>
      <c r="T3495" s="12">
        <f t="shared" si="219"/>
        <v>41848.616157407407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7">
        <f t="shared" si="217"/>
        <v>30.76923076923077</v>
      </c>
      <c r="Q3496" t="s">
        <v>8317</v>
      </c>
      <c r="R3496" t="s">
        <v>8318</v>
      </c>
      <c r="S3496" s="12">
        <f t="shared" si="218"/>
        <v>42700</v>
      </c>
      <c r="T3496" s="12">
        <f t="shared" si="219"/>
        <v>42688.964988425927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7">
        <f t="shared" si="217"/>
        <v>74.208333333333329</v>
      </c>
      <c r="Q3497" t="s">
        <v>8317</v>
      </c>
      <c r="R3497" t="s">
        <v>8318</v>
      </c>
      <c r="S3497" s="12">
        <f t="shared" si="218"/>
        <v>41944.470833333333</v>
      </c>
      <c r="T3497" s="12">
        <f t="shared" si="219"/>
        <v>41915.512835648144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7">
        <f t="shared" si="217"/>
        <v>47.846153846153847</v>
      </c>
      <c r="Q3498" t="s">
        <v>8317</v>
      </c>
      <c r="R3498" t="s">
        <v>8318</v>
      </c>
      <c r="S3498" s="12">
        <f t="shared" si="218"/>
        <v>42624.596828703703</v>
      </c>
      <c r="T3498" s="12">
        <f t="shared" si="219"/>
        <v>42584.596828703703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7">
        <f t="shared" si="217"/>
        <v>34.408163265306122</v>
      </c>
      <c r="Q3499" t="s">
        <v>8317</v>
      </c>
      <c r="R3499" t="s">
        <v>8318</v>
      </c>
      <c r="S3499" s="12">
        <f t="shared" si="218"/>
        <v>42523.666666666672</v>
      </c>
      <c r="T3499" s="12">
        <f t="shared" si="219"/>
        <v>42511.491944444446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7">
        <f t="shared" si="217"/>
        <v>40.238095238095241</v>
      </c>
      <c r="Q3500" t="s">
        <v>8317</v>
      </c>
      <c r="R3500" t="s">
        <v>8318</v>
      </c>
      <c r="S3500" s="12">
        <f t="shared" si="218"/>
        <v>42518.655555555553</v>
      </c>
      <c r="T3500" s="12">
        <f t="shared" si="219"/>
        <v>42458.90861111111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7">
        <f t="shared" si="217"/>
        <v>60.285714285714285</v>
      </c>
      <c r="Q3501" t="s">
        <v>8317</v>
      </c>
      <c r="R3501" t="s">
        <v>8318</v>
      </c>
      <c r="S3501" s="12">
        <f t="shared" si="218"/>
        <v>42186.040972222225</v>
      </c>
      <c r="T3501" s="12">
        <f t="shared" si="219"/>
        <v>42131.786168981482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7">
        <f t="shared" si="217"/>
        <v>25.30952380952381</v>
      </c>
      <c r="Q3502" t="s">
        <v>8317</v>
      </c>
      <c r="R3502" t="s">
        <v>8318</v>
      </c>
      <c r="S3502" s="12">
        <f t="shared" si="218"/>
        <v>42435.957638888889</v>
      </c>
      <c r="T3502" s="12">
        <f t="shared" si="219"/>
        <v>42419.669421296298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7">
        <f t="shared" si="217"/>
        <v>35.952380952380949</v>
      </c>
      <c r="Q3503" t="s">
        <v>8317</v>
      </c>
      <c r="R3503" t="s">
        <v>8318</v>
      </c>
      <c r="S3503" s="12">
        <f t="shared" si="218"/>
        <v>42258.513831018514</v>
      </c>
      <c r="T3503" s="12">
        <f t="shared" si="219"/>
        <v>42233.513831018514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7">
        <f t="shared" si="217"/>
        <v>136</v>
      </c>
      <c r="Q3504" t="s">
        <v>8317</v>
      </c>
      <c r="R3504" t="s">
        <v>8318</v>
      </c>
      <c r="S3504" s="12">
        <f t="shared" si="218"/>
        <v>42444.915972222225</v>
      </c>
      <c r="T3504" s="12">
        <f t="shared" si="219"/>
        <v>42430.589398148149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7">
        <f t="shared" si="217"/>
        <v>70.763157894736835</v>
      </c>
      <c r="Q3505" t="s">
        <v>8317</v>
      </c>
      <c r="R3505" t="s">
        <v>8318</v>
      </c>
      <c r="S3505" s="12">
        <f t="shared" si="218"/>
        <v>42575.228333333333</v>
      </c>
      <c r="T3505" s="12">
        <f t="shared" si="219"/>
        <v>42545.228333333333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7">
        <f t="shared" si="217"/>
        <v>125</v>
      </c>
      <c r="Q3506" t="s">
        <v>8317</v>
      </c>
      <c r="R3506" t="s">
        <v>8318</v>
      </c>
      <c r="S3506" s="12">
        <f t="shared" si="218"/>
        <v>42327.540405092594</v>
      </c>
      <c r="T3506" s="12">
        <f t="shared" si="219"/>
        <v>42297.498738425929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7">
        <f t="shared" si="217"/>
        <v>66.512820512820511</v>
      </c>
      <c r="Q3507" t="s">
        <v>8317</v>
      </c>
      <c r="R3507" t="s">
        <v>8318</v>
      </c>
      <c r="S3507" s="12">
        <f t="shared" si="218"/>
        <v>41771.916666666664</v>
      </c>
      <c r="T3507" s="12">
        <f t="shared" si="219"/>
        <v>41760.685706018521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7">
        <f t="shared" si="217"/>
        <v>105</v>
      </c>
      <c r="Q3508" t="s">
        <v>8317</v>
      </c>
      <c r="R3508" t="s">
        <v>8318</v>
      </c>
      <c r="S3508" s="12">
        <f t="shared" si="218"/>
        <v>41874.484259259261</v>
      </c>
      <c r="T3508" s="12">
        <f t="shared" si="219"/>
        <v>41829.484259259261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7">
        <f t="shared" si="217"/>
        <v>145</v>
      </c>
      <c r="Q3509" t="s">
        <v>8317</v>
      </c>
      <c r="R3509" t="s">
        <v>8318</v>
      </c>
      <c r="S3509" s="12">
        <f t="shared" si="218"/>
        <v>42521.67288194444</v>
      </c>
      <c r="T3509" s="12">
        <f t="shared" si="219"/>
        <v>42491.67288194444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7">
        <f t="shared" si="217"/>
        <v>12</v>
      </c>
      <c r="Q3510" t="s">
        <v>8317</v>
      </c>
      <c r="R3510" t="s">
        <v>8318</v>
      </c>
      <c r="S3510" s="12">
        <f t="shared" si="218"/>
        <v>42500.625</v>
      </c>
      <c r="T3510" s="12">
        <f t="shared" si="219"/>
        <v>42477.479780092588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7">
        <f t="shared" si="217"/>
        <v>96.666666666666671</v>
      </c>
      <c r="Q3511" t="s">
        <v>8317</v>
      </c>
      <c r="R3511" t="s">
        <v>8318</v>
      </c>
      <c r="S3511" s="12">
        <f t="shared" si="218"/>
        <v>41963.954861111109</v>
      </c>
      <c r="T3511" s="12">
        <f t="shared" si="219"/>
        <v>41950.609560185185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7">
        <f t="shared" si="217"/>
        <v>60.333333333333336</v>
      </c>
      <c r="Q3512" t="s">
        <v>8317</v>
      </c>
      <c r="R3512" t="s">
        <v>8318</v>
      </c>
      <c r="S3512" s="12">
        <f t="shared" si="218"/>
        <v>41822.37090277778</v>
      </c>
      <c r="T3512" s="12">
        <f t="shared" si="219"/>
        <v>41802.37090277778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7">
        <f t="shared" si="217"/>
        <v>79.89473684210526</v>
      </c>
      <c r="Q3513" t="s">
        <v>8317</v>
      </c>
      <c r="R3513" t="s">
        <v>8318</v>
      </c>
      <c r="S3513" s="12">
        <f t="shared" si="218"/>
        <v>41950.520833333336</v>
      </c>
      <c r="T3513" s="12">
        <f t="shared" si="219"/>
        <v>41927.623784722222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7">
        <f t="shared" si="217"/>
        <v>58.823529411764703</v>
      </c>
      <c r="Q3514" t="s">
        <v>8317</v>
      </c>
      <c r="R3514" t="s">
        <v>8318</v>
      </c>
      <c r="S3514" s="12">
        <f t="shared" si="218"/>
        <v>42117.24527777778</v>
      </c>
      <c r="T3514" s="12">
        <f t="shared" si="219"/>
        <v>42057.286944444444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7">
        <f t="shared" si="217"/>
        <v>75.340909090909093</v>
      </c>
      <c r="Q3515" t="s">
        <v>8317</v>
      </c>
      <c r="R3515" t="s">
        <v>8318</v>
      </c>
      <c r="S3515" s="12">
        <f t="shared" si="218"/>
        <v>41793.957638888889</v>
      </c>
      <c r="T3515" s="12">
        <f t="shared" si="219"/>
        <v>41780.846203703702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7">
        <f t="shared" si="217"/>
        <v>55</v>
      </c>
      <c r="Q3516" t="s">
        <v>8317</v>
      </c>
      <c r="R3516" t="s">
        <v>8318</v>
      </c>
      <c r="S3516" s="12">
        <f t="shared" si="218"/>
        <v>42036.957638888889</v>
      </c>
      <c r="T3516" s="12">
        <f t="shared" si="219"/>
        <v>42020.596666666665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7">
        <f t="shared" si="217"/>
        <v>66.956521739130437</v>
      </c>
      <c r="Q3517" t="s">
        <v>8317</v>
      </c>
      <c r="R3517" t="s">
        <v>8318</v>
      </c>
      <c r="S3517" s="12">
        <f t="shared" si="218"/>
        <v>42155.522812499999</v>
      </c>
      <c r="T3517" s="12">
        <f t="shared" si="219"/>
        <v>42125.522812499999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7">
        <f t="shared" si="217"/>
        <v>227.27272727272728</v>
      </c>
      <c r="Q3518" t="s">
        <v>8317</v>
      </c>
      <c r="R3518" t="s">
        <v>8318</v>
      </c>
      <c r="S3518" s="12">
        <f t="shared" si="218"/>
        <v>41889.875</v>
      </c>
      <c r="T3518" s="12">
        <f t="shared" si="219"/>
        <v>41855.760069444441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7">
        <f t="shared" si="217"/>
        <v>307.69230769230768</v>
      </c>
      <c r="Q3519" t="s">
        <v>8317</v>
      </c>
      <c r="R3519" t="s">
        <v>8318</v>
      </c>
      <c r="S3519" s="12">
        <f t="shared" si="218"/>
        <v>41824.208333333336</v>
      </c>
      <c r="T3519" s="12">
        <f t="shared" si="219"/>
        <v>41794.567523148144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7">
        <f t="shared" si="217"/>
        <v>50.020909090909093</v>
      </c>
      <c r="Q3520" t="s">
        <v>8317</v>
      </c>
      <c r="R3520" t="s">
        <v>8318</v>
      </c>
      <c r="S3520" s="12">
        <f t="shared" si="218"/>
        <v>41914.347916666666</v>
      </c>
      <c r="T3520" s="12">
        <f t="shared" si="219"/>
        <v>41893.533553240741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7">
        <f t="shared" si="217"/>
        <v>72.392857142857139</v>
      </c>
      <c r="Q3521" t="s">
        <v>8317</v>
      </c>
      <c r="R3521" t="s">
        <v>8318</v>
      </c>
      <c r="S3521" s="12">
        <f t="shared" si="218"/>
        <v>42067.348958333328</v>
      </c>
      <c r="T3521" s="12">
        <f t="shared" si="219"/>
        <v>42037.348958333328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220">E3522/D3522</f>
        <v>1.0075000000000001</v>
      </c>
      <c r="P3522" s="7">
        <f t="shared" ref="P3522:P3585" si="221">E3522/L3522</f>
        <v>95.952380952380949</v>
      </c>
      <c r="Q3522" t="s">
        <v>8317</v>
      </c>
      <c r="R3522" t="s">
        <v>8318</v>
      </c>
      <c r="S3522" s="12">
        <f t="shared" si="218"/>
        <v>42253.32430555555</v>
      </c>
      <c r="T3522" s="12">
        <f t="shared" si="219"/>
        <v>42227.574212962965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20"/>
        <v>1.6942857142857144</v>
      </c>
      <c r="P3523" s="7">
        <f t="shared" si="221"/>
        <v>45.615384615384613</v>
      </c>
      <c r="Q3523" t="s">
        <v>8317</v>
      </c>
      <c r="R3523" t="s">
        <v>8318</v>
      </c>
      <c r="S3523" s="12">
        <f t="shared" ref="S3523:S3586" si="222">(I3523/86400)+25569+(-6/24)</f>
        <v>41911.111342592594</v>
      </c>
      <c r="T3523" s="12">
        <f t="shared" ref="T3523:T3586" si="223">(J3523/86400)+25569+(-6/24)</f>
        <v>41881.111342592594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7">
        <f t="shared" si="221"/>
        <v>41.029411764705884</v>
      </c>
      <c r="Q3524" t="s">
        <v>8317</v>
      </c>
      <c r="R3524" t="s">
        <v>8318</v>
      </c>
      <c r="S3524" s="12">
        <f t="shared" si="222"/>
        <v>42262.170833333337</v>
      </c>
      <c r="T3524" s="12">
        <f t="shared" si="223"/>
        <v>42234.539884259255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7">
        <f t="shared" si="221"/>
        <v>56.825000000000003</v>
      </c>
      <c r="Q3525" t="s">
        <v>8317</v>
      </c>
      <c r="R3525" t="s">
        <v>8318</v>
      </c>
      <c r="S3525" s="12">
        <f t="shared" si="222"/>
        <v>42638.708333333328</v>
      </c>
      <c r="T3525" s="12">
        <f t="shared" si="223"/>
        <v>42581.147546296299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7">
        <f t="shared" si="221"/>
        <v>137.24324324324326</v>
      </c>
      <c r="Q3526" t="s">
        <v>8317</v>
      </c>
      <c r="R3526" t="s">
        <v>8318</v>
      </c>
      <c r="S3526" s="12">
        <f t="shared" si="222"/>
        <v>41894.916666666664</v>
      </c>
      <c r="T3526" s="12">
        <f t="shared" si="223"/>
        <v>41880.51357638889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7">
        <f t="shared" si="221"/>
        <v>75.714285714285708</v>
      </c>
      <c r="Q3527" t="s">
        <v>8317</v>
      </c>
      <c r="R3527" t="s">
        <v>8318</v>
      </c>
      <c r="S3527" s="12">
        <f t="shared" si="222"/>
        <v>42225.416666666672</v>
      </c>
      <c r="T3527" s="12">
        <f t="shared" si="223"/>
        <v>42214.4456712963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7">
        <f t="shared" si="221"/>
        <v>99</v>
      </c>
      <c r="Q3528" t="s">
        <v>8317</v>
      </c>
      <c r="R3528" t="s">
        <v>8318</v>
      </c>
      <c r="S3528" s="12">
        <f t="shared" si="222"/>
        <v>42487.999305555553</v>
      </c>
      <c r="T3528" s="12">
        <f t="shared" si="223"/>
        <v>42460.085312499999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7">
        <f t="shared" si="221"/>
        <v>81.569767441860463</v>
      </c>
      <c r="Q3529" t="s">
        <v>8317</v>
      </c>
      <c r="R3529" t="s">
        <v>8318</v>
      </c>
      <c r="S3529" s="12">
        <f t="shared" si="222"/>
        <v>42195.915972222225</v>
      </c>
      <c r="T3529" s="12">
        <f t="shared" si="223"/>
        <v>42166.773206018523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7">
        <f t="shared" si="221"/>
        <v>45.108108108108105</v>
      </c>
      <c r="Q3530" t="s">
        <v>8317</v>
      </c>
      <c r="R3530" t="s">
        <v>8318</v>
      </c>
      <c r="S3530" s="12">
        <f t="shared" si="222"/>
        <v>42753.25136574074</v>
      </c>
      <c r="T3530" s="12">
        <f t="shared" si="223"/>
        <v>42733.25136574074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7">
        <f t="shared" si="221"/>
        <v>36.666666666666664</v>
      </c>
      <c r="Q3531" t="s">
        <v>8317</v>
      </c>
      <c r="R3531" t="s">
        <v>8318</v>
      </c>
      <c r="S3531" s="12">
        <f t="shared" si="222"/>
        <v>42197.791666666672</v>
      </c>
      <c r="T3531" s="12">
        <f t="shared" si="223"/>
        <v>42177.511782407411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7">
        <f t="shared" si="221"/>
        <v>125</v>
      </c>
      <c r="Q3532" t="s">
        <v>8317</v>
      </c>
      <c r="R3532" t="s">
        <v>8318</v>
      </c>
      <c r="S3532" s="12">
        <f t="shared" si="222"/>
        <v>42470.583333333328</v>
      </c>
      <c r="T3532" s="12">
        <f t="shared" si="223"/>
        <v>42442.373344907406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7">
        <f t="shared" si="221"/>
        <v>49.230769230769234</v>
      </c>
      <c r="Q3533" t="s">
        <v>8317</v>
      </c>
      <c r="R3533" t="s">
        <v>8318</v>
      </c>
      <c r="S3533" s="12">
        <f t="shared" si="222"/>
        <v>42551.404328703706</v>
      </c>
      <c r="T3533" s="12">
        <f t="shared" si="223"/>
        <v>42521.404328703706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7">
        <f t="shared" si="221"/>
        <v>42.296296296296298</v>
      </c>
      <c r="Q3534" t="s">
        <v>8317</v>
      </c>
      <c r="R3534" t="s">
        <v>8318</v>
      </c>
      <c r="S3534" s="12">
        <f t="shared" si="222"/>
        <v>41899.915972222225</v>
      </c>
      <c r="T3534" s="12">
        <f t="shared" si="223"/>
        <v>41884.349849537037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7">
        <f t="shared" si="221"/>
        <v>78.875</v>
      </c>
      <c r="Q3535" t="s">
        <v>8317</v>
      </c>
      <c r="R3535" t="s">
        <v>8318</v>
      </c>
      <c r="S3535" s="12">
        <f t="shared" si="222"/>
        <v>42319.552858796298</v>
      </c>
      <c r="T3535" s="12">
        <f t="shared" si="223"/>
        <v>42289.511192129634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7">
        <f t="shared" si="221"/>
        <v>38.284313725490193</v>
      </c>
      <c r="Q3536" t="s">
        <v>8317</v>
      </c>
      <c r="R3536" t="s">
        <v>8318</v>
      </c>
      <c r="S3536" s="12">
        <f t="shared" si="222"/>
        <v>42278.3752662037</v>
      </c>
      <c r="T3536" s="12">
        <f t="shared" si="223"/>
        <v>42243.3752662037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7">
        <f t="shared" si="221"/>
        <v>44.847826086956523</v>
      </c>
      <c r="Q3537" t="s">
        <v>8317</v>
      </c>
      <c r="R3537" t="s">
        <v>8318</v>
      </c>
      <c r="S3537" s="12">
        <f t="shared" si="222"/>
        <v>42279.5</v>
      </c>
      <c r="T3537" s="12">
        <f t="shared" si="223"/>
        <v>42248.390162037038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7">
        <f t="shared" si="221"/>
        <v>13.529411764705882</v>
      </c>
      <c r="Q3538" t="s">
        <v>8317</v>
      </c>
      <c r="R3538" t="s">
        <v>8318</v>
      </c>
      <c r="S3538" s="12">
        <f t="shared" si="222"/>
        <v>42358.249305555553</v>
      </c>
      <c r="T3538" s="12">
        <f t="shared" si="223"/>
        <v>42328.477141203708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7">
        <f t="shared" si="221"/>
        <v>43.5</v>
      </c>
      <c r="Q3539" t="s">
        <v>8317</v>
      </c>
      <c r="R3539" t="s">
        <v>8318</v>
      </c>
      <c r="S3539" s="12">
        <f t="shared" si="222"/>
        <v>41960.082638888889</v>
      </c>
      <c r="T3539" s="12">
        <f t="shared" si="223"/>
        <v>41923.104351851856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7">
        <f t="shared" si="221"/>
        <v>30.951807228915662</v>
      </c>
      <c r="Q3540" t="s">
        <v>8317</v>
      </c>
      <c r="R3540" t="s">
        <v>8318</v>
      </c>
      <c r="S3540" s="12">
        <f t="shared" si="222"/>
        <v>42599.170601851853</v>
      </c>
      <c r="T3540" s="12">
        <f t="shared" si="223"/>
        <v>42571.170601851853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7">
        <f t="shared" si="221"/>
        <v>55.230769230769234</v>
      </c>
      <c r="Q3541" t="s">
        <v>8317</v>
      </c>
      <c r="R3541" t="s">
        <v>8318</v>
      </c>
      <c r="S3541" s="12">
        <f t="shared" si="222"/>
        <v>42621.506041666667</v>
      </c>
      <c r="T3541" s="12">
        <f t="shared" si="223"/>
        <v>42600.506041666667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7">
        <f t="shared" si="221"/>
        <v>46.125</v>
      </c>
      <c r="Q3542" t="s">
        <v>8317</v>
      </c>
      <c r="R3542" t="s">
        <v>8318</v>
      </c>
      <c r="S3542" s="12">
        <f t="shared" si="222"/>
        <v>42546.753368055557</v>
      </c>
      <c r="T3542" s="12">
        <f t="shared" si="223"/>
        <v>42516.753368055557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7">
        <f t="shared" si="221"/>
        <v>39.375</v>
      </c>
      <c r="Q3543" t="s">
        <v>8317</v>
      </c>
      <c r="R3543" t="s">
        <v>8318</v>
      </c>
      <c r="S3543" s="12">
        <f t="shared" si="222"/>
        <v>42247.480034722219</v>
      </c>
      <c r="T3543" s="12">
        <f t="shared" si="223"/>
        <v>42222.480034722219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7">
        <f t="shared" si="221"/>
        <v>66.152941176470591</v>
      </c>
      <c r="Q3544" t="s">
        <v>8317</v>
      </c>
      <c r="R3544" t="s">
        <v>8318</v>
      </c>
      <c r="S3544" s="12">
        <f t="shared" si="222"/>
        <v>41889.349791666667</v>
      </c>
      <c r="T3544" s="12">
        <f t="shared" si="223"/>
        <v>41829.349791666667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7">
        <f t="shared" si="221"/>
        <v>54.137931034482762</v>
      </c>
      <c r="Q3545" t="s">
        <v>8317</v>
      </c>
      <c r="R3545" t="s">
        <v>8318</v>
      </c>
      <c r="S3545" s="12">
        <f t="shared" si="222"/>
        <v>42180.505312499998</v>
      </c>
      <c r="T3545" s="12">
        <f t="shared" si="223"/>
        <v>42150.505312499998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7">
        <f t="shared" si="221"/>
        <v>104.16666666666667</v>
      </c>
      <c r="Q3546" t="s">
        <v>8317</v>
      </c>
      <c r="R3546" t="s">
        <v>8318</v>
      </c>
      <c r="S3546" s="12">
        <f t="shared" si="222"/>
        <v>42070.581678240742</v>
      </c>
      <c r="T3546" s="12">
        <f t="shared" si="223"/>
        <v>42040.581678240742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7">
        <f t="shared" si="221"/>
        <v>31.375</v>
      </c>
      <c r="Q3547" t="s">
        <v>8317</v>
      </c>
      <c r="R3547" t="s">
        <v>8318</v>
      </c>
      <c r="S3547" s="12">
        <f t="shared" si="222"/>
        <v>42105.557395833333</v>
      </c>
      <c r="T3547" s="12">
        <f t="shared" si="223"/>
        <v>42075.557395833333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7">
        <f t="shared" si="221"/>
        <v>59.210526315789473</v>
      </c>
      <c r="Q3548" t="s">
        <v>8317</v>
      </c>
      <c r="R3548" t="s">
        <v>8318</v>
      </c>
      <c r="S3548" s="12">
        <f t="shared" si="222"/>
        <v>42094.915972222225</v>
      </c>
      <c r="T3548" s="12">
        <f t="shared" si="223"/>
        <v>42073.410694444443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7">
        <f t="shared" si="221"/>
        <v>119.17633928571429</v>
      </c>
      <c r="Q3549" t="s">
        <v>8317</v>
      </c>
      <c r="R3549" t="s">
        <v>8318</v>
      </c>
      <c r="S3549" s="12">
        <f t="shared" si="222"/>
        <v>42503.915972222225</v>
      </c>
      <c r="T3549" s="12">
        <f t="shared" si="223"/>
        <v>42479.828715277778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7">
        <f t="shared" si="221"/>
        <v>164.61538461538461</v>
      </c>
      <c r="Q3550" t="s">
        <v>8317</v>
      </c>
      <c r="R3550" t="s">
        <v>8318</v>
      </c>
      <c r="S3550" s="12">
        <f t="shared" si="222"/>
        <v>42433.791666666672</v>
      </c>
      <c r="T3550" s="12">
        <f t="shared" si="223"/>
        <v>42411.692291666666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7">
        <f t="shared" si="221"/>
        <v>24.285714285714285</v>
      </c>
      <c r="Q3551" t="s">
        <v>8317</v>
      </c>
      <c r="R3551" t="s">
        <v>8318</v>
      </c>
      <c r="S3551" s="12">
        <f t="shared" si="222"/>
        <v>42251.144363425927</v>
      </c>
      <c r="T3551" s="12">
        <f t="shared" si="223"/>
        <v>42223.144363425927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7">
        <f t="shared" si="221"/>
        <v>40.9375</v>
      </c>
      <c r="Q3552" t="s">
        <v>8317</v>
      </c>
      <c r="R3552" t="s">
        <v>8318</v>
      </c>
      <c r="S3552" s="12">
        <f t="shared" si="222"/>
        <v>42492.643495370372</v>
      </c>
      <c r="T3552" s="12">
        <f t="shared" si="223"/>
        <v>42462.643495370372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7">
        <f t="shared" si="221"/>
        <v>61.1</v>
      </c>
      <c r="Q3553" t="s">
        <v>8317</v>
      </c>
      <c r="R3553" t="s">
        <v>8318</v>
      </c>
      <c r="S3553" s="12">
        <f t="shared" si="222"/>
        <v>41781.671527777777</v>
      </c>
      <c r="T3553" s="12">
        <f t="shared" si="223"/>
        <v>41753.265856481477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7">
        <f t="shared" si="221"/>
        <v>38.65</v>
      </c>
      <c r="Q3554" t="s">
        <v>8317</v>
      </c>
      <c r="R3554" t="s">
        <v>8318</v>
      </c>
      <c r="S3554" s="12">
        <f t="shared" si="222"/>
        <v>41818.337083333332</v>
      </c>
      <c r="T3554" s="12">
        <f t="shared" si="223"/>
        <v>41788.337083333332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7">
        <f t="shared" si="221"/>
        <v>56.20192307692308</v>
      </c>
      <c r="Q3555" t="s">
        <v>8317</v>
      </c>
      <c r="R3555" t="s">
        <v>8318</v>
      </c>
      <c r="S3555" s="12">
        <f t="shared" si="222"/>
        <v>42227.75</v>
      </c>
      <c r="T3555" s="12">
        <f t="shared" si="223"/>
        <v>42195.778703703705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7">
        <f t="shared" si="221"/>
        <v>107.00207547169811</v>
      </c>
      <c r="Q3556" t="s">
        <v>8317</v>
      </c>
      <c r="R3556" t="s">
        <v>8318</v>
      </c>
      <c r="S3556" s="12">
        <f t="shared" si="222"/>
        <v>42046.458333333328</v>
      </c>
      <c r="T3556" s="12">
        <f t="shared" si="223"/>
        <v>42015.800451388888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7">
        <f t="shared" si="221"/>
        <v>171.42857142857142</v>
      </c>
      <c r="Q3557" t="s">
        <v>8317</v>
      </c>
      <c r="R3557" t="s">
        <v>8318</v>
      </c>
      <c r="S3557" s="12">
        <f t="shared" si="222"/>
        <v>42691.233726851853</v>
      </c>
      <c r="T3557" s="12">
        <f t="shared" si="223"/>
        <v>42661.192060185189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7">
        <f t="shared" si="221"/>
        <v>110.5</v>
      </c>
      <c r="Q3558" t="s">
        <v>8317</v>
      </c>
      <c r="R3558" t="s">
        <v>8318</v>
      </c>
      <c r="S3558" s="12">
        <f t="shared" si="222"/>
        <v>41868.399583333332</v>
      </c>
      <c r="T3558" s="12">
        <f t="shared" si="223"/>
        <v>41808.399583333332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7">
        <f t="shared" si="221"/>
        <v>179.27598566308242</v>
      </c>
      <c r="Q3559" t="s">
        <v>8317</v>
      </c>
      <c r="R3559" t="s">
        <v>8318</v>
      </c>
      <c r="S3559" s="12">
        <f t="shared" si="222"/>
        <v>41764.026747685188</v>
      </c>
      <c r="T3559" s="12">
        <f t="shared" si="223"/>
        <v>41730.026747685188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7">
        <f t="shared" si="221"/>
        <v>22.90909090909091</v>
      </c>
      <c r="Q3560" t="s">
        <v>8317</v>
      </c>
      <c r="R3560" t="s">
        <v>8318</v>
      </c>
      <c r="S3560" s="12">
        <f t="shared" si="222"/>
        <v>42181.625</v>
      </c>
      <c r="T3560" s="12">
        <f t="shared" si="223"/>
        <v>42139.566840277781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7">
        <f t="shared" si="221"/>
        <v>43.125</v>
      </c>
      <c r="Q3561" t="s">
        <v>8317</v>
      </c>
      <c r="R3561" t="s">
        <v>8318</v>
      </c>
      <c r="S3561" s="12">
        <f t="shared" si="222"/>
        <v>42216.123611111107</v>
      </c>
      <c r="T3561" s="12">
        <f t="shared" si="223"/>
        <v>42193.846157407403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7">
        <f t="shared" si="221"/>
        <v>46.891891891891895</v>
      </c>
      <c r="Q3562" t="s">
        <v>8317</v>
      </c>
      <c r="R3562" t="s">
        <v>8318</v>
      </c>
      <c r="S3562" s="12">
        <f t="shared" si="222"/>
        <v>42150.864583333328</v>
      </c>
      <c r="T3562" s="12">
        <f t="shared" si="223"/>
        <v>42115.639652777776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7">
        <f t="shared" si="221"/>
        <v>47.407407407407405</v>
      </c>
      <c r="Q3563" t="s">
        <v>8317</v>
      </c>
      <c r="R3563" t="s">
        <v>8318</v>
      </c>
      <c r="S3563" s="12">
        <f t="shared" si="222"/>
        <v>42221.525000000001</v>
      </c>
      <c r="T3563" s="12">
        <f t="shared" si="223"/>
        <v>42203.430300925931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7">
        <f t="shared" si="221"/>
        <v>15.129032258064516</v>
      </c>
      <c r="Q3564" t="s">
        <v>8317</v>
      </c>
      <c r="R3564" t="s">
        <v>8318</v>
      </c>
      <c r="S3564" s="12">
        <f t="shared" si="222"/>
        <v>42442.666666666672</v>
      </c>
      <c r="T3564" s="12">
        <f t="shared" si="223"/>
        <v>42433.511886574073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7">
        <f t="shared" si="221"/>
        <v>21.098000000000003</v>
      </c>
      <c r="Q3565" t="s">
        <v>8317</v>
      </c>
      <c r="R3565" t="s">
        <v>8318</v>
      </c>
      <c r="S3565" s="12">
        <f t="shared" si="222"/>
        <v>42583.541666666672</v>
      </c>
      <c r="T3565" s="12">
        <f t="shared" si="223"/>
        <v>42555.421944444446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7">
        <f t="shared" si="221"/>
        <v>59.117647058823529</v>
      </c>
      <c r="Q3566" t="s">
        <v>8317</v>
      </c>
      <c r="R3566" t="s">
        <v>8318</v>
      </c>
      <c r="S3566" s="12">
        <f t="shared" si="222"/>
        <v>42282.416666666672</v>
      </c>
      <c r="T3566" s="12">
        <f t="shared" si="223"/>
        <v>42236.373252314814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7">
        <f t="shared" si="221"/>
        <v>97.916666666666671</v>
      </c>
      <c r="Q3567" t="s">
        <v>8317</v>
      </c>
      <c r="R3567" t="s">
        <v>8318</v>
      </c>
      <c r="S3567" s="12">
        <f t="shared" si="222"/>
        <v>42004.493148148147</v>
      </c>
      <c r="T3567" s="12">
        <f t="shared" si="223"/>
        <v>41974.493148148147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7">
        <f t="shared" si="221"/>
        <v>55.131578947368418</v>
      </c>
      <c r="Q3568" t="s">
        <v>8317</v>
      </c>
      <c r="R3568" t="s">
        <v>8318</v>
      </c>
      <c r="S3568" s="12">
        <f t="shared" si="222"/>
        <v>42027.257905092592</v>
      </c>
      <c r="T3568" s="12">
        <f t="shared" si="223"/>
        <v>41997.257905092592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7">
        <f t="shared" si="221"/>
        <v>26.536585365853657</v>
      </c>
      <c r="Q3569" t="s">
        <v>8317</v>
      </c>
      <c r="R3569" t="s">
        <v>8318</v>
      </c>
      <c r="S3569" s="12">
        <f t="shared" si="222"/>
        <v>42165.560694444444</v>
      </c>
      <c r="T3569" s="12">
        <f t="shared" si="223"/>
        <v>42135.560694444444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7">
        <f t="shared" si="221"/>
        <v>58.421052631578945</v>
      </c>
      <c r="Q3570" t="s">
        <v>8317</v>
      </c>
      <c r="R3570" t="s">
        <v>8318</v>
      </c>
      <c r="S3570" s="12">
        <f t="shared" si="222"/>
        <v>41899.490671296298</v>
      </c>
      <c r="T3570" s="12">
        <f t="shared" si="223"/>
        <v>41869.490671296298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7">
        <f t="shared" si="221"/>
        <v>122.53658536585365</v>
      </c>
      <c r="Q3571" t="s">
        <v>8317</v>
      </c>
      <c r="R3571" t="s">
        <v>8318</v>
      </c>
      <c r="S3571" s="12">
        <f t="shared" si="222"/>
        <v>42012.438611111109</v>
      </c>
      <c r="T3571" s="12">
        <f t="shared" si="223"/>
        <v>41982.438611111109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7">
        <f t="shared" si="221"/>
        <v>87.961538461538467</v>
      </c>
      <c r="Q3572" t="s">
        <v>8317</v>
      </c>
      <c r="R3572" t="s">
        <v>8318</v>
      </c>
      <c r="S3572" s="12">
        <f t="shared" si="222"/>
        <v>42004.041666666672</v>
      </c>
      <c r="T3572" s="12">
        <f t="shared" si="223"/>
        <v>41976.081979166665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7">
        <f t="shared" si="221"/>
        <v>73.239999999999995</v>
      </c>
      <c r="Q3573" t="s">
        <v>8317</v>
      </c>
      <c r="R3573" t="s">
        <v>8318</v>
      </c>
      <c r="S3573" s="12">
        <f t="shared" si="222"/>
        <v>41942.608946759261</v>
      </c>
      <c r="T3573" s="12">
        <f t="shared" si="223"/>
        <v>41912.608946759261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7">
        <f t="shared" si="221"/>
        <v>55.555555555555557</v>
      </c>
      <c r="Q3574" t="s">
        <v>8317</v>
      </c>
      <c r="R3574" t="s">
        <v>8318</v>
      </c>
      <c r="S3574" s="12">
        <f t="shared" si="222"/>
        <v>42176.320393518516</v>
      </c>
      <c r="T3574" s="12">
        <f t="shared" si="223"/>
        <v>42146.320393518516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7">
        <f t="shared" si="221"/>
        <v>39.53846153846154</v>
      </c>
      <c r="Q3575" t="s">
        <v>8317</v>
      </c>
      <c r="R3575" t="s">
        <v>8318</v>
      </c>
      <c r="S3575" s="12">
        <f t="shared" si="222"/>
        <v>41951.167199074072</v>
      </c>
      <c r="T3575" s="12">
        <f t="shared" si="223"/>
        <v>41921.125532407408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7">
        <f t="shared" si="221"/>
        <v>136.77777777777777</v>
      </c>
      <c r="Q3576" t="s">
        <v>8317</v>
      </c>
      <c r="R3576" t="s">
        <v>8318</v>
      </c>
      <c r="S3576" s="12">
        <f t="shared" si="222"/>
        <v>41956.734351851846</v>
      </c>
      <c r="T3576" s="12">
        <f t="shared" si="223"/>
        <v>41926.692685185189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7">
        <f t="shared" si="221"/>
        <v>99.343137254901961</v>
      </c>
      <c r="Q3577" t="s">
        <v>8317</v>
      </c>
      <c r="R3577" t="s">
        <v>8318</v>
      </c>
      <c r="S3577" s="12">
        <f t="shared" si="222"/>
        <v>42592.915972222225</v>
      </c>
      <c r="T3577" s="12">
        <f t="shared" si="223"/>
        <v>42561.533877314811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7">
        <f t="shared" si="221"/>
        <v>20</v>
      </c>
      <c r="Q3578" t="s">
        <v>8317</v>
      </c>
      <c r="R3578" t="s">
        <v>8318</v>
      </c>
      <c r="S3578" s="12">
        <f t="shared" si="222"/>
        <v>42709.340902777782</v>
      </c>
      <c r="T3578" s="12">
        <f t="shared" si="223"/>
        <v>42649.29923611111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7">
        <f t="shared" si="221"/>
        <v>28.888888888888889</v>
      </c>
      <c r="Q3579" t="s">
        <v>8317</v>
      </c>
      <c r="R3579" t="s">
        <v>8318</v>
      </c>
      <c r="S3579" s="12">
        <f t="shared" si="222"/>
        <v>42120.01944444445</v>
      </c>
      <c r="T3579" s="12">
        <f t="shared" si="223"/>
        <v>42093.536840277782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7">
        <f t="shared" si="221"/>
        <v>40.545945945945945</v>
      </c>
      <c r="Q3580" t="s">
        <v>8317</v>
      </c>
      <c r="R3580" t="s">
        <v>8318</v>
      </c>
      <c r="S3580" s="12">
        <f t="shared" si="222"/>
        <v>42490.483530092592</v>
      </c>
      <c r="T3580" s="12">
        <f t="shared" si="223"/>
        <v>42460.483530092592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7">
        <f t="shared" si="221"/>
        <v>35.714285714285715</v>
      </c>
      <c r="Q3581" t="s">
        <v>8317</v>
      </c>
      <c r="R3581" t="s">
        <v>8318</v>
      </c>
      <c r="S3581" s="12">
        <f t="shared" si="222"/>
        <v>42460.470555555556</v>
      </c>
      <c r="T3581" s="12">
        <f t="shared" si="223"/>
        <v>42430.512222222227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7">
        <f t="shared" si="221"/>
        <v>37.962962962962962</v>
      </c>
      <c r="Q3582" t="s">
        <v>8317</v>
      </c>
      <c r="R3582" t="s">
        <v>8318</v>
      </c>
      <c r="S3582" s="12">
        <f t="shared" si="222"/>
        <v>42063.957638888889</v>
      </c>
      <c r="T3582" s="12">
        <f t="shared" si="223"/>
        <v>42025.926180555558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7">
        <f t="shared" si="221"/>
        <v>33.333333333333336</v>
      </c>
      <c r="Q3583" t="s">
        <v>8317</v>
      </c>
      <c r="R3583" t="s">
        <v>8318</v>
      </c>
      <c r="S3583" s="12">
        <f t="shared" si="222"/>
        <v>41850.221180555556</v>
      </c>
      <c r="T3583" s="12">
        <f t="shared" si="223"/>
        <v>41836.221180555556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7">
        <f t="shared" si="221"/>
        <v>58.571428571428569</v>
      </c>
      <c r="Q3584" t="s">
        <v>8317</v>
      </c>
      <c r="R3584" t="s">
        <v>8318</v>
      </c>
      <c r="S3584" s="12">
        <f t="shared" si="222"/>
        <v>42464.845856481479</v>
      </c>
      <c r="T3584" s="12">
        <f t="shared" si="223"/>
        <v>42450.845856481479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7">
        <f t="shared" si="221"/>
        <v>135.625</v>
      </c>
      <c r="Q3585" t="s">
        <v>8317</v>
      </c>
      <c r="R3585" t="s">
        <v>8318</v>
      </c>
      <c r="S3585" s="12">
        <f t="shared" si="222"/>
        <v>42478.134317129632</v>
      </c>
      <c r="T3585" s="12">
        <f t="shared" si="223"/>
        <v>42418.175983796296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224">E3586/D3586</f>
        <v>1.155</v>
      </c>
      <c r="P3586" s="7">
        <f t="shared" ref="P3586:P3649" si="225">E3586/L3586</f>
        <v>30.9375</v>
      </c>
      <c r="Q3586" t="s">
        <v>8317</v>
      </c>
      <c r="R3586" t="s">
        <v>8318</v>
      </c>
      <c r="S3586" s="12">
        <f t="shared" si="222"/>
        <v>42198.066481481481</v>
      </c>
      <c r="T3586" s="12">
        <f t="shared" si="223"/>
        <v>42168.066481481481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4"/>
        <v>1.1911764705882353</v>
      </c>
      <c r="P3587" s="7">
        <f t="shared" si="225"/>
        <v>176.08695652173913</v>
      </c>
      <c r="Q3587" t="s">
        <v>8317</v>
      </c>
      <c r="R3587" t="s">
        <v>8318</v>
      </c>
      <c r="S3587" s="12">
        <f t="shared" ref="S3587:S3650" si="226">(I3587/86400)+25569+(-6/24)</f>
        <v>41994.466319444444</v>
      </c>
      <c r="T3587" s="12">
        <f t="shared" ref="T3587:T3650" si="227">(J3587/86400)+25569+(-6/24)</f>
        <v>41964.466319444444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7">
        <f t="shared" si="225"/>
        <v>151.9814814814815</v>
      </c>
      <c r="Q3588" t="s">
        <v>8317</v>
      </c>
      <c r="R3588" t="s">
        <v>8318</v>
      </c>
      <c r="S3588" s="12">
        <f t="shared" si="226"/>
        <v>42636.447569444441</v>
      </c>
      <c r="T3588" s="12">
        <f t="shared" si="227"/>
        <v>42576.447569444441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7">
        <f t="shared" si="225"/>
        <v>22.607142857142858</v>
      </c>
      <c r="Q3589" t="s">
        <v>8317</v>
      </c>
      <c r="R3589" t="s">
        <v>8318</v>
      </c>
      <c r="S3589" s="12">
        <f t="shared" si="226"/>
        <v>42548.541666666672</v>
      </c>
      <c r="T3589" s="12">
        <f t="shared" si="227"/>
        <v>42503.289976851855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7">
        <f t="shared" si="225"/>
        <v>18.272727272727273</v>
      </c>
      <c r="Q3590" t="s">
        <v>8317</v>
      </c>
      <c r="R3590" t="s">
        <v>8318</v>
      </c>
      <c r="S3590" s="12">
        <f t="shared" si="226"/>
        <v>42123.708333333328</v>
      </c>
      <c r="T3590" s="12">
        <f t="shared" si="227"/>
        <v>42101.578819444447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7">
        <f t="shared" si="225"/>
        <v>82.258064516129039</v>
      </c>
      <c r="Q3591" t="s">
        <v>8317</v>
      </c>
      <c r="R3591" t="s">
        <v>8318</v>
      </c>
      <c r="S3591" s="12">
        <f t="shared" si="226"/>
        <v>42150.397534722222</v>
      </c>
      <c r="T3591" s="12">
        <f t="shared" si="227"/>
        <v>42125.397534722222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7">
        <f t="shared" si="225"/>
        <v>68.534246575342465</v>
      </c>
      <c r="Q3592" t="s">
        <v>8317</v>
      </c>
      <c r="R3592" t="s">
        <v>8318</v>
      </c>
      <c r="S3592" s="12">
        <f t="shared" si="226"/>
        <v>41932.083726851852</v>
      </c>
      <c r="T3592" s="12">
        <f t="shared" si="227"/>
        <v>41902.083726851852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7">
        <f t="shared" si="225"/>
        <v>68.055555555555557</v>
      </c>
      <c r="Q3593" t="s">
        <v>8317</v>
      </c>
      <c r="R3593" t="s">
        <v>8318</v>
      </c>
      <c r="S3593" s="12">
        <f t="shared" si="226"/>
        <v>42027.957638888889</v>
      </c>
      <c r="T3593" s="12">
        <f t="shared" si="227"/>
        <v>42003.698425925926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7">
        <f t="shared" si="225"/>
        <v>72.714285714285708</v>
      </c>
      <c r="Q3594" t="s">
        <v>8317</v>
      </c>
      <c r="R3594" t="s">
        <v>8318</v>
      </c>
      <c r="S3594" s="12">
        <f t="shared" si="226"/>
        <v>42045.957638888889</v>
      </c>
      <c r="T3594" s="12">
        <f t="shared" si="227"/>
        <v>41988.579942129625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7">
        <f t="shared" si="225"/>
        <v>77.186046511627907</v>
      </c>
      <c r="Q3595" t="s">
        <v>8317</v>
      </c>
      <c r="R3595" t="s">
        <v>8318</v>
      </c>
      <c r="S3595" s="12">
        <f t="shared" si="226"/>
        <v>42009.601388888885</v>
      </c>
      <c r="T3595" s="12">
        <f t="shared" si="227"/>
        <v>41974.648599537039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7">
        <f t="shared" si="225"/>
        <v>55.972222222222221</v>
      </c>
      <c r="Q3596" t="s">
        <v>8317</v>
      </c>
      <c r="R3596" t="s">
        <v>8318</v>
      </c>
      <c r="S3596" s="12">
        <f t="shared" si="226"/>
        <v>42616.816921296297</v>
      </c>
      <c r="T3596" s="12">
        <f t="shared" si="227"/>
        <v>42591.816921296297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7">
        <f t="shared" si="225"/>
        <v>49.693548387096776</v>
      </c>
      <c r="Q3597" t="s">
        <v>8317</v>
      </c>
      <c r="R3597" t="s">
        <v>8318</v>
      </c>
      <c r="S3597" s="12">
        <f t="shared" si="226"/>
        <v>42076.040972222225</v>
      </c>
      <c r="T3597" s="12">
        <f t="shared" si="227"/>
        <v>42049.758368055554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7">
        <f t="shared" si="225"/>
        <v>79</v>
      </c>
      <c r="Q3598" t="s">
        <v>8317</v>
      </c>
      <c r="R3598" t="s">
        <v>8318</v>
      </c>
      <c r="S3598" s="12">
        <f t="shared" si="226"/>
        <v>41877.465069444443</v>
      </c>
      <c r="T3598" s="12">
        <f t="shared" si="227"/>
        <v>41856.465069444443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7">
        <f t="shared" si="225"/>
        <v>77.727272727272734</v>
      </c>
      <c r="Q3599" t="s">
        <v>8317</v>
      </c>
      <c r="R3599" t="s">
        <v>8318</v>
      </c>
      <c r="S3599" s="12">
        <f t="shared" si="226"/>
        <v>42431.999305555553</v>
      </c>
      <c r="T3599" s="12">
        <f t="shared" si="227"/>
        <v>42417.335532407407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7">
        <f t="shared" si="225"/>
        <v>40.777777777777779</v>
      </c>
      <c r="Q3600" t="s">
        <v>8317</v>
      </c>
      <c r="R3600" t="s">
        <v>8318</v>
      </c>
      <c r="S3600" s="12">
        <f t="shared" si="226"/>
        <v>41884.957638888889</v>
      </c>
      <c r="T3600" s="12">
        <f t="shared" si="227"/>
        <v>41866.54886574074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7">
        <f t="shared" si="225"/>
        <v>59.411764705882355</v>
      </c>
      <c r="Q3601" t="s">
        <v>8317</v>
      </c>
      <c r="R3601" t="s">
        <v>8318</v>
      </c>
      <c r="S3601" s="12">
        <f t="shared" si="226"/>
        <v>42245.75</v>
      </c>
      <c r="T3601" s="12">
        <f t="shared" si="227"/>
        <v>42220.54487268519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7">
        <f t="shared" si="225"/>
        <v>3.25</v>
      </c>
      <c r="Q3602" t="s">
        <v>8317</v>
      </c>
      <c r="R3602" t="s">
        <v>8318</v>
      </c>
      <c r="S3602" s="12">
        <f t="shared" si="226"/>
        <v>42656.599120370374</v>
      </c>
      <c r="T3602" s="12">
        <f t="shared" si="227"/>
        <v>42628.599120370374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7">
        <f t="shared" si="225"/>
        <v>39.377358490566039</v>
      </c>
      <c r="Q3603" t="s">
        <v>8317</v>
      </c>
      <c r="R3603" t="s">
        <v>8318</v>
      </c>
      <c r="S3603" s="12">
        <f t="shared" si="226"/>
        <v>42020.74863425926</v>
      </c>
      <c r="T3603" s="12">
        <f t="shared" si="227"/>
        <v>41990.74863425926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7">
        <f t="shared" si="225"/>
        <v>81.673469387755105</v>
      </c>
      <c r="Q3604" t="s">
        <v>8317</v>
      </c>
      <c r="R3604" t="s">
        <v>8318</v>
      </c>
      <c r="S3604" s="12">
        <f t="shared" si="226"/>
        <v>42507.644432870366</v>
      </c>
      <c r="T3604" s="12">
        <f t="shared" si="227"/>
        <v>42447.644432870366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7">
        <f t="shared" si="225"/>
        <v>44.912280701754383</v>
      </c>
      <c r="Q3605" t="s">
        <v>8317</v>
      </c>
      <c r="R3605" t="s">
        <v>8318</v>
      </c>
      <c r="S3605" s="12">
        <f t="shared" si="226"/>
        <v>42313.656018518523</v>
      </c>
      <c r="T3605" s="12">
        <f t="shared" si="227"/>
        <v>42283.614351851851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7">
        <f t="shared" si="225"/>
        <v>49.05797101449275</v>
      </c>
      <c r="Q3606" t="s">
        <v>8317</v>
      </c>
      <c r="R3606" t="s">
        <v>8318</v>
      </c>
      <c r="S3606" s="12">
        <f t="shared" si="226"/>
        <v>42489.040972222225</v>
      </c>
      <c r="T3606" s="12">
        <f t="shared" si="227"/>
        <v>42482.765694444446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7">
        <f t="shared" si="225"/>
        <v>30.666666666666668</v>
      </c>
      <c r="Q3607" t="s">
        <v>8317</v>
      </c>
      <c r="R3607" t="s">
        <v>8318</v>
      </c>
      <c r="S3607" s="12">
        <f t="shared" si="226"/>
        <v>42413.543124999997</v>
      </c>
      <c r="T3607" s="12">
        <f t="shared" si="227"/>
        <v>42383.543124999997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7">
        <f t="shared" si="225"/>
        <v>61.0625</v>
      </c>
      <c r="Q3608" t="s">
        <v>8317</v>
      </c>
      <c r="R3608" t="s">
        <v>8318</v>
      </c>
      <c r="S3608" s="12">
        <f t="shared" si="226"/>
        <v>42596.354826388888</v>
      </c>
      <c r="T3608" s="12">
        <f t="shared" si="227"/>
        <v>42566.354826388888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7">
        <f t="shared" si="225"/>
        <v>29</v>
      </c>
      <c r="Q3609" t="s">
        <v>8317</v>
      </c>
      <c r="R3609" t="s">
        <v>8318</v>
      </c>
      <c r="S3609" s="12">
        <f t="shared" si="226"/>
        <v>42352.75</v>
      </c>
      <c r="T3609" s="12">
        <f t="shared" si="227"/>
        <v>42338.713912037041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7">
        <f t="shared" si="225"/>
        <v>29.62962962962963</v>
      </c>
      <c r="Q3610" t="s">
        <v>8317</v>
      </c>
      <c r="R3610" t="s">
        <v>8318</v>
      </c>
      <c r="S3610" s="12">
        <f t="shared" si="226"/>
        <v>42538.333333333328</v>
      </c>
      <c r="T3610" s="12">
        <f t="shared" si="227"/>
        <v>42506.459374999999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7">
        <f t="shared" si="225"/>
        <v>143.0952380952381</v>
      </c>
      <c r="Q3611" t="s">
        <v>8317</v>
      </c>
      <c r="R3611" t="s">
        <v>8318</v>
      </c>
      <c r="S3611" s="12">
        <f t="shared" si="226"/>
        <v>42459.700057870374</v>
      </c>
      <c r="T3611" s="12">
        <f t="shared" si="227"/>
        <v>42429.741724537038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7">
        <f t="shared" si="225"/>
        <v>52.354838709677416</v>
      </c>
      <c r="Q3612" t="s">
        <v>8317</v>
      </c>
      <c r="R3612" t="s">
        <v>8318</v>
      </c>
      <c r="S3612" s="12">
        <f t="shared" si="226"/>
        <v>42233.182129629626</v>
      </c>
      <c r="T3612" s="12">
        <f t="shared" si="227"/>
        <v>42203.182129629626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7">
        <f t="shared" si="225"/>
        <v>66.666666666666671</v>
      </c>
      <c r="Q3613" t="s">
        <v>8317</v>
      </c>
      <c r="R3613" t="s">
        <v>8318</v>
      </c>
      <c r="S3613" s="12">
        <f t="shared" si="226"/>
        <v>42102.120381944449</v>
      </c>
      <c r="T3613" s="12">
        <f t="shared" si="227"/>
        <v>42072.120381944449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7">
        <f t="shared" si="225"/>
        <v>126.66666666666667</v>
      </c>
      <c r="Q3614" t="s">
        <v>8317</v>
      </c>
      <c r="R3614" t="s">
        <v>8318</v>
      </c>
      <c r="S3614" s="12">
        <f t="shared" si="226"/>
        <v>41799.476979166662</v>
      </c>
      <c r="T3614" s="12">
        <f t="shared" si="227"/>
        <v>41789.476979166662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7">
        <f t="shared" si="225"/>
        <v>62.5</v>
      </c>
      <c r="Q3615" t="s">
        <v>8317</v>
      </c>
      <c r="R3615" t="s">
        <v>8318</v>
      </c>
      <c r="S3615" s="12">
        <f t="shared" si="226"/>
        <v>41818.33997685185</v>
      </c>
      <c r="T3615" s="12">
        <f t="shared" si="227"/>
        <v>41788.33997685185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7">
        <f t="shared" si="225"/>
        <v>35.492957746478872</v>
      </c>
      <c r="Q3616" t="s">
        <v>8317</v>
      </c>
      <c r="R3616" t="s">
        <v>8318</v>
      </c>
      <c r="S3616" s="12">
        <f t="shared" si="226"/>
        <v>42173.791851851856</v>
      </c>
      <c r="T3616" s="12">
        <f t="shared" si="227"/>
        <v>42143.791851851856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7">
        <f t="shared" si="225"/>
        <v>37.083333333333336</v>
      </c>
      <c r="Q3617" t="s">
        <v>8317</v>
      </c>
      <c r="R3617" t="s">
        <v>8318</v>
      </c>
      <c r="S3617" s="12">
        <f t="shared" si="226"/>
        <v>42348.343703703707</v>
      </c>
      <c r="T3617" s="12">
        <f t="shared" si="227"/>
        <v>42318.343703703707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7">
        <f t="shared" si="225"/>
        <v>69.333333333333329</v>
      </c>
      <c r="Q3618" t="s">
        <v>8317</v>
      </c>
      <c r="R3618" t="s">
        <v>8318</v>
      </c>
      <c r="S3618" s="12">
        <f t="shared" si="226"/>
        <v>42082.658148148148</v>
      </c>
      <c r="T3618" s="12">
        <f t="shared" si="227"/>
        <v>42052.699814814812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7">
        <f t="shared" si="225"/>
        <v>17.254901960784313</v>
      </c>
      <c r="Q3619" t="s">
        <v>8317</v>
      </c>
      <c r="R3619" t="s">
        <v>8318</v>
      </c>
      <c r="S3619" s="12">
        <f t="shared" si="226"/>
        <v>42793.75</v>
      </c>
      <c r="T3619" s="12">
        <f t="shared" si="227"/>
        <v>42779.360289351855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7">
        <f t="shared" si="225"/>
        <v>36.071428571428569</v>
      </c>
      <c r="Q3620" t="s">
        <v>8317</v>
      </c>
      <c r="R3620" t="s">
        <v>8318</v>
      </c>
      <c r="S3620" s="12">
        <f t="shared" si="226"/>
        <v>42158.377893518518</v>
      </c>
      <c r="T3620" s="12">
        <f t="shared" si="227"/>
        <v>42128.377893518518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7">
        <f t="shared" si="225"/>
        <v>66.470588235294116</v>
      </c>
      <c r="Q3621" t="s">
        <v>8317</v>
      </c>
      <c r="R3621" t="s">
        <v>8318</v>
      </c>
      <c r="S3621" s="12">
        <f t="shared" si="226"/>
        <v>42693.666666666672</v>
      </c>
      <c r="T3621" s="12">
        <f t="shared" si="227"/>
        <v>42660.882245370369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7">
        <f t="shared" si="225"/>
        <v>56.065989847715734</v>
      </c>
      <c r="Q3622" t="s">
        <v>8317</v>
      </c>
      <c r="R3622" t="s">
        <v>8318</v>
      </c>
      <c r="S3622" s="12">
        <f t="shared" si="226"/>
        <v>42067.916666666672</v>
      </c>
      <c r="T3622" s="12">
        <f t="shared" si="227"/>
        <v>42037.688206018516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7">
        <f t="shared" si="225"/>
        <v>47.028571428571432</v>
      </c>
      <c r="Q3623" t="s">
        <v>8317</v>
      </c>
      <c r="R3623" t="s">
        <v>8318</v>
      </c>
      <c r="S3623" s="12">
        <f t="shared" si="226"/>
        <v>42643.625</v>
      </c>
      <c r="T3623" s="12">
        <f t="shared" si="227"/>
        <v>42619.685694444444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7">
        <f t="shared" si="225"/>
        <v>47.666190476190479</v>
      </c>
      <c r="Q3624" t="s">
        <v>8317</v>
      </c>
      <c r="R3624" t="s">
        <v>8318</v>
      </c>
      <c r="S3624" s="12">
        <f t="shared" si="226"/>
        <v>41909.890972222223</v>
      </c>
      <c r="T3624" s="12">
        <f t="shared" si="227"/>
        <v>41876.971886574072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7">
        <f t="shared" si="225"/>
        <v>88.235294117647058</v>
      </c>
      <c r="Q3625" t="s">
        <v>8317</v>
      </c>
      <c r="R3625" t="s">
        <v>8318</v>
      </c>
      <c r="S3625" s="12">
        <f t="shared" si="226"/>
        <v>41846.041666666664</v>
      </c>
      <c r="T3625" s="12">
        <f t="shared" si="227"/>
        <v>41828.486921296295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7">
        <f t="shared" si="225"/>
        <v>80.717948717948715</v>
      </c>
      <c r="Q3626" t="s">
        <v>8317</v>
      </c>
      <c r="R3626" t="s">
        <v>8318</v>
      </c>
      <c r="S3626" s="12">
        <f t="shared" si="226"/>
        <v>42605.524189814816</v>
      </c>
      <c r="T3626" s="12">
        <f t="shared" si="227"/>
        <v>42545.524189814816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7">
        <f t="shared" si="225"/>
        <v>39.487179487179489</v>
      </c>
      <c r="Q3627" t="s">
        <v>8317</v>
      </c>
      <c r="R3627" t="s">
        <v>8318</v>
      </c>
      <c r="S3627" s="12">
        <f t="shared" si="226"/>
        <v>42187.402511574073</v>
      </c>
      <c r="T3627" s="12">
        <f t="shared" si="227"/>
        <v>42157.402511574073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7">
        <f t="shared" si="225"/>
        <v>84.854166666666671</v>
      </c>
      <c r="Q3628" t="s">
        <v>8317</v>
      </c>
      <c r="R3628" t="s">
        <v>8318</v>
      </c>
      <c r="S3628" s="12">
        <f t="shared" si="226"/>
        <v>41867.417326388888</v>
      </c>
      <c r="T3628" s="12">
        <f t="shared" si="227"/>
        <v>41846.417326388888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7">
        <f t="shared" si="225"/>
        <v>68.965517241379317</v>
      </c>
      <c r="Q3629" t="s">
        <v>8317</v>
      </c>
      <c r="R3629" t="s">
        <v>8318</v>
      </c>
      <c r="S3629" s="12">
        <f t="shared" si="226"/>
        <v>42510.915972222225</v>
      </c>
      <c r="T3629" s="12">
        <f t="shared" si="227"/>
        <v>42460.491747685184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t="s">
        <v>8317</v>
      </c>
      <c r="R3630" t="s">
        <v>8359</v>
      </c>
      <c r="S3630" s="12">
        <f t="shared" si="226"/>
        <v>42351.624953703707</v>
      </c>
      <c r="T3630" s="12">
        <f t="shared" si="227"/>
        <v>42291.583287037036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7">
        <f t="shared" si="225"/>
        <v>1</v>
      </c>
      <c r="Q3631" t="s">
        <v>8317</v>
      </c>
      <c r="R3631" t="s">
        <v>8359</v>
      </c>
      <c r="S3631" s="12">
        <f t="shared" si="226"/>
        <v>42495.458333333328</v>
      </c>
      <c r="T3631" s="12">
        <f t="shared" si="227"/>
        <v>42436.844490740739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7">
        <f t="shared" si="225"/>
        <v>1</v>
      </c>
      <c r="Q3632" t="s">
        <v>8317</v>
      </c>
      <c r="R3632" t="s">
        <v>8359</v>
      </c>
      <c r="S3632" s="12">
        <f t="shared" si="226"/>
        <v>41972.638773148152</v>
      </c>
      <c r="T3632" s="12">
        <f t="shared" si="227"/>
        <v>41942.59710648148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7">
        <f t="shared" si="225"/>
        <v>147.88135593220338</v>
      </c>
      <c r="Q3633" t="s">
        <v>8317</v>
      </c>
      <c r="R3633" t="s">
        <v>8359</v>
      </c>
      <c r="S3633" s="12">
        <f t="shared" si="226"/>
        <v>41904.915972222225</v>
      </c>
      <c r="T3633" s="12">
        <f t="shared" si="227"/>
        <v>41880.503437499996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7">
        <f t="shared" si="225"/>
        <v>100</v>
      </c>
      <c r="Q3634" t="s">
        <v>8317</v>
      </c>
      <c r="R3634" t="s">
        <v>8359</v>
      </c>
      <c r="S3634" s="12">
        <f t="shared" si="226"/>
        <v>41966.686909722222</v>
      </c>
      <c r="T3634" s="12">
        <f t="shared" si="227"/>
        <v>41946.686909722222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7">
        <f t="shared" si="225"/>
        <v>56.838709677419352</v>
      </c>
      <c r="Q3635" t="s">
        <v>8317</v>
      </c>
      <c r="R3635" t="s">
        <v>8359</v>
      </c>
      <c r="S3635" s="12">
        <f t="shared" si="226"/>
        <v>42692.791666666672</v>
      </c>
      <c r="T3635" s="12">
        <f t="shared" si="227"/>
        <v>42649.373460648145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7">
        <f t="shared" si="225"/>
        <v>176.94444444444446</v>
      </c>
      <c r="Q3636" t="s">
        <v>8317</v>
      </c>
      <c r="R3636" t="s">
        <v>8359</v>
      </c>
      <c r="S3636" s="12">
        <f t="shared" si="226"/>
        <v>42748.915972222225</v>
      </c>
      <c r="T3636" s="12">
        <f t="shared" si="227"/>
        <v>42700.916365740741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7">
        <f t="shared" si="225"/>
        <v>127.6</v>
      </c>
      <c r="Q3637" t="s">
        <v>8317</v>
      </c>
      <c r="R3637" t="s">
        <v>8359</v>
      </c>
      <c r="S3637" s="12">
        <f t="shared" si="226"/>
        <v>42480.63282407407</v>
      </c>
      <c r="T3637" s="12">
        <f t="shared" si="227"/>
        <v>42450.63282407407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t="s">
        <v>8317</v>
      </c>
      <c r="R3638" t="s">
        <v>8359</v>
      </c>
      <c r="S3638" s="12">
        <f t="shared" si="226"/>
        <v>42261.444780092592</v>
      </c>
      <c r="T3638" s="12">
        <f t="shared" si="227"/>
        <v>42226.444780092592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7">
        <f t="shared" si="225"/>
        <v>66.142857142857139</v>
      </c>
      <c r="Q3639" t="s">
        <v>8317</v>
      </c>
      <c r="R3639" t="s">
        <v>8359</v>
      </c>
      <c r="S3639" s="12">
        <f t="shared" si="226"/>
        <v>42005.450636574074</v>
      </c>
      <c r="T3639" s="12">
        <f t="shared" si="227"/>
        <v>41975.450636574074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7">
        <f t="shared" si="225"/>
        <v>108</v>
      </c>
      <c r="Q3640" t="s">
        <v>8317</v>
      </c>
      <c r="R3640" t="s">
        <v>8359</v>
      </c>
      <c r="S3640" s="12">
        <f t="shared" si="226"/>
        <v>42113.381157407406</v>
      </c>
      <c r="T3640" s="12">
        <f t="shared" si="227"/>
        <v>42053.422824074078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7">
        <f t="shared" si="225"/>
        <v>1</v>
      </c>
      <c r="Q3641" t="s">
        <v>8317</v>
      </c>
      <c r="R3641" t="s">
        <v>8359</v>
      </c>
      <c r="S3641" s="12">
        <f t="shared" si="226"/>
        <v>42650.382638888885</v>
      </c>
      <c r="T3641" s="12">
        <f t="shared" si="227"/>
        <v>42590.427152777775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7">
        <f t="shared" si="225"/>
        <v>18.333333333333332</v>
      </c>
      <c r="Q3642" t="s">
        <v>8317</v>
      </c>
      <c r="R3642" t="s">
        <v>8359</v>
      </c>
      <c r="S3642" s="12">
        <f t="shared" si="226"/>
        <v>42134.531597222223</v>
      </c>
      <c r="T3642" s="12">
        <f t="shared" si="227"/>
        <v>42104.531597222223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t="s">
        <v>8317</v>
      </c>
      <c r="R3643" t="s">
        <v>8359</v>
      </c>
      <c r="S3643" s="12">
        <f t="shared" si="226"/>
        <v>41916.958333333336</v>
      </c>
      <c r="T3643" s="12">
        <f t="shared" si="227"/>
        <v>41899.377071759256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7">
        <f t="shared" si="225"/>
        <v>7.5</v>
      </c>
      <c r="Q3644" t="s">
        <v>8317</v>
      </c>
      <c r="R3644" t="s">
        <v>8359</v>
      </c>
      <c r="S3644" s="12">
        <f t="shared" si="226"/>
        <v>42338.458333333328</v>
      </c>
      <c r="T3644" s="12">
        <f t="shared" si="227"/>
        <v>42297.566284722227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t="s">
        <v>8317</v>
      </c>
      <c r="R3645" t="s">
        <v>8359</v>
      </c>
      <c r="S3645" s="12">
        <f t="shared" si="226"/>
        <v>42324.935636574075</v>
      </c>
      <c r="T3645" s="12">
        <f t="shared" si="227"/>
        <v>42284.893969907411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7">
        <f t="shared" si="225"/>
        <v>68.416666666666671</v>
      </c>
      <c r="Q3646" t="s">
        <v>8317</v>
      </c>
      <c r="R3646" t="s">
        <v>8359</v>
      </c>
      <c r="S3646" s="12">
        <f t="shared" si="226"/>
        <v>42436.957638888889</v>
      </c>
      <c r="T3646" s="12">
        <f t="shared" si="227"/>
        <v>42408.991747685184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7">
        <f t="shared" si="225"/>
        <v>1</v>
      </c>
      <c r="Q3647" t="s">
        <v>8317</v>
      </c>
      <c r="R3647" t="s">
        <v>8359</v>
      </c>
      <c r="S3647" s="12">
        <f t="shared" si="226"/>
        <v>42695.762013888889</v>
      </c>
      <c r="T3647" s="12">
        <f t="shared" si="227"/>
        <v>42665.720347222217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7">
        <f t="shared" si="225"/>
        <v>60.125</v>
      </c>
      <c r="Q3648" t="s">
        <v>8317</v>
      </c>
      <c r="R3648" t="s">
        <v>8359</v>
      </c>
      <c r="S3648" s="12">
        <f t="shared" si="226"/>
        <v>42171.729166666672</v>
      </c>
      <c r="T3648" s="12">
        <f t="shared" si="227"/>
        <v>42140.171319444446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7">
        <f t="shared" si="225"/>
        <v>15</v>
      </c>
      <c r="Q3649" t="s">
        <v>8317</v>
      </c>
      <c r="R3649" t="s">
        <v>8359</v>
      </c>
      <c r="S3649" s="12">
        <f t="shared" si="226"/>
        <v>42643.499155092592</v>
      </c>
      <c r="T3649" s="12">
        <f t="shared" si="227"/>
        <v>42598.499155092592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228">E3650/D3650</f>
        <v>1.003825</v>
      </c>
      <c r="P3650" s="7">
        <f t="shared" ref="P3650:P3713" si="229">E3650/L3650</f>
        <v>550.04109589041093</v>
      </c>
      <c r="Q3650" t="s">
        <v>8317</v>
      </c>
      <c r="R3650" t="s">
        <v>8318</v>
      </c>
      <c r="S3650" s="12">
        <f t="shared" si="226"/>
        <v>41917.042187500003</v>
      </c>
      <c r="T3650" s="12">
        <f t="shared" si="227"/>
        <v>41887.042187500003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28"/>
        <v>1.04</v>
      </c>
      <c r="P3651" s="7">
        <f t="shared" si="229"/>
        <v>97.5</v>
      </c>
      <c r="Q3651" t="s">
        <v>8317</v>
      </c>
      <c r="R3651" t="s">
        <v>8318</v>
      </c>
      <c r="S3651" s="12">
        <f t="shared" ref="S3651:S3714" si="230">(I3651/86400)+25569+(-6/24)</f>
        <v>41806.462893518517</v>
      </c>
      <c r="T3651" s="12">
        <f t="shared" ref="T3651:T3714" si="231">(J3651/86400)+25569+(-6/24)</f>
        <v>41780.462893518517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7">
        <f t="shared" si="229"/>
        <v>29.411764705882351</v>
      </c>
      <c r="Q3652" t="s">
        <v>8317</v>
      </c>
      <c r="R3652" t="s">
        <v>8318</v>
      </c>
      <c r="S3652" s="12">
        <f t="shared" si="230"/>
        <v>42402.228981481487</v>
      </c>
      <c r="T3652" s="12">
        <f t="shared" si="231"/>
        <v>42381.228981481487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7">
        <f t="shared" si="229"/>
        <v>57.777777777777779</v>
      </c>
      <c r="Q3653" t="s">
        <v>8317</v>
      </c>
      <c r="R3653" t="s">
        <v>8318</v>
      </c>
      <c r="S3653" s="12">
        <f t="shared" si="230"/>
        <v>41861.415972222225</v>
      </c>
      <c r="T3653" s="12">
        <f t="shared" si="231"/>
        <v>41828.396319444444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7">
        <f t="shared" si="229"/>
        <v>44.235294117647058</v>
      </c>
      <c r="Q3654" t="s">
        <v>8317</v>
      </c>
      <c r="R3654" t="s">
        <v>8318</v>
      </c>
      <c r="S3654" s="12">
        <f t="shared" si="230"/>
        <v>42606.915972222225</v>
      </c>
      <c r="T3654" s="12">
        <f t="shared" si="231"/>
        <v>42596.394699074073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7">
        <f t="shared" si="229"/>
        <v>60.909090909090907</v>
      </c>
      <c r="Q3655" t="s">
        <v>8317</v>
      </c>
      <c r="R3655" t="s">
        <v>8318</v>
      </c>
      <c r="S3655" s="12">
        <f t="shared" si="230"/>
        <v>42221.113506944443</v>
      </c>
      <c r="T3655" s="12">
        <f t="shared" si="231"/>
        <v>42191.113506944443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7">
        <f t="shared" si="229"/>
        <v>68.84210526315789</v>
      </c>
      <c r="Q3656" t="s">
        <v>8317</v>
      </c>
      <c r="R3656" t="s">
        <v>8318</v>
      </c>
      <c r="S3656" s="12">
        <f t="shared" si="230"/>
        <v>42463.458333333328</v>
      </c>
      <c r="T3656" s="12">
        <f t="shared" si="231"/>
        <v>42440.166504629626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7">
        <f t="shared" si="229"/>
        <v>73.582278481012665</v>
      </c>
      <c r="Q3657" t="s">
        <v>8317</v>
      </c>
      <c r="R3657" t="s">
        <v>8318</v>
      </c>
      <c r="S3657" s="12">
        <f t="shared" si="230"/>
        <v>42203.040972222225</v>
      </c>
      <c r="T3657" s="12">
        <f t="shared" si="231"/>
        <v>42173.553217592591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7">
        <f t="shared" si="229"/>
        <v>115.02173913043478</v>
      </c>
      <c r="Q3658" t="s">
        <v>8317</v>
      </c>
      <c r="R3658" t="s">
        <v>8318</v>
      </c>
      <c r="S3658" s="12">
        <f t="shared" si="230"/>
        <v>42767.707638888889</v>
      </c>
      <c r="T3658" s="12">
        <f t="shared" si="231"/>
        <v>42737.660138888888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7">
        <f t="shared" si="229"/>
        <v>110.75</v>
      </c>
      <c r="Q3659" t="s">
        <v>8317</v>
      </c>
      <c r="R3659" t="s">
        <v>8318</v>
      </c>
      <c r="S3659" s="12">
        <f t="shared" si="230"/>
        <v>42522.654166666667</v>
      </c>
      <c r="T3659" s="12">
        <f t="shared" si="231"/>
        <v>42499.379849537036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7">
        <f t="shared" si="229"/>
        <v>75.5</v>
      </c>
      <c r="Q3660" t="s">
        <v>8317</v>
      </c>
      <c r="R3660" t="s">
        <v>8318</v>
      </c>
      <c r="S3660" s="12">
        <f t="shared" si="230"/>
        <v>41821.915972222225</v>
      </c>
      <c r="T3660" s="12">
        <f t="shared" si="231"/>
        <v>41775.608564814815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7">
        <f t="shared" si="229"/>
        <v>235.46153846153845</v>
      </c>
      <c r="Q3661" t="s">
        <v>8317</v>
      </c>
      <c r="R3661" t="s">
        <v>8318</v>
      </c>
      <c r="S3661" s="12">
        <f t="shared" si="230"/>
        <v>42082.360416666663</v>
      </c>
      <c r="T3661" s="12">
        <f t="shared" si="231"/>
        <v>42055.027199074073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7">
        <f t="shared" si="229"/>
        <v>11.363636363636363</v>
      </c>
      <c r="Q3662" t="s">
        <v>8317</v>
      </c>
      <c r="R3662" t="s">
        <v>8318</v>
      </c>
      <c r="S3662" s="12">
        <f t="shared" si="230"/>
        <v>41996.631076388891</v>
      </c>
      <c r="T3662" s="12">
        <f t="shared" si="231"/>
        <v>41971.631076388891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7">
        <f t="shared" si="229"/>
        <v>92.5</v>
      </c>
      <c r="Q3663" t="s">
        <v>8317</v>
      </c>
      <c r="R3663" t="s">
        <v>8318</v>
      </c>
      <c r="S3663" s="12">
        <f t="shared" si="230"/>
        <v>42469.916666666672</v>
      </c>
      <c r="T3663" s="12">
        <f t="shared" si="231"/>
        <v>42447.646666666667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7">
        <f t="shared" si="229"/>
        <v>202.85</v>
      </c>
      <c r="Q3664" t="s">
        <v>8317</v>
      </c>
      <c r="R3664" t="s">
        <v>8318</v>
      </c>
      <c r="S3664" s="12">
        <f t="shared" si="230"/>
        <v>42093.928402777776</v>
      </c>
      <c r="T3664" s="12">
        <f t="shared" si="231"/>
        <v>42063.970069444447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7">
        <f t="shared" si="229"/>
        <v>26</v>
      </c>
      <c r="Q3665" t="s">
        <v>8317</v>
      </c>
      <c r="R3665" t="s">
        <v>8318</v>
      </c>
      <c r="S3665" s="12">
        <f t="shared" si="230"/>
        <v>42725.243402777778</v>
      </c>
      <c r="T3665" s="12">
        <f t="shared" si="231"/>
        <v>42665.201736111107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7">
        <f t="shared" si="229"/>
        <v>46.05263157894737</v>
      </c>
      <c r="Q3666" t="s">
        <v>8317</v>
      </c>
      <c r="R3666" t="s">
        <v>8318</v>
      </c>
      <c r="S3666" s="12">
        <f t="shared" si="230"/>
        <v>42536.998715277776</v>
      </c>
      <c r="T3666" s="12">
        <f t="shared" si="231"/>
        <v>42522.998715277776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7">
        <f t="shared" si="229"/>
        <v>51</v>
      </c>
      <c r="Q3667" t="s">
        <v>8317</v>
      </c>
      <c r="R3667" t="s">
        <v>8318</v>
      </c>
      <c r="S3667" s="12">
        <f t="shared" si="230"/>
        <v>42305.579166666663</v>
      </c>
      <c r="T3667" s="12">
        <f t="shared" si="231"/>
        <v>42294.558124999996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7">
        <f t="shared" si="229"/>
        <v>31.578947368421051</v>
      </c>
      <c r="Q3668" t="s">
        <v>8317</v>
      </c>
      <c r="R3668" t="s">
        <v>8318</v>
      </c>
      <c r="S3668" s="12">
        <f t="shared" si="230"/>
        <v>41844.041666666664</v>
      </c>
      <c r="T3668" s="12">
        <f t="shared" si="231"/>
        <v>41822.65488425926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7">
        <f t="shared" si="229"/>
        <v>53.363965517241382</v>
      </c>
      <c r="Q3669" t="s">
        <v>8317</v>
      </c>
      <c r="R3669" t="s">
        <v>8318</v>
      </c>
      <c r="S3669" s="12">
        <f t="shared" si="230"/>
        <v>42203.720127314809</v>
      </c>
      <c r="T3669" s="12">
        <f t="shared" si="231"/>
        <v>42173.720127314809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7">
        <f t="shared" si="229"/>
        <v>36.964285714285715</v>
      </c>
      <c r="Q3670" t="s">
        <v>8317</v>
      </c>
      <c r="R3670" t="s">
        <v>8318</v>
      </c>
      <c r="S3670" s="12">
        <f t="shared" si="230"/>
        <v>42208.522916666669</v>
      </c>
      <c r="T3670" s="12">
        <f t="shared" si="231"/>
        <v>42185.306157407409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7">
        <f t="shared" si="229"/>
        <v>81.294117647058826</v>
      </c>
      <c r="Q3671" t="s">
        <v>8317</v>
      </c>
      <c r="R3671" t="s">
        <v>8318</v>
      </c>
      <c r="S3671" s="12">
        <f t="shared" si="230"/>
        <v>42166.425196759257</v>
      </c>
      <c r="T3671" s="12">
        <f t="shared" si="231"/>
        <v>42136.425196759257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7">
        <f t="shared" si="229"/>
        <v>20.083333333333332</v>
      </c>
      <c r="Q3672" t="s">
        <v>8317</v>
      </c>
      <c r="R3672" t="s">
        <v>8318</v>
      </c>
      <c r="S3672" s="12">
        <f t="shared" si="230"/>
        <v>42155.708333333328</v>
      </c>
      <c r="T3672" s="12">
        <f t="shared" si="231"/>
        <v>42142.264016203699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7">
        <f t="shared" si="229"/>
        <v>88.25</v>
      </c>
      <c r="Q3673" t="s">
        <v>8317</v>
      </c>
      <c r="R3673" t="s">
        <v>8318</v>
      </c>
      <c r="S3673" s="12">
        <f t="shared" si="230"/>
        <v>41840.915972222225</v>
      </c>
      <c r="T3673" s="12">
        <f t="shared" si="231"/>
        <v>41820.37809027778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7">
        <f t="shared" si="229"/>
        <v>53.438596491228068</v>
      </c>
      <c r="Q3674" t="s">
        <v>8317</v>
      </c>
      <c r="R3674" t="s">
        <v>8318</v>
      </c>
      <c r="S3674" s="12">
        <f t="shared" si="230"/>
        <v>41908.696574074071</v>
      </c>
      <c r="T3674" s="12">
        <f t="shared" si="231"/>
        <v>41878.696574074071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7">
        <f t="shared" si="229"/>
        <v>39.868421052631582</v>
      </c>
      <c r="Q3675" t="s">
        <v>8317</v>
      </c>
      <c r="R3675" t="s">
        <v>8318</v>
      </c>
      <c r="S3675" s="12">
        <f t="shared" si="230"/>
        <v>41948.286111111112</v>
      </c>
      <c r="T3675" s="12">
        <f t="shared" si="231"/>
        <v>41914.045104166667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7">
        <f t="shared" si="229"/>
        <v>145.16129032258064</v>
      </c>
      <c r="Q3676" t="s">
        <v>8317</v>
      </c>
      <c r="R3676" t="s">
        <v>8318</v>
      </c>
      <c r="S3676" s="12">
        <f t="shared" si="230"/>
        <v>42616.623020833329</v>
      </c>
      <c r="T3676" s="12">
        <f t="shared" si="231"/>
        <v>42556.623020833329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7">
        <f t="shared" si="229"/>
        <v>23.333333333333332</v>
      </c>
      <c r="Q3677" t="s">
        <v>8317</v>
      </c>
      <c r="R3677" t="s">
        <v>8318</v>
      </c>
      <c r="S3677" s="12">
        <f t="shared" si="230"/>
        <v>42505.708333333328</v>
      </c>
      <c r="T3677" s="12">
        <f t="shared" si="231"/>
        <v>42493.347013888888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7">
        <f t="shared" si="229"/>
        <v>64.375</v>
      </c>
      <c r="Q3678" t="s">
        <v>8317</v>
      </c>
      <c r="R3678" t="s">
        <v>8318</v>
      </c>
      <c r="S3678" s="12">
        <f t="shared" si="230"/>
        <v>41894.565787037034</v>
      </c>
      <c r="T3678" s="12">
        <f t="shared" si="231"/>
        <v>41876.565787037034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7">
        <f t="shared" si="229"/>
        <v>62.052763819095475</v>
      </c>
      <c r="Q3679" t="s">
        <v>8317</v>
      </c>
      <c r="R3679" t="s">
        <v>8318</v>
      </c>
      <c r="S3679" s="12">
        <f t="shared" si="230"/>
        <v>41822.915972222225</v>
      </c>
      <c r="T3679" s="12">
        <f t="shared" si="231"/>
        <v>41802.324282407411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7">
        <f t="shared" si="229"/>
        <v>66.129032258064512</v>
      </c>
      <c r="Q3680" t="s">
        <v>8317</v>
      </c>
      <c r="R3680" t="s">
        <v>8318</v>
      </c>
      <c r="S3680" s="12">
        <f t="shared" si="230"/>
        <v>42155.281226851846</v>
      </c>
      <c r="T3680" s="12">
        <f t="shared" si="231"/>
        <v>42120.281226851846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7">
        <f t="shared" si="229"/>
        <v>73.400000000000006</v>
      </c>
      <c r="Q3681" t="s">
        <v>8317</v>
      </c>
      <c r="R3681" t="s">
        <v>8318</v>
      </c>
      <c r="S3681" s="12">
        <f t="shared" si="230"/>
        <v>41820.957638888889</v>
      </c>
      <c r="T3681" s="12">
        <f t="shared" si="231"/>
        <v>41786.511354166665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7">
        <f t="shared" si="229"/>
        <v>99.5</v>
      </c>
      <c r="Q3682" t="s">
        <v>8317</v>
      </c>
      <c r="R3682" t="s">
        <v>8318</v>
      </c>
      <c r="S3682" s="12">
        <f t="shared" si="230"/>
        <v>42648.204097222224</v>
      </c>
      <c r="T3682" s="12">
        <f t="shared" si="231"/>
        <v>42627.204097222224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7">
        <f t="shared" si="229"/>
        <v>62.166666666666664</v>
      </c>
      <c r="Q3683" t="s">
        <v>8317</v>
      </c>
      <c r="R3683" t="s">
        <v>8318</v>
      </c>
      <c r="S3683" s="12">
        <f t="shared" si="230"/>
        <v>42384.401504629626</v>
      </c>
      <c r="T3683" s="12">
        <f t="shared" si="231"/>
        <v>42374.401504629626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7">
        <f t="shared" si="229"/>
        <v>62.328358208955223</v>
      </c>
      <c r="Q3684" t="s">
        <v>8317</v>
      </c>
      <c r="R3684" t="s">
        <v>8318</v>
      </c>
      <c r="S3684" s="12">
        <f t="shared" si="230"/>
        <v>41806.040972222225</v>
      </c>
      <c r="T3684" s="12">
        <f t="shared" si="231"/>
        <v>41772.435393518521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7">
        <f t="shared" si="229"/>
        <v>58.787878787878789</v>
      </c>
      <c r="Q3685" t="s">
        <v>8317</v>
      </c>
      <c r="R3685" t="s">
        <v>8318</v>
      </c>
      <c r="S3685" s="12">
        <f t="shared" si="230"/>
        <v>42662.866851851853</v>
      </c>
      <c r="T3685" s="12">
        <f t="shared" si="231"/>
        <v>42632.866851851853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7">
        <f t="shared" si="229"/>
        <v>45.347826086956523</v>
      </c>
      <c r="Q3686" t="s">
        <v>8317</v>
      </c>
      <c r="R3686" t="s">
        <v>8318</v>
      </c>
      <c r="S3686" s="12">
        <f t="shared" si="230"/>
        <v>42248.930393518516</v>
      </c>
      <c r="T3686" s="12">
        <f t="shared" si="231"/>
        <v>42218.930393518516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7">
        <f t="shared" si="229"/>
        <v>41.944444444444443</v>
      </c>
      <c r="Q3687" t="s">
        <v>8317</v>
      </c>
      <c r="R3687" t="s">
        <v>8318</v>
      </c>
      <c r="S3687" s="12">
        <f t="shared" si="230"/>
        <v>41778.625</v>
      </c>
      <c r="T3687" s="12">
        <f t="shared" si="231"/>
        <v>41753.343275462961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7">
        <f t="shared" si="229"/>
        <v>59.166666666666664</v>
      </c>
      <c r="Q3688" t="s">
        <v>8317</v>
      </c>
      <c r="R3688" t="s">
        <v>8318</v>
      </c>
      <c r="S3688" s="12">
        <f t="shared" si="230"/>
        <v>42244.915972222225</v>
      </c>
      <c r="T3688" s="12">
        <f t="shared" si="231"/>
        <v>42230.412731481483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7">
        <f t="shared" si="229"/>
        <v>200.49</v>
      </c>
      <c r="Q3689" t="s">
        <v>8317</v>
      </c>
      <c r="R3689" t="s">
        <v>8318</v>
      </c>
      <c r="S3689" s="12">
        <f t="shared" si="230"/>
        <v>41816.968229166669</v>
      </c>
      <c r="T3689" s="12">
        <f t="shared" si="231"/>
        <v>41786.968229166669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7">
        <f t="shared" si="229"/>
        <v>83.974358974358978</v>
      </c>
      <c r="Q3690" t="s">
        <v>8317</v>
      </c>
      <c r="R3690" t="s">
        <v>8318</v>
      </c>
      <c r="S3690" s="12">
        <f t="shared" si="230"/>
        <v>41859.537083333329</v>
      </c>
      <c r="T3690" s="12">
        <f t="shared" si="231"/>
        <v>41829.537083333329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7">
        <f t="shared" si="229"/>
        <v>57.258064516129032</v>
      </c>
      <c r="Q3691" t="s">
        <v>8317</v>
      </c>
      <c r="R3691" t="s">
        <v>8318</v>
      </c>
      <c r="S3691" s="12">
        <f t="shared" si="230"/>
        <v>42176.684027777781</v>
      </c>
      <c r="T3691" s="12">
        <f t="shared" si="231"/>
        <v>42147.576840277776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7">
        <f t="shared" si="229"/>
        <v>58.064516129032256</v>
      </c>
      <c r="Q3692" t="s">
        <v>8317</v>
      </c>
      <c r="R3692" t="s">
        <v>8318</v>
      </c>
      <c r="S3692" s="12">
        <f t="shared" si="230"/>
        <v>41970.389849537038</v>
      </c>
      <c r="T3692" s="12">
        <f t="shared" si="231"/>
        <v>41940.348182870366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7">
        <f t="shared" si="229"/>
        <v>186.80291970802921</v>
      </c>
      <c r="Q3693" t="s">
        <v>8317</v>
      </c>
      <c r="R3693" t="s">
        <v>8318</v>
      </c>
      <c r="S3693" s="12">
        <f t="shared" si="230"/>
        <v>42064.957638888889</v>
      </c>
      <c r="T3693" s="12">
        <f t="shared" si="231"/>
        <v>42020.450567129628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7">
        <f t="shared" si="229"/>
        <v>74.117647058823536</v>
      </c>
      <c r="Q3694" t="s">
        <v>8317</v>
      </c>
      <c r="R3694" t="s">
        <v>8318</v>
      </c>
      <c r="S3694" s="12">
        <f t="shared" si="230"/>
        <v>41900.75</v>
      </c>
      <c r="T3694" s="12">
        <f t="shared" si="231"/>
        <v>41891.71503472222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7">
        <f t="shared" si="229"/>
        <v>30.714285714285715</v>
      </c>
      <c r="Q3695" t="s">
        <v>8317</v>
      </c>
      <c r="R3695" t="s">
        <v>8318</v>
      </c>
      <c r="S3695" s="12">
        <f t="shared" si="230"/>
        <v>42338.6875</v>
      </c>
      <c r="T3695" s="12">
        <f t="shared" si="231"/>
        <v>42308.941307870366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7">
        <f t="shared" si="229"/>
        <v>62.666666666666664</v>
      </c>
      <c r="Q3696" t="s">
        <v>8317</v>
      </c>
      <c r="R3696" t="s">
        <v>8318</v>
      </c>
      <c r="S3696" s="12">
        <f t="shared" si="230"/>
        <v>42526.833333333328</v>
      </c>
      <c r="T3696" s="12">
        <f t="shared" si="231"/>
        <v>42489.883877314816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7">
        <f t="shared" si="229"/>
        <v>121.36363636363636</v>
      </c>
      <c r="Q3697" t="s">
        <v>8317</v>
      </c>
      <c r="R3697" t="s">
        <v>8318</v>
      </c>
      <c r="S3697" s="12">
        <f t="shared" si="230"/>
        <v>42015.620486111111</v>
      </c>
      <c r="T3697" s="12">
        <f t="shared" si="231"/>
        <v>41995.620486111111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7">
        <f t="shared" si="229"/>
        <v>39.743589743589745</v>
      </c>
      <c r="Q3698" t="s">
        <v>8317</v>
      </c>
      <c r="R3698" t="s">
        <v>8318</v>
      </c>
      <c r="S3698" s="12">
        <f t="shared" si="230"/>
        <v>42048.367083333331</v>
      </c>
      <c r="T3698" s="12">
        <f t="shared" si="231"/>
        <v>41988.367083333331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7">
        <f t="shared" si="229"/>
        <v>72</v>
      </c>
      <c r="Q3699" t="s">
        <v>8317</v>
      </c>
      <c r="R3699" t="s">
        <v>8318</v>
      </c>
      <c r="S3699" s="12">
        <f t="shared" si="230"/>
        <v>42500.215833333335</v>
      </c>
      <c r="T3699" s="12">
        <f t="shared" si="231"/>
        <v>42479.215833333335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7">
        <f t="shared" si="229"/>
        <v>40.632352941176471</v>
      </c>
      <c r="Q3700" t="s">
        <v>8317</v>
      </c>
      <c r="R3700" t="s">
        <v>8318</v>
      </c>
      <c r="S3700" s="12">
        <f t="shared" si="230"/>
        <v>42431.556562500002</v>
      </c>
      <c r="T3700" s="12">
        <f t="shared" si="231"/>
        <v>42401.556562500002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7">
        <f t="shared" si="229"/>
        <v>63</v>
      </c>
      <c r="Q3701" t="s">
        <v>8317</v>
      </c>
      <c r="R3701" t="s">
        <v>8318</v>
      </c>
      <c r="S3701" s="12">
        <f t="shared" si="230"/>
        <v>41927.352037037039</v>
      </c>
      <c r="T3701" s="12">
        <f t="shared" si="231"/>
        <v>41897.352037037039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7">
        <f t="shared" si="229"/>
        <v>33.666666666666664</v>
      </c>
      <c r="Q3702" t="s">
        <v>8317</v>
      </c>
      <c r="R3702" t="s">
        <v>8318</v>
      </c>
      <c r="S3702" s="12">
        <f t="shared" si="230"/>
        <v>41912.416666666664</v>
      </c>
      <c r="T3702" s="12">
        <f t="shared" si="231"/>
        <v>41882.335648148146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7">
        <f t="shared" si="229"/>
        <v>38.589743589743591</v>
      </c>
      <c r="Q3703" t="s">
        <v>8317</v>
      </c>
      <c r="R3703" t="s">
        <v>8318</v>
      </c>
      <c r="S3703" s="12">
        <f t="shared" si="230"/>
        <v>42159.291585648149</v>
      </c>
      <c r="T3703" s="12">
        <f t="shared" si="231"/>
        <v>42129.291585648149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7">
        <f t="shared" si="229"/>
        <v>155.95238095238096</v>
      </c>
      <c r="Q3704" t="s">
        <v>8317</v>
      </c>
      <c r="R3704" t="s">
        <v>8318</v>
      </c>
      <c r="S3704" s="12">
        <f t="shared" si="230"/>
        <v>42561.707638888889</v>
      </c>
      <c r="T3704" s="12">
        <f t="shared" si="231"/>
        <v>42524.28800925926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7">
        <f t="shared" si="229"/>
        <v>43.2</v>
      </c>
      <c r="Q3705" t="s">
        <v>8317</v>
      </c>
      <c r="R3705" t="s">
        <v>8318</v>
      </c>
      <c r="S3705" s="12">
        <f t="shared" si="230"/>
        <v>42595.040972222225</v>
      </c>
      <c r="T3705" s="12">
        <f t="shared" si="231"/>
        <v>42556.254490740743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7">
        <f t="shared" si="229"/>
        <v>15.148518518518518</v>
      </c>
      <c r="Q3706" t="s">
        <v>8317</v>
      </c>
      <c r="R3706" t="s">
        <v>8318</v>
      </c>
      <c r="S3706" s="12">
        <f t="shared" si="230"/>
        <v>42521.439745370371</v>
      </c>
      <c r="T3706" s="12">
        <f t="shared" si="231"/>
        <v>42461.439745370371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7">
        <f t="shared" si="229"/>
        <v>83.571428571428569</v>
      </c>
      <c r="Q3707" t="s">
        <v>8317</v>
      </c>
      <c r="R3707" t="s">
        <v>8318</v>
      </c>
      <c r="S3707" s="12">
        <f t="shared" si="230"/>
        <v>41813.5</v>
      </c>
      <c r="T3707" s="12">
        <f t="shared" si="231"/>
        <v>41792.292986111112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7">
        <f t="shared" si="229"/>
        <v>140</v>
      </c>
      <c r="Q3708" t="s">
        <v>8317</v>
      </c>
      <c r="R3708" t="s">
        <v>8318</v>
      </c>
      <c r="S3708" s="12">
        <f t="shared" si="230"/>
        <v>41894.663761574076</v>
      </c>
      <c r="T3708" s="12">
        <f t="shared" si="231"/>
        <v>41879.663761574076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7">
        <f t="shared" si="229"/>
        <v>80.869565217391298</v>
      </c>
      <c r="Q3709" t="s">
        <v>8317</v>
      </c>
      <c r="R3709" t="s">
        <v>8318</v>
      </c>
      <c r="S3709" s="12">
        <f t="shared" si="230"/>
        <v>42572.976388888885</v>
      </c>
      <c r="T3709" s="12">
        <f t="shared" si="231"/>
        <v>42551.798356481479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7">
        <f t="shared" si="229"/>
        <v>53.846153846153847</v>
      </c>
      <c r="Q3710" t="s">
        <v>8317</v>
      </c>
      <c r="R3710" t="s">
        <v>8318</v>
      </c>
      <c r="S3710" s="12">
        <f t="shared" si="230"/>
        <v>41823.892199074078</v>
      </c>
      <c r="T3710" s="12">
        <f t="shared" si="231"/>
        <v>41809.892199074078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7">
        <f t="shared" si="229"/>
        <v>30.928571428571427</v>
      </c>
      <c r="Q3711" t="s">
        <v>8317</v>
      </c>
      <c r="R3711" t="s">
        <v>8318</v>
      </c>
      <c r="S3711" s="12">
        <f t="shared" si="230"/>
        <v>41815.457708333335</v>
      </c>
      <c r="T3711" s="12">
        <f t="shared" si="231"/>
        <v>41785.457708333335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7">
        <f t="shared" si="229"/>
        <v>67.962962962962962</v>
      </c>
      <c r="Q3712" t="s">
        <v>8317</v>
      </c>
      <c r="R3712" t="s">
        <v>8318</v>
      </c>
      <c r="S3712" s="12">
        <f t="shared" si="230"/>
        <v>42097.326249999998</v>
      </c>
      <c r="T3712" s="12">
        <f t="shared" si="231"/>
        <v>42072.326249999998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7">
        <f t="shared" si="229"/>
        <v>27.142857142857142</v>
      </c>
      <c r="Q3713" t="s">
        <v>8317</v>
      </c>
      <c r="R3713" t="s">
        <v>8318</v>
      </c>
      <c r="S3713" s="12">
        <f t="shared" si="230"/>
        <v>41805.416666666664</v>
      </c>
      <c r="T3713" s="12">
        <f t="shared" si="231"/>
        <v>41779.474224537036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232">E3714/D3714</f>
        <v>1.5373333333333334</v>
      </c>
      <c r="P3714" s="7">
        <f t="shared" ref="P3714:P3777" si="233">E3714/L3714</f>
        <v>110.86538461538461</v>
      </c>
      <c r="Q3714" t="s">
        <v>8317</v>
      </c>
      <c r="R3714" t="s">
        <v>8318</v>
      </c>
      <c r="S3714" s="12">
        <f t="shared" si="230"/>
        <v>42155.040972222225</v>
      </c>
      <c r="T3714" s="12">
        <f t="shared" si="231"/>
        <v>42133.922071759254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2"/>
        <v>1.0149999999999999</v>
      </c>
      <c r="P3715" s="7">
        <f t="shared" si="233"/>
        <v>106.84210526315789</v>
      </c>
      <c r="Q3715" t="s">
        <v>8317</v>
      </c>
      <c r="R3715" t="s">
        <v>8318</v>
      </c>
      <c r="S3715" s="12">
        <f t="shared" ref="S3715:S3778" si="234">(I3715/86400)+25569+(-6/24)</f>
        <v>42525.488032407404</v>
      </c>
      <c r="T3715" s="12">
        <f t="shared" ref="T3715:T3778" si="235">(J3715/86400)+25569+(-6/24)</f>
        <v>42505.488032407404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7">
        <f t="shared" si="233"/>
        <v>105.51546391752578</v>
      </c>
      <c r="Q3716" t="s">
        <v>8317</v>
      </c>
      <c r="R3716" t="s">
        <v>8318</v>
      </c>
      <c r="S3716" s="12">
        <f t="shared" si="234"/>
        <v>42149.915972222225</v>
      </c>
      <c r="T3716" s="12">
        <f t="shared" si="235"/>
        <v>42118.306331018517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7">
        <f t="shared" si="233"/>
        <v>132.96296296296296</v>
      </c>
      <c r="Q3717" t="s">
        <v>8317</v>
      </c>
      <c r="R3717" t="s">
        <v>8318</v>
      </c>
      <c r="S3717" s="12">
        <f t="shared" si="234"/>
        <v>42094.286111111112</v>
      </c>
      <c r="T3717" s="12">
        <f t="shared" si="235"/>
        <v>42036.745590277773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7">
        <f t="shared" si="233"/>
        <v>51.916666666666664</v>
      </c>
      <c r="Q3718" t="s">
        <v>8317</v>
      </c>
      <c r="R3718" t="s">
        <v>8318</v>
      </c>
      <c r="S3718" s="12">
        <f t="shared" si="234"/>
        <v>42390.637835648144</v>
      </c>
      <c r="T3718" s="12">
        <f t="shared" si="235"/>
        <v>42360.637835648144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7">
        <f t="shared" si="233"/>
        <v>310</v>
      </c>
      <c r="Q3719" t="s">
        <v>8317</v>
      </c>
      <c r="R3719" t="s">
        <v>8318</v>
      </c>
      <c r="S3719" s="12">
        <f t="shared" si="234"/>
        <v>42133.616307870368</v>
      </c>
      <c r="T3719" s="12">
        <f t="shared" si="235"/>
        <v>42102.616307870368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7">
        <f t="shared" si="233"/>
        <v>26.021739130434781</v>
      </c>
      <c r="Q3720" t="s">
        <v>8317</v>
      </c>
      <c r="R3720" t="s">
        <v>8318</v>
      </c>
      <c r="S3720" s="12">
        <f t="shared" si="234"/>
        <v>42062.466145833328</v>
      </c>
      <c r="T3720" s="12">
        <f t="shared" si="235"/>
        <v>42032.466145833328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7">
        <f t="shared" si="233"/>
        <v>105</v>
      </c>
      <c r="Q3721" t="s">
        <v>8317</v>
      </c>
      <c r="R3721" t="s">
        <v>8318</v>
      </c>
      <c r="S3721" s="12">
        <f t="shared" si="234"/>
        <v>42177.479930555557</v>
      </c>
      <c r="T3721" s="12">
        <f t="shared" si="235"/>
        <v>42147.479930555557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7">
        <f t="shared" si="233"/>
        <v>86.224999999999994</v>
      </c>
      <c r="Q3722" t="s">
        <v>8317</v>
      </c>
      <c r="R3722" t="s">
        <v>8318</v>
      </c>
      <c r="S3722" s="12">
        <f t="shared" si="234"/>
        <v>42187.743125000001</v>
      </c>
      <c r="T3722" s="12">
        <f t="shared" si="235"/>
        <v>42165.743125000001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7">
        <f t="shared" si="233"/>
        <v>114.54545454545455</v>
      </c>
      <c r="Q3723" t="s">
        <v>8317</v>
      </c>
      <c r="R3723" t="s">
        <v>8318</v>
      </c>
      <c r="S3723" s="12">
        <f t="shared" si="234"/>
        <v>41948.727824074071</v>
      </c>
      <c r="T3723" s="12">
        <f t="shared" si="235"/>
        <v>41927.686157407406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7">
        <f t="shared" si="233"/>
        <v>47.657142857142858</v>
      </c>
      <c r="Q3724" t="s">
        <v>8317</v>
      </c>
      <c r="R3724" t="s">
        <v>8318</v>
      </c>
      <c r="S3724" s="12">
        <f t="shared" si="234"/>
        <v>42411.707638888889</v>
      </c>
      <c r="T3724" s="12">
        <f t="shared" si="235"/>
        <v>42381.421840277777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7">
        <f t="shared" si="233"/>
        <v>72.888888888888886</v>
      </c>
      <c r="Q3725" t="s">
        <v>8317</v>
      </c>
      <c r="R3725" t="s">
        <v>8318</v>
      </c>
      <c r="S3725" s="12">
        <f t="shared" si="234"/>
        <v>41973.544699074075</v>
      </c>
      <c r="T3725" s="12">
        <f t="shared" si="235"/>
        <v>41943.503032407403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7">
        <f t="shared" si="233"/>
        <v>49.545505617977533</v>
      </c>
      <c r="Q3726" t="s">
        <v>8317</v>
      </c>
      <c r="R3726" t="s">
        <v>8318</v>
      </c>
      <c r="S3726" s="12">
        <f t="shared" si="234"/>
        <v>42494.708333333328</v>
      </c>
      <c r="T3726" s="12">
        <f t="shared" si="235"/>
        <v>42465.241435185184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7">
        <f t="shared" si="233"/>
        <v>25.4</v>
      </c>
      <c r="Q3727" t="s">
        <v>8317</v>
      </c>
      <c r="R3727" t="s">
        <v>8318</v>
      </c>
      <c r="S3727" s="12">
        <f t="shared" si="234"/>
        <v>42418.645833333328</v>
      </c>
      <c r="T3727" s="12">
        <f t="shared" si="235"/>
        <v>42401.695219907408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7">
        <f t="shared" si="233"/>
        <v>62.586956521739133</v>
      </c>
      <c r="Q3728" t="s">
        <v>8317</v>
      </c>
      <c r="R3728" t="s">
        <v>8318</v>
      </c>
      <c r="S3728" s="12">
        <f t="shared" si="234"/>
        <v>42489.625</v>
      </c>
      <c r="T3728" s="12">
        <f t="shared" si="235"/>
        <v>42461.890868055554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7">
        <f t="shared" si="233"/>
        <v>61.060606060606062</v>
      </c>
      <c r="Q3729" t="s">
        <v>8317</v>
      </c>
      <c r="R3729" t="s">
        <v>8318</v>
      </c>
      <c r="S3729" s="12">
        <f t="shared" si="234"/>
        <v>42662.954861111109</v>
      </c>
      <c r="T3729" s="12">
        <f t="shared" si="235"/>
        <v>42632.098310185189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7">
        <f t="shared" si="233"/>
        <v>60.064516129032256</v>
      </c>
      <c r="Q3730" t="s">
        <v>8317</v>
      </c>
      <c r="R3730" t="s">
        <v>8318</v>
      </c>
      <c r="S3730" s="12">
        <f t="shared" si="234"/>
        <v>42234.921018518522</v>
      </c>
      <c r="T3730" s="12">
        <f t="shared" si="235"/>
        <v>42204.921018518522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7">
        <f t="shared" si="233"/>
        <v>72.400000000000006</v>
      </c>
      <c r="Q3731" t="s">
        <v>8317</v>
      </c>
      <c r="R3731" t="s">
        <v>8318</v>
      </c>
      <c r="S3731" s="12">
        <f t="shared" si="234"/>
        <v>42085.91333333333</v>
      </c>
      <c r="T3731" s="12">
        <f t="shared" si="235"/>
        <v>42040.955000000002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7">
        <f t="shared" si="233"/>
        <v>100</v>
      </c>
      <c r="Q3732" t="s">
        <v>8317</v>
      </c>
      <c r="R3732" t="s">
        <v>8318</v>
      </c>
      <c r="S3732" s="12">
        <f t="shared" si="234"/>
        <v>42233.427766203706</v>
      </c>
      <c r="T3732" s="12">
        <f t="shared" si="235"/>
        <v>42203.427766203706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7">
        <f t="shared" si="233"/>
        <v>51.666666666666664</v>
      </c>
      <c r="Q3733" t="s">
        <v>8317</v>
      </c>
      <c r="R3733" t="s">
        <v>8318</v>
      </c>
      <c r="S3733" s="12">
        <f t="shared" si="234"/>
        <v>42013.890972222223</v>
      </c>
      <c r="T3733" s="12">
        <f t="shared" si="235"/>
        <v>41983.502847222218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7">
        <f t="shared" si="233"/>
        <v>32.75</v>
      </c>
      <c r="Q3734" t="s">
        <v>8317</v>
      </c>
      <c r="R3734" t="s">
        <v>8318</v>
      </c>
      <c r="S3734" s="12">
        <f t="shared" si="234"/>
        <v>42028.25</v>
      </c>
      <c r="T3734" s="12">
        <f t="shared" si="235"/>
        <v>41968.427465277782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2">
        <f t="shared" si="234"/>
        <v>42112.6875</v>
      </c>
      <c r="T3735" s="12">
        <f t="shared" si="235"/>
        <v>42102.774398148147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7">
        <f t="shared" si="233"/>
        <v>61</v>
      </c>
      <c r="Q3736" t="s">
        <v>8317</v>
      </c>
      <c r="R3736" t="s">
        <v>8318</v>
      </c>
      <c r="S3736" s="12">
        <f t="shared" si="234"/>
        <v>42149.651574074072</v>
      </c>
      <c r="T3736" s="12">
        <f t="shared" si="235"/>
        <v>42089.651574074072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7">
        <f t="shared" si="233"/>
        <v>10</v>
      </c>
      <c r="Q3737" t="s">
        <v>8317</v>
      </c>
      <c r="R3737" t="s">
        <v>8318</v>
      </c>
      <c r="S3737" s="12">
        <f t="shared" si="234"/>
        <v>42152.443159722221</v>
      </c>
      <c r="T3737" s="12">
        <f t="shared" si="235"/>
        <v>42122.443159722221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7">
        <f t="shared" si="233"/>
        <v>10</v>
      </c>
      <c r="Q3738" t="s">
        <v>8317</v>
      </c>
      <c r="R3738" t="s">
        <v>8318</v>
      </c>
      <c r="S3738" s="12">
        <f t="shared" si="234"/>
        <v>42086.5</v>
      </c>
      <c r="T3738" s="12">
        <f t="shared" si="235"/>
        <v>42048.461724537032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7">
        <f t="shared" si="233"/>
        <v>37.5</v>
      </c>
      <c r="Q3739" t="s">
        <v>8317</v>
      </c>
      <c r="R3739" t="s">
        <v>8318</v>
      </c>
      <c r="S3739" s="12">
        <f t="shared" si="234"/>
        <v>42320.040972222225</v>
      </c>
      <c r="T3739" s="12">
        <f t="shared" si="235"/>
        <v>42297.441006944442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7">
        <f t="shared" si="233"/>
        <v>45</v>
      </c>
      <c r="Q3740" t="s">
        <v>8317</v>
      </c>
      <c r="R3740" t="s">
        <v>8318</v>
      </c>
      <c r="S3740" s="12">
        <f t="shared" si="234"/>
        <v>41835.666666666664</v>
      </c>
      <c r="T3740" s="12">
        <f t="shared" si="235"/>
        <v>41813.688715277778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7">
        <f t="shared" si="233"/>
        <v>100.625</v>
      </c>
      <c r="Q3741" t="s">
        <v>8317</v>
      </c>
      <c r="R3741" t="s">
        <v>8318</v>
      </c>
      <c r="S3741" s="12">
        <f t="shared" si="234"/>
        <v>42568.199861111112</v>
      </c>
      <c r="T3741" s="12">
        <f t="shared" si="235"/>
        <v>42548.199861111112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7">
        <f t="shared" si="233"/>
        <v>25.571428571428573</v>
      </c>
      <c r="Q3742" t="s">
        <v>8317</v>
      </c>
      <c r="R3742" t="s">
        <v>8318</v>
      </c>
      <c r="S3742" s="12">
        <f t="shared" si="234"/>
        <v>41862.829143518517</v>
      </c>
      <c r="T3742" s="12">
        <f t="shared" si="235"/>
        <v>41832.839756944442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t="s">
        <v>8317</v>
      </c>
      <c r="R3743" t="s">
        <v>8318</v>
      </c>
      <c r="S3743" s="12">
        <f t="shared" si="234"/>
        <v>42355.670717592591</v>
      </c>
      <c r="T3743" s="12">
        <f t="shared" si="235"/>
        <v>42325.670717592591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7">
        <f t="shared" si="233"/>
        <v>25</v>
      </c>
      <c r="Q3744" t="s">
        <v>8317</v>
      </c>
      <c r="R3744" t="s">
        <v>8318</v>
      </c>
      <c r="S3744" s="12">
        <f t="shared" si="234"/>
        <v>41887.964629629627</v>
      </c>
      <c r="T3744" s="12">
        <f t="shared" si="235"/>
        <v>41857.964629629627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t="s">
        <v>8317</v>
      </c>
      <c r="R3745" t="s">
        <v>8318</v>
      </c>
      <c r="S3745" s="12">
        <f t="shared" si="234"/>
        <v>41823.460231481484</v>
      </c>
      <c r="T3745" s="12">
        <f t="shared" si="235"/>
        <v>41793.460231481484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t="s">
        <v>8317</v>
      </c>
      <c r="R3746" t="s">
        <v>8318</v>
      </c>
      <c r="S3746" s="12">
        <f t="shared" si="234"/>
        <v>41824.915972222225</v>
      </c>
      <c r="T3746" s="12">
        <f t="shared" si="235"/>
        <v>41793.564259259263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7">
        <f t="shared" si="233"/>
        <v>10</v>
      </c>
      <c r="Q3747" t="s">
        <v>8317</v>
      </c>
      <c r="R3747" t="s">
        <v>8318</v>
      </c>
      <c r="S3747" s="12">
        <f t="shared" si="234"/>
        <v>41861.447939814811</v>
      </c>
      <c r="T3747" s="12">
        <f t="shared" si="235"/>
        <v>41831.447939814811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7">
        <f t="shared" si="233"/>
        <v>202</v>
      </c>
      <c r="Q3748" t="s">
        <v>8317</v>
      </c>
      <c r="R3748" t="s">
        <v>8318</v>
      </c>
      <c r="S3748" s="12">
        <f t="shared" si="234"/>
        <v>42651.139340277776</v>
      </c>
      <c r="T3748" s="12">
        <f t="shared" si="235"/>
        <v>42621.139340277776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7">
        <f t="shared" si="233"/>
        <v>25</v>
      </c>
      <c r="Q3749" t="s">
        <v>8317</v>
      </c>
      <c r="R3749" t="s">
        <v>8318</v>
      </c>
      <c r="S3749" s="12">
        <f t="shared" si="234"/>
        <v>42190.707638888889</v>
      </c>
      <c r="T3749" s="12">
        <f t="shared" si="235"/>
        <v>42164.049722222218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7">
        <f t="shared" si="233"/>
        <v>99.538461538461533</v>
      </c>
      <c r="Q3750" t="s">
        <v>8317</v>
      </c>
      <c r="R3750" t="s">
        <v>8359</v>
      </c>
      <c r="S3750" s="12">
        <f t="shared" si="234"/>
        <v>42415.999305555553</v>
      </c>
      <c r="T3750" s="12">
        <f t="shared" si="235"/>
        <v>42395.456435185188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7">
        <f t="shared" si="233"/>
        <v>75</v>
      </c>
      <c r="Q3751" t="s">
        <v>8317</v>
      </c>
      <c r="R3751" t="s">
        <v>8359</v>
      </c>
      <c r="S3751" s="12">
        <f t="shared" si="234"/>
        <v>42488.915972222225</v>
      </c>
      <c r="T3751" s="12">
        <f t="shared" si="235"/>
        <v>42457.877175925925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7">
        <f t="shared" si="233"/>
        <v>215.25</v>
      </c>
      <c r="Q3752" t="s">
        <v>8317</v>
      </c>
      <c r="R3752" t="s">
        <v>8359</v>
      </c>
      <c r="S3752" s="12">
        <f t="shared" si="234"/>
        <v>42045.082638888889</v>
      </c>
      <c r="T3752" s="12">
        <f t="shared" si="235"/>
        <v>42016.731574074074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7">
        <f t="shared" si="233"/>
        <v>120.54545454545455</v>
      </c>
      <c r="Q3753" t="s">
        <v>8317</v>
      </c>
      <c r="R3753" t="s">
        <v>8359</v>
      </c>
      <c r="S3753" s="12">
        <f t="shared" si="234"/>
        <v>42462.743900462963</v>
      </c>
      <c r="T3753" s="12">
        <f t="shared" si="235"/>
        <v>42402.785567129627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7">
        <f t="shared" si="233"/>
        <v>37.666666666666664</v>
      </c>
      <c r="Q3754" t="s">
        <v>8317</v>
      </c>
      <c r="R3754" t="s">
        <v>8359</v>
      </c>
      <c r="S3754" s="12">
        <f t="shared" si="234"/>
        <v>42659.625</v>
      </c>
      <c r="T3754" s="12">
        <f t="shared" si="235"/>
        <v>42619.552488425921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7">
        <f t="shared" si="233"/>
        <v>172.23333333333332</v>
      </c>
      <c r="Q3755" t="s">
        <v>8317</v>
      </c>
      <c r="R3755" t="s">
        <v>8359</v>
      </c>
      <c r="S3755" s="12">
        <f t="shared" si="234"/>
        <v>42157.75</v>
      </c>
      <c r="T3755" s="12">
        <f t="shared" si="235"/>
        <v>42128.574074074073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7">
        <f t="shared" si="233"/>
        <v>111.11111111111111</v>
      </c>
      <c r="Q3756" t="s">
        <v>8317</v>
      </c>
      <c r="R3756" t="s">
        <v>8359</v>
      </c>
      <c r="S3756" s="12">
        <f t="shared" si="234"/>
        <v>41845.957638888889</v>
      </c>
      <c r="T3756" s="12">
        <f t="shared" si="235"/>
        <v>41808.631215277775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7">
        <f t="shared" si="233"/>
        <v>25.464285714285715</v>
      </c>
      <c r="Q3757" t="s">
        <v>8317</v>
      </c>
      <c r="R3757" t="s">
        <v>8359</v>
      </c>
      <c r="S3757" s="12">
        <f t="shared" si="234"/>
        <v>42475.616979166662</v>
      </c>
      <c r="T3757" s="12">
        <f t="shared" si="235"/>
        <v>42445.616979166662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7">
        <f t="shared" si="233"/>
        <v>267.64705882352939</v>
      </c>
      <c r="Q3758" t="s">
        <v>8317</v>
      </c>
      <c r="R3758" t="s">
        <v>8359</v>
      </c>
      <c r="S3758" s="12">
        <f t="shared" si="234"/>
        <v>41801.564791666664</v>
      </c>
      <c r="T3758" s="12">
        <f t="shared" si="235"/>
        <v>41771.564791666664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7">
        <f t="shared" si="233"/>
        <v>75.959999999999994</v>
      </c>
      <c r="Q3759" t="s">
        <v>8317</v>
      </c>
      <c r="R3759" t="s">
        <v>8359</v>
      </c>
      <c r="S3759" s="12">
        <f t="shared" si="234"/>
        <v>41974.600868055553</v>
      </c>
      <c r="T3759" s="12">
        <f t="shared" si="235"/>
        <v>41954.600868055553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7">
        <f t="shared" si="233"/>
        <v>59.03846153846154</v>
      </c>
      <c r="Q3760" t="s">
        <v>8317</v>
      </c>
      <c r="R3760" t="s">
        <v>8359</v>
      </c>
      <c r="S3760" s="12">
        <f t="shared" si="234"/>
        <v>41777.958333333336</v>
      </c>
      <c r="T3760" s="12">
        <f t="shared" si="235"/>
        <v>41747.221504629633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7">
        <f t="shared" si="233"/>
        <v>50.111022727272733</v>
      </c>
      <c r="Q3761" t="s">
        <v>8317</v>
      </c>
      <c r="R3761" t="s">
        <v>8359</v>
      </c>
      <c r="S3761" s="12">
        <f t="shared" si="234"/>
        <v>42241.858252314814</v>
      </c>
      <c r="T3761" s="12">
        <f t="shared" si="235"/>
        <v>42181.858252314814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7">
        <f t="shared" si="233"/>
        <v>55.502967032967035</v>
      </c>
      <c r="Q3762" t="s">
        <v>8317</v>
      </c>
      <c r="R3762" t="s">
        <v>8359</v>
      </c>
      <c r="S3762" s="12">
        <f t="shared" si="234"/>
        <v>41764.275300925925</v>
      </c>
      <c r="T3762" s="12">
        <f t="shared" si="235"/>
        <v>41739.275300925925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7">
        <f t="shared" si="233"/>
        <v>166.66666666666666</v>
      </c>
      <c r="Q3763" t="s">
        <v>8317</v>
      </c>
      <c r="R3763" t="s">
        <v>8359</v>
      </c>
      <c r="S3763" s="12">
        <f t="shared" si="234"/>
        <v>42226.708333333328</v>
      </c>
      <c r="T3763" s="12">
        <f t="shared" si="235"/>
        <v>42173.216863425929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7">
        <f t="shared" si="233"/>
        <v>47.428571428571431</v>
      </c>
      <c r="Q3764" t="s">
        <v>8317</v>
      </c>
      <c r="R3764" t="s">
        <v>8359</v>
      </c>
      <c r="S3764" s="12">
        <f t="shared" si="234"/>
        <v>42218.563530092593</v>
      </c>
      <c r="T3764" s="12">
        <f t="shared" si="235"/>
        <v>42193.563530092593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7">
        <f t="shared" si="233"/>
        <v>64.935064935064929</v>
      </c>
      <c r="Q3765" t="s">
        <v>8317</v>
      </c>
      <c r="R3765" t="s">
        <v>8359</v>
      </c>
      <c r="S3765" s="12">
        <f t="shared" si="234"/>
        <v>42095.458634259259</v>
      </c>
      <c r="T3765" s="12">
        <f t="shared" si="235"/>
        <v>42065.500300925924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7">
        <f t="shared" si="233"/>
        <v>55.555555555555557</v>
      </c>
      <c r="Q3766" t="s">
        <v>8317</v>
      </c>
      <c r="R3766" t="s">
        <v>8359</v>
      </c>
      <c r="S3766" s="12">
        <f t="shared" si="234"/>
        <v>42518.775000000001</v>
      </c>
      <c r="T3766" s="12">
        <f t="shared" si="235"/>
        <v>42499.592962962968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7">
        <f t="shared" si="233"/>
        <v>74.224299065420567</v>
      </c>
      <c r="Q3767" t="s">
        <v>8317</v>
      </c>
      <c r="R3767" t="s">
        <v>8359</v>
      </c>
      <c r="S3767" s="12">
        <f t="shared" si="234"/>
        <v>41850.526412037041</v>
      </c>
      <c r="T3767" s="12">
        <f t="shared" si="235"/>
        <v>41820.526412037041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7">
        <f t="shared" si="233"/>
        <v>106.9271875</v>
      </c>
      <c r="Q3768" t="s">
        <v>8317</v>
      </c>
      <c r="R3768" t="s">
        <v>8359</v>
      </c>
      <c r="S3768" s="12">
        <f t="shared" si="234"/>
        <v>41822.917187500003</v>
      </c>
      <c r="T3768" s="12">
        <f t="shared" si="235"/>
        <v>41787.917187500003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7">
        <f t="shared" si="233"/>
        <v>41.696428571428569</v>
      </c>
      <c r="Q3769" t="s">
        <v>8317</v>
      </c>
      <c r="R3769" t="s">
        <v>8359</v>
      </c>
      <c r="S3769" s="12">
        <f t="shared" si="234"/>
        <v>42063.957638888889</v>
      </c>
      <c r="T3769" s="12">
        <f t="shared" si="235"/>
        <v>42049.769641203704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7">
        <f t="shared" si="233"/>
        <v>74.243275862068955</v>
      </c>
      <c r="Q3770" t="s">
        <v>8317</v>
      </c>
      <c r="R3770" t="s">
        <v>8359</v>
      </c>
      <c r="S3770" s="12">
        <f t="shared" si="234"/>
        <v>41802.477893518517</v>
      </c>
      <c r="T3770" s="12">
        <f t="shared" si="235"/>
        <v>41772.477893518517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7">
        <f t="shared" si="233"/>
        <v>73.333333333333329</v>
      </c>
      <c r="Q3771" t="s">
        <v>8317</v>
      </c>
      <c r="R3771" t="s">
        <v>8359</v>
      </c>
      <c r="S3771" s="12">
        <f t="shared" si="234"/>
        <v>42475.348136574074</v>
      </c>
      <c r="T3771" s="12">
        <f t="shared" si="235"/>
        <v>42445.348136574074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7">
        <f t="shared" si="233"/>
        <v>100</v>
      </c>
      <c r="Q3772" t="s">
        <v>8317</v>
      </c>
      <c r="R3772" t="s">
        <v>8359</v>
      </c>
      <c r="S3772" s="12">
        <f t="shared" si="234"/>
        <v>42168.680671296301</v>
      </c>
      <c r="T3772" s="12">
        <f t="shared" si="235"/>
        <v>42138.680671296301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7">
        <f t="shared" si="233"/>
        <v>38.421052631578945</v>
      </c>
      <c r="Q3773" t="s">
        <v>8317</v>
      </c>
      <c r="R3773" t="s">
        <v>8359</v>
      </c>
      <c r="S3773" s="12">
        <f t="shared" si="234"/>
        <v>42507.75</v>
      </c>
      <c r="T3773" s="12">
        <f t="shared" si="235"/>
        <v>42493.607083333336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7">
        <f t="shared" si="233"/>
        <v>166.96969696969697</v>
      </c>
      <c r="Q3774" t="s">
        <v>8317</v>
      </c>
      <c r="R3774" t="s">
        <v>8359</v>
      </c>
      <c r="S3774" s="12">
        <f t="shared" si="234"/>
        <v>42703</v>
      </c>
      <c r="T3774" s="12">
        <f t="shared" si="235"/>
        <v>42682.366967592592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7">
        <f t="shared" si="233"/>
        <v>94.912280701754383</v>
      </c>
      <c r="Q3775" t="s">
        <v>8317</v>
      </c>
      <c r="R3775" t="s">
        <v>8359</v>
      </c>
      <c r="S3775" s="12">
        <f t="shared" si="234"/>
        <v>42688.838888888888</v>
      </c>
      <c r="T3775" s="12">
        <f t="shared" si="235"/>
        <v>42655.755173611113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7">
        <f t="shared" si="233"/>
        <v>100</v>
      </c>
      <c r="Q3776" t="s">
        <v>8317</v>
      </c>
      <c r="R3776" t="s">
        <v>8359</v>
      </c>
      <c r="S3776" s="12">
        <f t="shared" si="234"/>
        <v>42103.542303240742</v>
      </c>
      <c r="T3776" s="12">
        <f t="shared" si="235"/>
        <v>42087.542303240742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7">
        <f t="shared" si="233"/>
        <v>143.21428571428572</v>
      </c>
      <c r="Q3777" t="s">
        <v>8317</v>
      </c>
      <c r="R3777" t="s">
        <v>8359</v>
      </c>
      <c r="S3777" s="12">
        <f t="shared" si="234"/>
        <v>42102.916666666672</v>
      </c>
      <c r="T3777" s="12">
        <f t="shared" si="235"/>
        <v>42075.692627314813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236">E3778/D3778</f>
        <v>1.0671250000000001</v>
      </c>
      <c r="P3778" s="7">
        <f t="shared" ref="P3778:P3841" si="237">E3778/L3778</f>
        <v>90.819148936170208</v>
      </c>
      <c r="Q3778" t="s">
        <v>8317</v>
      </c>
      <c r="R3778" t="s">
        <v>8359</v>
      </c>
      <c r="S3778" s="12">
        <f t="shared" si="234"/>
        <v>41851.791666666664</v>
      </c>
      <c r="T3778" s="12">
        <f t="shared" si="235"/>
        <v>41814.117800925924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6"/>
        <v>1.4319999999999999</v>
      </c>
      <c r="P3779" s="7">
        <f t="shared" si="237"/>
        <v>48.542372881355931</v>
      </c>
      <c r="Q3779" t="s">
        <v>8317</v>
      </c>
      <c r="R3779" t="s">
        <v>8359</v>
      </c>
      <c r="S3779" s="12">
        <f t="shared" ref="S3779:S3842" si="238">(I3779/86400)+25569+(-6/24)</f>
        <v>41908.916666666664</v>
      </c>
      <c r="T3779" s="12">
        <f t="shared" ref="T3779:T3842" si="239">(J3779/86400)+25569+(-6/24)</f>
        <v>41886.861354166671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7">
        <f t="shared" si="237"/>
        <v>70.027777777777771</v>
      </c>
      <c r="Q3780" t="s">
        <v>8317</v>
      </c>
      <c r="R3780" t="s">
        <v>8359</v>
      </c>
      <c r="S3780" s="12">
        <f t="shared" si="238"/>
        <v>42049.569212962961</v>
      </c>
      <c r="T3780" s="12">
        <f t="shared" si="239"/>
        <v>41989.569212962961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7">
        <f t="shared" si="237"/>
        <v>135.62608695652173</v>
      </c>
      <c r="Q3781" t="s">
        <v>8317</v>
      </c>
      <c r="R3781" t="s">
        <v>8359</v>
      </c>
      <c r="S3781" s="12">
        <f t="shared" si="238"/>
        <v>42455.443749999999</v>
      </c>
      <c r="T3781" s="12">
        <f t="shared" si="239"/>
        <v>42425.485416666663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7">
        <f t="shared" si="237"/>
        <v>100</v>
      </c>
      <c r="Q3782" t="s">
        <v>8317</v>
      </c>
      <c r="R3782" t="s">
        <v>8359</v>
      </c>
      <c r="S3782" s="12">
        <f t="shared" si="238"/>
        <v>42198.587500000001</v>
      </c>
      <c r="T3782" s="12">
        <f t="shared" si="239"/>
        <v>42165.969733796301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7">
        <f t="shared" si="237"/>
        <v>94.90384615384616</v>
      </c>
      <c r="Q3783" t="s">
        <v>8317</v>
      </c>
      <c r="R3783" t="s">
        <v>8359</v>
      </c>
      <c r="S3783" s="12">
        <f t="shared" si="238"/>
        <v>41890.632928240739</v>
      </c>
      <c r="T3783" s="12">
        <f t="shared" si="239"/>
        <v>41865.632928240739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7">
        <f t="shared" si="237"/>
        <v>75.370370370370367</v>
      </c>
      <c r="Q3784" t="s">
        <v>8317</v>
      </c>
      <c r="R3784" t="s">
        <v>8359</v>
      </c>
      <c r="S3784" s="12">
        <f t="shared" si="238"/>
        <v>42575.708333333328</v>
      </c>
      <c r="T3784" s="12">
        <f t="shared" si="239"/>
        <v>42546.612233796295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7">
        <f t="shared" si="237"/>
        <v>64.458333333333329</v>
      </c>
      <c r="Q3785" t="s">
        <v>8317</v>
      </c>
      <c r="R3785" t="s">
        <v>8359</v>
      </c>
      <c r="S3785" s="12">
        <f t="shared" si="238"/>
        <v>42444.416666666672</v>
      </c>
      <c r="T3785" s="12">
        <f t="shared" si="239"/>
        <v>42419.890277777777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7">
        <f t="shared" si="237"/>
        <v>115</v>
      </c>
      <c r="Q3786" t="s">
        <v>8317</v>
      </c>
      <c r="R3786" t="s">
        <v>8359</v>
      </c>
      <c r="S3786" s="12">
        <f t="shared" si="238"/>
        <v>42561.730694444443</v>
      </c>
      <c r="T3786" s="12">
        <f t="shared" si="239"/>
        <v>42531.730694444443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7">
        <f t="shared" si="237"/>
        <v>100.5</v>
      </c>
      <c r="Q3787" t="s">
        <v>8317</v>
      </c>
      <c r="R3787" t="s">
        <v>8359</v>
      </c>
      <c r="S3787" s="12">
        <f t="shared" si="238"/>
        <v>42584.168749999997</v>
      </c>
      <c r="T3787" s="12">
        <f t="shared" si="239"/>
        <v>42548.38853009259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7">
        <f t="shared" si="237"/>
        <v>93.774647887323937</v>
      </c>
      <c r="Q3788" t="s">
        <v>8317</v>
      </c>
      <c r="R3788" t="s">
        <v>8359</v>
      </c>
      <c r="S3788" s="12">
        <f t="shared" si="238"/>
        <v>42516.787905092591</v>
      </c>
      <c r="T3788" s="12">
        <f t="shared" si="239"/>
        <v>42486.787905092591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7">
        <f t="shared" si="237"/>
        <v>35.1</v>
      </c>
      <c r="Q3789" t="s">
        <v>8317</v>
      </c>
      <c r="R3789" t="s">
        <v>8359</v>
      </c>
      <c r="S3789" s="12">
        <f t="shared" si="238"/>
        <v>42195.915972222225</v>
      </c>
      <c r="T3789" s="12">
        <f t="shared" si="239"/>
        <v>42167.284791666665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7">
        <f t="shared" si="237"/>
        <v>500</v>
      </c>
      <c r="Q3790" t="s">
        <v>8317</v>
      </c>
      <c r="R3790" t="s">
        <v>8359</v>
      </c>
      <c r="S3790" s="12">
        <f t="shared" si="238"/>
        <v>42361.429166666669</v>
      </c>
      <c r="T3790" s="12">
        <f t="shared" si="239"/>
        <v>42333.445821759262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7">
        <f t="shared" si="237"/>
        <v>29</v>
      </c>
      <c r="Q3791" t="s">
        <v>8317</v>
      </c>
      <c r="R3791" t="s">
        <v>8359</v>
      </c>
      <c r="S3791" s="12">
        <f t="shared" si="238"/>
        <v>42170.548819444448</v>
      </c>
      <c r="T3791" s="12">
        <f t="shared" si="239"/>
        <v>42138.548819444448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2">
        <f t="shared" si="238"/>
        <v>42696.458599537036</v>
      </c>
      <c r="T3792" s="12">
        <f t="shared" si="239"/>
        <v>42666.416932870372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2">
        <f t="shared" si="238"/>
        <v>41826.442037037035</v>
      </c>
      <c r="T3793" s="12">
        <f t="shared" si="239"/>
        <v>41766.442037037035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7">
        <f t="shared" si="237"/>
        <v>17.5</v>
      </c>
      <c r="Q3794" t="s">
        <v>8317</v>
      </c>
      <c r="R3794" t="s">
        <v>8359</v>
      </c>
      <c r="S3794" s="12">
        <f t="shared" si="238"/>
        <v>42200.197013888886</v>
      </c>
      <c r="T3794" s="12">
        <f t="shared" si="239"/>
        <v>42170.197013888886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7">
        <f t="shared" si="237"/>
        <v>174</v>
      </c>
      <c r="Q3795" t="s">
        <v>8317</v>
      </c>
      <c r="R3795" t="s">
        <v>8359</v>
      </c>
      <c r="S3795" s="12">
        <f t="shared" si="238"/>
        <v>41989.688993055555</v>
      </c>
      <c r="T3795" s="12">
        <f t="shared" si="239"/>
        <v>41968.688993055555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7">
        <f t="shared" si="237"/>
        <v>50</v>
      </c>
      <c r="Q3796" t="s">
        <v>8317</v>
      </c>
      <c r="R3796" t="s">
        <v>8359</v>
      </c>
      <c r="S3796" s="12">
        <f t="shared" si="238"/>
        <v>42162.33048611111</v>
      </c>
      <c r="T3796" s="12">
        <f t="shared" si="239"/>
        <v>42132.33048611111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7">
        <f t="shared" si="237"/>
        <v>5</v>
      </c>
      <c r="Q3797" t="s">
        <v>8317</v>
      </c>
      <c r="R3797" t="s">
        <v>8359</v>
      </c>
      <c r="S3797" s="12">
        <f t="shared" si="238"/>
        <v>42244.6875</v>
      </c>
      <c r="T3797" s="12">
        <f t="shared" si="239"/>
        <v>42201.186226851853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7">
        <f t="shared" si="237"/>
        <v>1</v>
      </c>
      <c r="Q3798" t="s">
        <v>8317</v>
      </c>
      <c r="R3798" t="s">
        <v>8359</v>
      </c>
      <c r="S3798" s="12">
        <f t="shared" si="238"/>
        <v>42748.779583333337</v>
      </c>
      <c r="T3798" s="12">
        <f t="shared" si="239"/>
        <v>42688.779583333337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7">
        <f t="shared" si="237"/>
        <v>145.40540540540542</v>
      </c>
      <c r="Q3799" t="s">
        <v>8317</v>
      </c>
      <c r="R3799" t="s">
        <v>8359</v>
      </c>
      <c r="S3799" s="12">
        <f t="shared" si="238"/>
        <v>42114.631539351853</v>
      </c>
      <c r="T3799" s="12">
        <f t="shared" si="239"/>
        <v>42084.631539351853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7">
        <f t="shared" si="237"/>
        <v>205</v>
      </c>
      <c r="Q3800" t="s">
        <v>8317</v>
      </c>
      <c r="R3800" t="s">
        <v>8359</v>
      </c>
      <c r="S3800" s="12">
        <f t="shared" si="238"/>
        <v>41861.472777777773</v>
      </c>
      <c r="T3800" s="12">
        <f t="shared" si="239"/>
        <v>41831.472777777773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7">
        <f t="shared" si="237"/>
        <v>100.5</v>
      </c>
      <c r="Q3801" t="s">
        <v>8317</v>
      </c>
      <c r="R3801" t="s">
        <v>8359</v>
      </c>
      <c r="S3801" s="12">
        <f t="shared" si="238"/>
        <v>42440.68105324074</v>
      </c>
      <c r="T3801" s="12">
        <f t="shared" si="239"/>
        <v>42410.68105324074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7">
        <f t="shared" si="237"/>
        <v>55.0625</v>
      </c>
      <c r="Q3802" t="s">
        <v>8317</v>
      </c>
      <c r="R3802" t="s">
        <v>8359</v>
      </c>
      <c r="S3802" s="12">
        <f t="shared" si="238"/>
        <v>42014.957638888889</v>
      </c>
      <c r="T3802" s="12">
        <f t="shared" si="239"/>
        <v>41982.487071759257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7">
        <f t="shared" si="237"/>
        <v>47.333333333333336</v>
      </c>
      <c r="Q3803" t="s">
        <v>8317</v>
      </c>
      <c r="R3803" t="s">
        <v>8359</v>
      </c>
      <c r="S3803" s="12">
        <f t="shared" si="238"/>
        <v>42006.426111111112</v>
      </c>
      <c r="T3803" s="12">
        <f t="shared" si="239"/>
        <v>41975.426111111112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t="s">
        <v>8317</v>
      </c>
      <c r="R3804" t="s">
        <v>8359</v>
      </c>
      <c r="S3804" s="12">
        <f t="shared" si="238"/>
        <v>42298.876226851848</v>
      </c>
      <c r="T3804" s="12">
        <f t="shared" si="239"/>
        <v>42268.876226851848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7">
        <f t="shared" si="237"/>
        <v>58.95</v>
      </c>
      <c r="Q3805" t="s">
        <v>8317</v>
      </c>
      <c r="R3805" t="s">
        <v>8359</v>
      </c>
      <c r="S3805" s="12">
        <f t="shared" si="238"/>
        <v>42433.721851851849</v>
      </c>
      <c r="T3805" s="12">
        <f t="shared" si="239"/>
        <v>42403.721851851849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t="s">
        <v>8317</v>
      </c>
      <c r="R3806" t="s">
        <v>8359</v>
      </c>
      <c r="S3806" s="12">
        <f t="shared" si="238"/>
        <v>42582.041666666672</v>
      </c>
      <c r="T3806" s="12">
        <f t="shared" si="239"/>
        <v>42526.75953703704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7">
        <f t="shared" si="237"/>
        <v>1.5</v>
      </c>
      <c r="Q3807" t="s">
        <v>8317</v>
      </c>
      <c r="R3807" t="s">
        <v>8359</v>
      </c>
      <c r="S3807" s="12">
        <f t="shared" si="238"/>
        <v>41909.637037037035</v>
      </c>
      <c r="T3807" s="12">
        <f t="shared" si="239"/>
        <v>41849.637037037035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7">
        <f t="shared" si="237"/>
        <v>5</v>
      </c>
      <c r="Q3808" t="s">
        <v>8317</v>
      </c>
      <c r="R3808" t="s">
        <v>8359</v>
      </c>
      <c r="S3808" s="12">
        <f t="shared" si="238"/>
        <v>41819.009039351848</v>
      </c>
      <c r="T3808" s="12">
        <f t="shared" si="239"/>
        <v>41799.009039351848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7">
        <f t="shared" si="237"/>
        <v>50.555555555555557</v>
      </c>
      <c r="Q3809" t="s">
        <v>8317</v>
      </c>
      <c r="R3809" t="s">
        <v>8359</v>
      </c>
      <c r="S3809" s="12">
        <f t="shared" si="238"/>
        <v>42097.659016203703</v>
      </c>
      <c r="T3809" s="12">
        <f t="shared" si="239"/>
        <v>42090.659016203703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7">
        <f t="shared" si="237"/>
        <v>41.666666666666664</v>
      </c>
      <c r="Q3810" t="s">
        <v>8317</v>
      </c>
      <c r="R3810" t="s">
        <v>8318</v>
      </c>
      <c r="S3810" s="12">
        <f t="shared" si="238"/>
        <v>42119.162256944444</v>
      </c>
      <c r="T3810" s="12">
        <f t="shared" si="239"/>
        <v>42059.203923611116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7">
        <f t="shared" si="237"/>
        <v>53.289473684210527</v>
      </c>
      <c r="Q3811" t="s">
        <v>8317</v>
      </c>
      <c r="R3811" t="s">
        <v>8318</v>
      </c>
      <c r="S3811" s="12">
        <f t="shared" si="238"/>
        <v>41850.708333333336</v>
      </c>
      <c r="T3811" s="12">
        <f t="shared" si="239"/>
        <v>41800.276701388888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7">
        <f t="shared" si="237"/>
        <v>70.230769230769226</v>
      </c>
      <c r="Q3812" t="s">
        <v>8317</v>
      </c>
      <c r="R3812" t="s">
        <v>8318</v>
      </c>
      <c r="S3812" s="12">
        <f t="shared" si="238"/>
        <v>42084.557384259257</v>
      </c>
      <c r="T3812" s="12">
        <f t="shared" si="239"/>
        <v>42054.599050925928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7">
        <f t="shared" si="237"/>
        <v>43.421052631578945</v>
      </c>
      <c r="Q3813" t="s">
        <v>8317</v>
      </c>
      <c r="R3813" t="s">
        <v>8318</v>
      </c>
      <c r="S3813" s="12">
        <f t="shared" si="238"/>
        <v>42521.208333333328</v>
      </c>
      <c r="T3813" s="12">
        <f t="shared" si="239"/>
        <v>42487.37700231481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7">
        <f t="shared" si="237"/>
        <v>199.18181818181819</v>
      </c>
      <c r="Q3814" t="s">
        <v>8317</v>
      </c>
      <c r="R3814" t="s">
        <v>8318</v>
      </c>
      <c r="S3814" s="12">
        <f t="shared" si="238"/>
        <v>42155.915972222225</v>
      </c>
      <c r="T3814" s="12">
        <f t="shared" si="239"/>
        <v>42109.501250000001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7">
        <f t="shared" si="237"/>
        <v>78.518148148148143</v>
      </c>
      <c r="Q3815" t="s">
        <v>8317</v>
      </c>
      <c r="R3815" t="s">
        <v>8318</v>
      </c>
      <c r="S3815" s="12">
        <f t="shared" si="238"/>
        <v>42535.654861111107</v>
      </c>
      <c r="T3815" s="12">
        <f t="shared" si="239"/>
        <v>42497.025706018518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7">
        <f t="shared" si="237"/>
        <v>61.823529411764703</v>
      </c>
      <c r="Q3816" t="s">
        <v>8317</v>
      </c>
      <c r="R3816" t="s">
        <v>8318</v>
      </c>
      <c r="S3816" s="12">
        <f t="shared" si="238"/>
        <v>42094.915972222225</v>
      </c>
      <c r="T3816" s="12">
        <f t="shared" si="239"/>
        <v>42058.654074074075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7">
        <f t="shared" si="237"/>
        <v>50.000500000000002</v>
      </c>
      <c r="Q3817" t="s">
        <v>8317</v>
      </c>
      <c r="R3817" t="s">
        <v>8318</v>
      </c>
      <c r="S3817" s="12">
        <f t="shared" si="238"/>
        <v>42236.708333333328</v>
      </c>
      <c r="T3817" s="12">
        <f t="shared" si="239"/>
        <v>42207.009918981479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7">
        <f t="shared" si="237"/>
        <v>48.339729729729726</v>
      </c>
      <c r="Q3818" t="s">
        <v>8317</v>
      </c>
      <c r="R3818" t="s">
        <v>8318</v>
      </c>
      <c r="S3818" s="12">
        <f t="shared" si="238"/>
        <v>41837.440081018518</v>
      </c>
      <c r="T3818" s="12">
        <f t="shared" si="239"/>
        <v>41807.440081018518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7">
        <f t="shared" si="237"/>
        <v>107.25</v>
      </c>
      <c r="Q3819" t="s">
        <v>8317</v>
      </c>
      <c r="R3819" t="s">
        <v>8318</v>
      </c>
      <c r="S3819" s="12">
        <f t="shared" si="238"/>
        <v>42300.915972222225</v>
      </c>
      <c r="T3819" s="12">
        <f t="shared" si="239"/>
        <v>42284.44694444444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7">
        <f t="shared" si="237"/>
        <v>57</v>
      </c>
      <c r="Q3820" t="s">
        <v>8317</v>
      </c>
      <c r="R3820" t="s">
        <v>8318</v>
      </c>
      <c r="S3820" s="12">
        <f t="shared" si="238"/>
        <v>42075.550717592589</v>
      </c>
      <c r="T3820" s="12">
        <f t="shared" si="239"/>
        <v>42045.59238425926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7">
        <f t="shared" si="237"/>
        <v>40.92307692307692</v>
      </c>
      <c r="Q3821" t="s">
        <v>8317</v>
      </c>
      <c r="R3821" t="s">
        <v>8318</v>
      </c>
      <c r="S3821" s="12">
        <f t="shared" si="238"/>
        <v>42202.626388888893</v>
      </c>
      <c r="T3821" s="12">
        <f t="shared" si="239"/>
        <v>42183.959537037037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7">
        <f t="shared" si="237"/>
        <v>21.5</v>
      </c>
      <c r="Q3822" t="s">
        <v>8317</v>
      </c>
      <c r="R3822" t="s">
        <v>8318</v>
      </c>
      <c r="S3822" s="12">
        <f t="shared" si="238"/>
        <v>42190.401817129634</v>
      </c>
      <c r="T3822" s="12">
        <f t="shared" si="239"/>
        <v>42160.401817129634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7">
        <f t="shared" si="237"/>
        <v>79.543478260869563</v>
      </c>
      <c r="Q3823" t="s">
        <v>8317</v>
      </c>
      <c r="R3823" t="s">
        <v>8318</v>
      </c>
      <c r="S3823" s="12">
        <f t="shared" si="238"/>
        <v>42372.930636574078</v>
      </c>
      <c r="T3823" s="12">
        <f t="shared" si="239"/>
        <v>42340.930636574078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7">
        <f t="shared" si="237"/>
        <v>72.381578947368425</v>
      </c>
      <c r="Q3824" t="s">
        <v>8317</v>
      </c>
      <c r="R3824" t="s">
        <v>8318</v>
      </c>
      <c r="S3824" s="12">
        <f t="shared" si="238"/>
        <v>42388.707638888889</v>
      </c>
      <c r="T3824" s="12">
        <f t="shared" si="239"/>
        <v>42329.588159722218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7">
        <f t="shared" si="237"/>
        <v>64.634146341463421</v>
      </c>
      <c r="Q3825" t="s">
        <v>8317</v>
      </c>
      <c r="R3825" t="s">
        <v>8318</v>
      </c>
      <c r="S3825" s="12">
        <f t="shared" si="238"/>
        <v>42204.915972222225</v>
      </c>
      <c r="T3825" s="12">
        <f t="shared" si="239"/>
        <v>42170.660231481481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7">
        <f t="shared" si="237"/>
        <v>38.571428571428569</v>
      </c>
      <c r="Q3826" t="s">
        <v>8317</v>
      </c>
      <c r="R3826" t="s">
        <v>8318</v>
      </c>
      <c r="S3826" s="12">
        <f t="shared" si="238"/>
        <v>42583.320138888885</v>
      </c>
      <c r="T3826" s="12">
        <f t="shared" si="239"/>
        <v>42571.376192129625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7">
        <f t="shared" si="237"/>
        <v>107.57142857142857</v>
      </c>
      <c r="Q3827" t="s">
        <v>8317</v>
      </c>
      <c r="R3827" t="s">
        <v>8318</v>
      </c>
      <c r="S3827" s="12">
        <f t="shared" si="238"/>
        <v>42171.819606481484</v>
      </c>
      <c r="T3827" s="12">
        <f t="shared" si="239"/>
        <v>42150.819606481484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7">
        <f t="shared" si="237"/>
        <v>27.5</v>
      </c>
      <c r="Q3828" t="s">
        <v>8317</v>
      </c>
      <c r="R3828" t="s">
        <v>8318</v>
      </c>
      <c r="S3828" s="12">
        <f t="shared" si="238"/>
        <v>42131.173541666663</v>
      </c>
      <c r="T3828" s="12">
        <f t="shared" si="239"/>
        <v>42101.173541666663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7">
        <f t="shared" si="237"/>
        <v>70.461538461538467</v>
      </c>
      <c r="Q3829" t="s">
        <v>8317</v>
      </c>
      <c r="R3829" t="s">
        <v>8318</v>
      </c>
      <c r="S3829" s="12">
        <f t="shared" si="238"/>
        <v>42089.75</v>
      </c>
      <c r="T3829" s="12">
        <f t="shared" si="239"/>
        <v>42034.678252314814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7">
        <f t="shared" si="237"/>
        <v>178.57142857142858</v>
      </c>
      <c r="Q3830" t="s">
        <v>8317</v>
      </c>
      <c r="R3830" t="s">
        <v>8318</v>
      </c>
      <c r="S3830" s="12">
        <f t="shared" si="238"/>
        <v>42004.319293981476</v>
      </c>
      <c r="T3830" s="12">
        <f t="shared" si="239"/>
        <v>41944.277627314819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7">
        <f t="shared" si="237"/>
        <v>62.625</v>
      </c>
      <c r="Q3831" t="s">
        <v>8317</v>
      </c>
      <c r="R3831" t="s">
        <v>8318</v>
      </c>
      <c r="S3831" s="12">
        <f t="shared" si="238"/>
        <v>42613.615405092598</v>
      </c>
      <c r="T3831" s="12">
        <f t="shared" si="239"/>
        <v>42593.615405092598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7">
        <f t="shared" si="237"/>
        <v>75</v>
      </c>
      <c r="Q3832" t="s">
        <v>8317</v>
      </c>
      <c r="R3832" t="s">
        <v>8318</v>
      </c>
      <c r="S3832" s="12">
        <f t="shared" si="238"/>
        <v>42517.490868055553</v>
      </c>
      <c r="T3832" s="12">
        <f t="shared" si="239"/>
        <v>42503.490868055553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7">
        <f t="shared" si="237"/>
        <v>58.901111111111113</v>
      </c>
      <c r="Q3833" t="s">
        <v>8317</v>
      </c>
      <c r="R3833" t="s">
        <v>8318</v>
      </c>
      <c r="S3833" s="12">
        <f t="shared" si="238"/>
        <v>41948.640567129631</v>
      </c>
      <c r="T3833" s="12">
        <f t="shared" si="239"/>
        <v>41927.598900462966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7">
        <f t="shared" si="237"/>
        <v>139.55555555555554</v>
      </c>
      <c r="Q3834" t="s">
        <v>8317</v>
      </c>
      <c r="R3834" t="s">
        <v>8318</v>
      </c>
      <c r="S3834" s="12">
        <f t="shared" si="238"/>
        <v>42419.864988425921</v>
      </c>
      <c r="T3834" s="12">
        <f t="shared" si="239"/>
        <v>42374.864988425921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7">
        <f t="shared" si="237"/>
        <v>70</v>
      </c>
      <c r="Q3835" t="s">
        <v>8317</v>
      </c>
      <c r="R3835" t="s">
        <v>8318</v>
      </c>
      <c r="S3835" s="12">
        <f t="shared" si="238"/>
        <v>41974.547916666663</v>
      </c>
      <c r="T3835" s="12">
        <f t="shared" si="239"/>
        <v>41963.622361111113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7">
        <f t="shared" si="237"/>
        <v>57.385964912280699</v>
      </c>
      <c r="Q3836" t="s">
        <v>8317</v>
      </c>
      <c r="R3836" t="s">
        <v>8318</v>
      </c>
      <c r="S3836" s="12">
        <f t="shared" si="238"/>
        <v>42173.195219907408</v>
      </c>
      <c r="T3836" s="12">
        <f t="shared" si="239"/>
        <v>42143.195219907408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7">
        <f t="shared" si="237"/>
        <v>40</v>
      </c>
      <c r="Q3837" t="s">
        <v>8317</v>
      </c>
      <c r="R3837" t="s">
        <v>8318</v>
      </c>
      <c r="S3837" s="12">
        <f t="shared" si="238"/>
        <v>42481.69222222222</v>
      </c>
      <c r="T3837" s="12">
        <f t="shared" si="239"/>
        <v>42460.69222222222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7">
        <f t="shared" si="237"/>
        <v>64.285714285714292</v>
      </c>
      <c r="Q3838" t="s">
        <v>8317</v>
      </c>
      <c r="R3838" t="s">
        <v>8318</v>
      </c>
      <c r="S3838" s="12">
        <f t="shared" si="238"/>
        <v>42584.922916666663</v>
      </c>
      <c r="T3838" s="12">
        <f t="shared" si="239"/>
        <v>42553.676527777774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7">
        <f t="shared" si="237"/>
        <v>120.11764705882354</v>
      </c>
      <c r="Q3839" t="s">
        <v>8317</v>
      </c>
      <c r="R3839" t="s">
        <v>8318</v>
      </c>
      <c r="S3839" s="12">
        <f t="shared" si="238"/>
        <v>42188.515717592592</v>
      </c>
      <c r="T3839" s="12">
        <f t="shared" si="239"/>
        <v>42152.515717592592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7">
        <f t="shared" si="237"/>
        <v>1008.24</v>
      </c>
      <c r="Q3840" t="s">
        <v>8317</v>
      </c>
      <c r="R3840" t="s">
        <v>8318</v>
      </c>
      <c r="S3840" s="12">
        <f t="shared" si="238"/>
        <v>42146.460752314815</v>
      </c>
      <c r="T3840" s="12">
        <f t="shared" si="239"/>
        <v>42116.460752314815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7">
        <f t="shared" si="237"/>
        <v>63.28125</v>
      </c>
      <c r="Q3841" t="s">
        <v>8317</v>
      </c>
      <c r="R3841" t="s">
        <v>8318</v>
      </c>
      <c r="S3841" s="12">
        <f t="shared" si="238"/>
        <v>42214.892638888894</v>
      </c>
      <c r="T3841" s="12">
        <f t="shared" si="239"/>
        <v>42154.892638888894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240">E3842/D3842</f>
        <v>65</v>
      </c>
      <c r="P3842" s="7">
        <f t="shared" ref="P3842:P3905" si="241">E3842/L3842</f>
        <v>21.666666666666668</v>
      </c>
      <c r="Q3842" t="s">
        <v>8317</v>
      </c>
      <c r="R3842" t="s">
        <v>8318</v>
      </c>
      <c r="S3842" s="12">
        <f t="shared" si="238"/>
        <v>42457.410057870366</v>
      </c>
      <c r="T3842" s="12">
        <f t="shared" si="239"/>
        <v>42432.451724537037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40"/>
        <v>8.72E-2</v>
      </c>
      <c r="P3843" s="7">
        <f t="shared" si="241"/>
        <v>25.647058823529413</v>
      </c>
      <c r="Q3843" t="s">
        <v>8317</v>
      </c>
      <c r="R3843" t="s">
        <v>8318</v>
      </c>
      <c r="S3843" s="12">
        <f t="shared" ref="S3843:S3906" si="242">(I3843/86400)+25569+(-6/24)</f>
        <v>41840.535729166666</v>
      </c>
      <c r="T3843" s="12">
        <f t="shared" ref="T3843:T3906" si="243">(J3843/86400)+25569+(-6/24)</f>
        <v>41780.535729166666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7">
        <f t="shared" si="241"/>
        <v>47.695652173913047</v>
      </c>
      <c r="Q3844" t="s">
        <v>8317</v>
      </c>
      <c r="R3844" t="s">
        <v>8318</v>
      </c>
      <c r="S3844" s="12">
        <f t="shared" si="242"/>
        <v>41770.243657407409</v>
      </c>
      <c r="T3844" s="12">
        <f t="shared" si="243"/>
        <v>41740.243657407409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7">
        <f t="shared" si="241"/>
        <v>56.05263157894737</v>
      </c>
      <c r="Q3845" t="s">
        <v>8317</v>
      </c>
      <c r="R3845" t="s">
        <v>8318</v>
      </c>
      <c r="S3845" s="12">
        <f t="shared" si="242"/>
        <v>41790.822500000002</v>
      </c>
      <c r="T3845" s="12">
        <f t="shared" si="243"/>
        <v>41765.822500000002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7">
        <f t="shared" si="241"/>
        <v>81.319999999999993</v>
      </c>
      <c r="Q3846" t="s">
        <v>8317</v>
      </c>
      <c r="R3846" t="s">
        <v>8318</v>
      </c>
      <c r="S3846" s="12">
        <f t="shared" si="242"/>
        <v>41793.040972222225</v>
      </c>
      <c r="T3846" s="12">
        <f t="shared" si="243"/>
        <v>41766.367291666669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7">
        <f t="shared" si="241"/>
        <v>70.166666666666671</v>
      </c>
      <c r="Q3847" t="s">
        <v>8317</v>
      </c>
      <c r="R3847" t="s">
        <v>8318</v>
      </c>
      <c r="S3847" s="12">
        <f t="shared" si="242"/>
        <v>42278.377013888894</v>
      </c>
      <c r="T3847" s="12">
        <f t="shared" si="243"/>
        <v>42248.377013888894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7">
        <f t="shared" si="241"/>
        <v>23.625</v>
      </c>
      <c r="Q3848" t="s">
        <v>8317</v>
      </c>
      <c r="R3848" t="s">
        <v>8318</v>
      </c>
      <c r="S3848" s="12">
        <f t="shared" si="242"/>
        <v>41916.040972222225</v>
      </c>
      <c r="T3848" s="12">
        <f t="shared" si="243"/>
        <v>41884.971550925926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7">
        <f t="shared" si="241"/>
        <v>188.55555555555554</v>
      </c>
      <c r="Q3849" t="s">
        <v>8317</v>
      </c>
      <c r="R3849" t="s">
        <v>8318</v>
      </c>
      <c r="S3849" s="12">
        <f t="shared" si="242"/>
        <v>42203.974432870367</v>
      </c>
      <c r="T3849" s="12">
        <f t="shared" si="243"/>
        <v>42158.974432870367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7">
        <f t="shared" si="241"/>
        <v>49.511627906976742</v>
      </c>
      <c r="Q3850" t="s">
        <v>8317</v>
      </c>
      <c r="R3850" t="s">
        <v>8318</v>
      </c>
      <c r="S3850" s="12">
        <f t="shared" si="242"/>
        <v>42295.567002314812</v>
      </c>
      <c r="T3850" s="12">
        <f t="shared" si="243"/>
        <v>42265.567002314812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7">
        <f t="shared" si="241"/>
        <v>75.464285714285708</v>
      </c>
      <c r="Q3851" t="s">
        <v>8317</v>
      </c>
      <c r="R3851" t="s">
        <v>8318</v>
      </c>
      <c r="S3851" s="12">
        <f t="shared" si="242"/>
        <v>42166.517175925925</v>
      </c>
      <c r="T3851" s="12">
        <f t="shared" si="243"/>
        <v>42136.517175925925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7">
        <f t="shared" si="241"/>
        <v>9.5</v>
      </c>
      <c r="Q3852" t="s">
        <v>8317</v>
      </c>
      <c r="R3852" t="s">
        <v>8318</v>
      </c>
      <c r="S3852" s="12">
        <f t="shared" si="242"/>
        <v>42004.874340277776</v>
      </c>
      <c r="T3852" s="12">
        <f t="shared" si="243"/>
        <v>41974.874340277776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7">
        <f t="shared" si="241"/>
        <v>35.5</v>
      </c>
      <c r="Q3853" t="s">
        <v>8317</v>
      </c>
      <c r="R3853" t="s">
        <v>8318</v>
      </c>
      <c r="S3853" s="12">
        <f t="shared" si="242"/>
        <v>42202.189571759256</v>
      </c>
      <c r="T3853" s="12">
        <f t="shared" si="243"/>
        <v>42172.189571759256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7">
        <f t="shared" si="241"/>
        <v>10</v>
      </c>
      <c r="Q3854" t="s">
        <v>8317</v>
      </c>
      <c r="R3854" t="s">
        <v>8318</v>
      </c>
      <c r="S3854" s="12">
        <f t="shared" si="242"/>
        <v>42089.899027777778</v>
      </c>
      <c r="T3854" s="12">
        <f t="shared" si="243"/>
        <v>42064.940694444449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7">
        <f t="shared" si="241"/>
        <v>13</v>
      </c>
      <c r="Q3855" t="s">
        <v>8317</v>
      </c>
      <c r="R3855" t="s">
        <v>8318</v>
      </c>
      <c r="S3855" s="12">
        <f t="shared" si="242"/>
        <v>41883.59002314815</v>
      </c>
      <c r="T3855" s="12">
        <f t="shared" si="243"/>
        <v>41848.59002314815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7">
        <f t="shared" si="241"/>
        <v>89.4</v>
      </c>
      <c r="Q3856" t="s">
        <v>8317</v>
      </c>
      <c r="R3856" t="s">
        <v>8318</v>
      </c>
      <c r="S3856" s="12">
        <f t="shared" si="242"/>
        <v>42133.634930555556</v>
      </c>
      <c r="T3856" s="12">
        <f t="shared" si="243"/>
        <v>42103.634930555556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7">
        <f t="shared" si="241"/>
        <v>25</v>
      </c>
      <c r="Q3857" t="s">
        <v>8317</v>
      </c>
      <c r="R3857" t="s">
        <v>8318</v>
      </c>
      <c r="S3857" s="12">
        <f t="shared" si="242"/>
        <v>42089.679062499999</v>
      </c>
      <c r="T3857" s="12">
        <f t="shared" si="243"/>
        <v>42059.720729166671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7">
        <f t="shared" si="241"/>
        <v>1</v>
      </c>
      <c r="Q3858" t="s">
        <v>8317</v>
      </c>
      <c r="R3858" t="s">
        <v>8318</v>
      </c>
      <c r="S3858" s="12">
        <f t="shared" si="242"/>
        <v>42071.451423611114</v>
      </c>
      <c r="T3858" s="12">
        <f t="shared" si="243"/>
        <v>42041.493090277778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7">
        <f t="shared" si="241"/>
        <v>65</v>
      </c>
      <c r="Q3859" t="s">
        <v>8317</v>
      </c>
      <c r="R3859" t="s">
        <v>8318</v>
      </c>
      <c r="S3859" s="12">
        <f t="shared" si="242"/>
        <v>41852.466666666667</v>
      </c>
      <c r="T3859" s="12">
        <f t="shared" si="243"/>
        <v>41829.48715277778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7">
        <f t="shared" si="241"/>
        <v>10</v>
      </c>
      <c r="Q3860" t="s">
        <v>8317</v>
      </c>
      <c r="R3860" t="s">
        <v>8318</v>
      </c>
      <c r="S3860" s="12">
        <f t="shared" si="242"/>
        <v>42146.625</v>
      </c>
      <c r="T3860" s="12">
        <f t="shared" si="243"/>
        <v>42128.181064814809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7">
        <f t="shared" si="241"/>
        <v>1</v>
      </c>
      <c r="Q3861" t="s">
        <v>8317</v>
      </c>
      <c r="R3861" t="s">
        <v>8318</v>
      </c>
      <c r="S3861" s="12">
        <f t="shared" si="242"/>
        <v>41815.625</v>
      </c>
      <c r="T3861" s="12">
        <f t="shared" si="243"/>
        <v>41789.643599537041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7">
        <f t="shared" si="241"/>
        <v>81.538461538461533</v>
      </c>
      <c r="Q3862" t="s">
        <v>8317</v>
      </c>
      <c r="R3862" t="s">
        <v>8318</v>
      </c>
      <c r="S3862" s="12">
        <f t="shared" si="242"/>
        <v>41863.410995370374</v>
      </c>
      <c r="T3862" s="12">
        <f t="shared" si="243"/>
        <v>41833.410995370374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7">
        <f t="shared" si="241"/>
        <v>100</v>
      </c>
      <c r="Q3863" t="s">
        <v>8317</v>
      </c>
      <c r="R3863" t="s">
        <v>8318</v>
      </c>
      <c r="S3863" s="12">
        <f t="shared" si="242"/>
        <v>41955.657638888893</v>
      </c>
      <c r="T3863" s="12">
        <f t="shared" si="243"/>
        <v>41914.340011574073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7">
        <f t="shared" si="241"/>
        <v>1</v>
      </c>
      <c r="Q3864" t="s">
        <v>8317</v>
      </c>
      <c r="R3864" t="s">
        <v>8318</v>
      </c>
      <c r="S3864" s="12">
        <f t="shared" si="242"/>
        <v>42625.457638888889</v>
      </c>
      <c r="T3864" s="12">
        <f t="shared" si="243"/>
        <v>42611.011064814811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2">
        <f t="shared" si="242"/>
        <v>42313.424826388888</v>
      </c>
      <c r="T3865" s="12">
        <f t="shared" si="243"/>
        <v>42253.383159722223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7">
        <f t="shared" si="241"/>
        <v>20</v>
      </c>
      <c r="Q3866" t="s">
        <v>8317</v>
      </c>
      <c r="R3866" t="s">
        <v>8318</v>
      </c>
      <c r="S3866" s="12">
        <f t="shared" si="242"/>
        <v>42325.683495370366</v>
      </c>
      <c r="T3866" s="12">
        <f t="shared" si="243"/>
        <v>42295.641828703709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7">
        <f t="shared" si="241"/>
        <v>46.428571428571431</v>
      </c>
      <c r="Q3867" t="s">
        <v>8317</v>
      </c>
      <c r="R3867" t="s">
        <v>8318</v>
      </c>
      <c r="S3867" s="12">
        <f t="shared" si="242"/>
        <v>41880.979166666664</v>
      </c>
      <c r="T3867" s="12">
        <f t="shared" si="243"/>
        <v>41841.401597222226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7">
        <f t="shared" si="241"/>
        <v>5.5</v>
      </c>
      <c r="Q3868" t="s">
        <v>8317</v>
      </c>
      <c r="R3868" t="s">
        <v>8318</v>
      </c>
      <c r="S3868" s="12">
        <f t="shared" si="242"/>
        <v>42451.895138888889</v>
      </c>
      <c r="T3868" s="12">
        <f t="shared" si="243"/>
        <v>42402.697002314817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7">
        <f t="shared" si="241"/>
        <v>50.2</v>
      </c>
      <c r="Q3869" t="s">
        <v>8317</v>
      </c>
      <c r="R3869" t="s">
        <v>8318</v>
      </c>
      <c r="S3869" s="12">
        <f t="shared" si="242"/>
        <v>42539.564108796301</v>
      </c>
      <c r="T3869" s="12">
        <f t="shared" si="243"/>
        <v>42509.564108796301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7">
        <f t="shared" si="241"/>
        <v>10</v>
      </c>
      <c r="Q3870" t="s">
        <v>8317</v>
      </c>
      <c r="R3870" t="s">
        <v>8359</v>
      </c>
      <c r="S3870" s="12">
        <f t="shared" si="242"/>
        <v>41890.409780092596</v>
      </c>
      <c r="T3870" s="12">
        <f t="shared" si="243"/>
        <v>41865.409780092596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7">
        <f t="shared" si="241"/>
        <v>30.133333333333333</v>
      </c>
      <c r="Q3871" t="s">
        <v>8317</v>
      </c>
      <c r="R3871" t="s">
        <v>8359</v>
      </c>
      <c r="S3871" s="12">
        <f t="shared" si="242"/>
        <v>42076.882638888885</v>
      </c>
      <c r="T3871" s="12">
        <f t="shared" si="243"/>
        <v>42047.474444444444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7">
        <f t="shared" si="241"/>
        <v>150</v>
      </c>
      <c r="Q3872" t="s">
        <v>8317</v>
      </c>
      <c r="R3872" t="s">
        <v>8359</v>
      </c>
      <c r="S3872" s="12">
        <f t="shared" si="242"/>
        <v>41822.922199074077</v>
      </c>
      <c r="T3872" s="12">
        <f t="shared" si="243"/>
        <v>41792.922199074077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7">
        <f t="shared" si="241"/>
        <v>13.333333333333334</v>
      </c>
      <c r="Q3873" t="s">
        <v>8317</v>
      </c>
      <c r="R3873" t="s">
        <v>8359</v>
      </c>
      <c r="S3873" s="12">
        <f t="shared" si="242"/>
        <v>42823.489004629635</v>
      </c>
      <c r="T3873" s="12">
        <f t="shared" si="243"/>
        <v>42763.530671296292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2">
        <f t="shared" si="242"/>
        <v>42229.895787037036</v>
      </c>
      <c r="T3874" s="12">
        <f t="shared" si="243"/>
        <v>42179.895787037036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2">
        <f t="shared" si="242"/>
        <v>42285.446006944447</v>
      </c>
      <c r="T3875" s="12">
        <f t="shared" si="243"/>
        <v>42255.446006944447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2">
        <f t="shared" si="242"/>
        <v>42027.791666666672</v>
      </c>
      <c r="T3876" s="12">
        <f t="shared" si="243"/>
        <v>42006.766458333332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2">
        <f t="shared" si="242"/>
        <v>42616.166666666672</v>
      </c>
      <c r="T3877" s="12">
        <f t="shared" si="243"/>
        <v>42615.096817129626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7">
        <f t="shared" si="241"/>
        <v>44.760869565217391</v>
      </c>
      <c r="Q3878" t="s">
        <v>8317</v>
      </c>
      <c r="R3878" t="s">
        <v>8359</v>
      </c>
      <c r="S3878" s="12">
        <f t="shared" si="242"/>
        <v>42402.374166666668</v>
      </c>
      <c r="T3878" s="12">
        <f t="shared" si="243"/>
        <v>42372.374166666668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7">
        <f t="shared" si="241"/>
        <v>88.642857142857139</v>
      </c>
      <c r="Q3879" t="s">
        <v>8317</v>
      </c>
      <c r="R3879" t="s">
        <v>8359</v>
      </c>
      <c r="S3879" s="12">
        <f t="shared" si="242"/>
        <v>42712.42768518519</v>
      </c>
      <c r="T3879" s="12">
        <f t="shared" si="243"/>
        <v>42682.42768518519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7">
        <f t="shared" si="241"/>
        <v>10</v>
      </c>
      <c r="Q3880" t="s">
        <v>8317</v>
      </c>
      <c r="R3880" t="s">
        <v>8359</v>
      </c>
      <c r="S3880" s="12">
        <f t="shared" si="242"/>
        <v>42184.915972222225</v>
      </c>
      <c r="T3880" s="12">
        <f t="shared" si="243"/>
        <v>42154.568819444445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2">
        <f t="shared" si="242"/>
        <v>42029.611064814817</v>
      </c>
      <c r="T3881" s="12">
        <f t="shared" si="243"/>
        <v>41999.611064814817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7">
        <f t="shared" si="241"/>
        <v>57.647058823529413</v>
      </c>
      <c r="Q3882" t="s">
        <v>8317</v>
      </c>
      <c r="R3882" t="s">
        <v>8359</v>
      </c>
      <c r="S3882" s="12">
        <f t="shared" si="242"/>
        <v>41850.708333333336</v>
      </c>
      <c r="T3882" s="12">
        <f t="shared" si="243"/>
        <v>41815.565046296295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7">
        <f t="shared" si="241"/>
        <v>25</v>
      </c>
      <c r="Q3883" t="s">
        <v>8317</v>
      </c>
      <c r="R3883" t="s">
        <v>8359</v>
      </c>
      <c r="S3883" s="12">
        <f t="shared" si="242"/>
        <v>42785.768506944441</v>
      </c>
      <c r="T3883" s="12">
        <f t="shared" si="243"/>
        <v>42755.768506944441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2">
        <f t="shared" si="242"/>
        <v>42400.710416666669</v>
      </c>
      <c r="T3884" s="12">
        <f t="shared" si="243"/>
        <v>42373.733449074076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2">
        <f t="shared" si="242"/>
        <v>41884.352650462963</v>
      </c>
      <c r="T3885" s="12">
        <f t="shared" si="243"/>
        <v>41854.352650462963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2">
        <f t="shared" si="242"/>
        <v>42090.499907407408</v>
      </c>
      <c r="T3886" s="12">
        <f t="shared" si="243"/>
        <v>42065.541574074072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2">
        <f t="shared" si="242"/>
        <v>42499.701284722221</v>
      </c>
      <c r="T3887" s="12">
        <f t="shared" si="243"/>
        <v>42469.701284722221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2">
        <f t="shared" si="242"/>
        <v>41983.978032407409</v>
      </c>
      <c r="T3888" s="12">
        <f t="shared" si="243"/>
        <v>41953.978032407409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7">
        <f t="shared" si="241"/>
        <v>17.5</v>
      </c>
      <c r="Q3889" t="s">
        <v>8317</v>
      </c>
      <c r="R3889" t="s">
        <v>8359</v>
      </c>
      <c r="S3889" s="12">
        <f t="shared" si="242"/>
        <v>42125.666666666672</v>
      </c>
      <c r="T3889" s="12">
        <f t="shared" si="243"/>
        <v>42079.607974537037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7">
        <f t="shared" si="241"/>
        <v>38.714285714285715</v>
      </c>
      <c r="Q3890" t="s">
        <v>8317</v>
      </c>
      <c r="R3890" t="s">
        <v>8318</v>
      </c>
      <c r="S3890" s="12">
        <f t="shared" si="242"/>
        <v>42792.295810185184</v>
      </c>
      <c r="T3890" s="12">
        <f t="shared" si="243"/>
        <v>42762.295810185184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7">
        <f t="shared" si="241"/>
        <v>13.111111111111111</v>
      </c>
      <c r="Q3891" t="s">
        <v>8317</v>
      </c>
      <c r="R3891" t="s">
        <v>8318</v>
      </c>
      <c r="S3891" s="12">
        <f t="shared" si="242"/>
        <v>42008.726388888885</v>
      </c>
      <c r="T3891" s="12">
        <f t="shared" si="243"/>
        <v>41976.754976851851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7">
        <f t="shared" si="241"/>
        <v>315.5</v>
      </c>
      <c r="Q3892" t="s">
        <v>8317</v>
      </c>
      <c r="R3892" t="s">
        <v>8318</v>
      </c>
      <c r="S3892" s="12">
        <f t="shared" si="242"/>
        <v>42231.508611111116</v>
      </c>
      <c r="T3892" s="12">
        <f t="shared" si="243"/>
        <v>42171.508611111116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7">
        <f t="shared" si="241"/>
        <v>37.142857142857146</v>
      </c>
      <c r="Q3893" t="s">
        <v>8317</v>
      </c>
      <c r="R3893" t="s">
        <v>8318</v>
      </c>
      <c r="S3893" s="12">
        <f t="shared" si="242"/>
        <v>42085.957638888889</v>
      </c>
      <c r="T3893" s="12">
        <f t="shared" si="243"/>
        <v>42055.8824537037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2">
        <f t="shared" si="242"/>
        <v>41875.041666666664</v>
      </c>
      <c r="T3894" s="12">
        <f t="shared" si="243"/>
        <v>41867.402280092589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7">
        <f t="shared" si="241"/>
        <v>128.27380952380952</v>
      </c>
      <c r="Q3895" t="s">
        <v>8317</v>
      </c>
      <c r="R3895" t="s">
        <v>8318</v>
      </c>
      <c r="S3895" s="12">
        <f t="shared" si="242"/>
        <v>41821</v>
      </c>
      <c r="T3895" s="12">
        <f t="shared" si="243"/>
        <v>41779.407870370371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7">
        <f t="shared" si="241"/>
        <v>47.272727272727273</v>
      </c>
      <c r="Q3896" t="s">
        <v>8317</v>
      </c>
      <c r="R3896" t="s">
        <v>8318</v>
      </c>
      <c r="S3896" s="12">
        <f t="shared" si="242"/>
        <v>42709.957638888889</v>
      </c>
      <c r="T3896" s="12">
        <f t="shared" si="243"/>
        <v>42679.708472222221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7">
        <f t="shared" si="241"/>
        <v>50</v>
      </c>
      <c r="Q3897" t="s">
        <v>8317</v>
      </c>
      <c r="R3897" t="s">
        <v>8318</v>
      </c>
      <c r="S3897" s="12">
        <f t="shared" si="242"/>
        <v>42063.000208333338</v>
      </c>
      <c r="T3897" s="12">
        <f t="shared" si="243"/>
        <v>42032.000208333338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7">
        <f t="shared" si="241"/>
        <v>42.5</v>
      </c>
      <c r="Q3898" t="s">
        <v>8317</v>
      </c>
      <c r="R3898" t="s">
        <v>8318</v>
      </c>
      <c r="S3898" s="12">
        <f t="shared" si="242"/>
        <v>41806.941875000004</v>
      </c>
      <c r="T3898" s="12">
        <f t="shared" si="243"/>
        <v>41792.941875000004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7">
        <f t="shared" si="241"/>
        <v>44</v>
      </c>
      <c r="Q3899" t="s">
        <v>8317</v>
      </c>
      <c r="R3899" t="s">
        <v>8318</v>
      </c>
      <c r="S3899" s="12">
        <f t="shared" si="242"/>
        <v>42012.62364583333</v>
      </c>
      <c r="T3899" s="12">
        <f t="shared" si="243"/>
        <v>41982.62364583333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7">
        <f t="shared" si="241"/>
        <v>50.875</v>
      </c>
      <c r="Q3900" t="s">
        <v>8317</v>
      </c>
      <c r="R3900" t="s">
        <v>8318</v>
      </c>
      <c r="S3900" s="12">
        <f t="shared" si="242"/>
        <v>42233.416666666672</v>
      </c>
      <c r="T3900" s="12">
        <f t="shared" si="243"/>
        <v>42193.232291666667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7">
        <f t="shared" si="241"/>
        <v>62.5</v>
      </c>
      <c r="Q3901" t="s">
        <v>8317</v>
      </c>
      <c r="R3901" t="s">
        <v>8318</v>
      </c>
      <c r="S3901" s="12">
        <f t="shared" si="242"/>
        <v>41863.525011574078</v>
      </c>
      <c r="T3901" s="12">
        <f t="shared" si="243"/>
        <v>41843.525011574078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7">
        <f t="shared" si="241"/>
        <v>27</v>
      </c>
      <c r="Q3902" t="s">
        <v>8317</v>
      </c>
      <c r="R3902" t="s">
        <v>8318</v>
      </c>
      <c r="S3902" s="12">
        <f t="shared" si="242"/>
        <v>42165.842488425929</v>
      </c>
      <c r="T3902" s="12">
        <f t="shared" si="243"/>
        <v>42135.842488425929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7">
        <f t="shared" si="241"/>
        <v>25</v>
      </c>
      <c r="Q3903" t="s">
        <v>8317</v>
      </c>
      <c r="R3903" t="s">
        <v>8318</v>
      </c>
      <c r="S3903" s="12">
        <f t="shared" si="242"/>
        <v>42357.576377314814</v>
      </c>
      <c r="T3903" s="12">
        <f t="shared" si="243"/>
        <v>42317.576377314814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7">
        <f t="shared" si="241"/>
        <v>47.258064516129032</v>
      </c>
      <c r="Q3904" t="s">
        <v>8317</v>
      </c>
      <c r="R3904" t="s">
        <v>8318</v>
      </c>
      <c r="S3904" s="12">
        <f t="shared" si="242"/>
        <v>42688.259745370371</v>
      </c>
      <c r="T3904" s="12">
        <f t="shared" si="243"/>
        <v>42663.218078703707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2">
        <f t="shared" si="242"/>
        <v>42230.568055555559</v>
      </c>
      <c r="T3905" s="12">
        <f t="shared" si="243"/>
        <v>42185.76116898148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244">E3906/D3906</f>
        <v>2.9999999999999997E-4</v>
      </c>
      <c r="P3906" s="7">
        <f t="shared" ref="P3906:P3969" si="245">E3906/L3906</f>
        <v>1.5</v>
      </c>
      <c r="Q3906" t="s">
        <v>8317</v>
      </c>
      <c r="R3906" t="s">
        <v>8318</v>
      </c>
      <c r="S3906" s="12">
        <f t="shared" si="242"/>
        <v>42108.961111111115</v>
      </c>
      <c r="T3906" s="12">
        <f t="shared" si="243"/>
        <v>42094.979166666672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4"/>
        <v>0.11533333333333333</v>
      </c>
      <c r="P3907" s="7">
        <f t="shared" si="245"/>
        <v>24.714285714285715</v>
      </c>
      <c r="Q3907" t="s">
        <v>8317</v>
      </c>
      <c r="R3907" t="s">
        <v>8318</v>
      </c>
      <c r="S3907" s="12">
        <f t="shared" ref="S3907:S3970" si="246">(I3907/86400)+25569+(-6/24)</f>
        <v>42166.708333333328</v>
      </c>
      <c r="T3907" s="12">
        <f t="shared" ref="T3907:T3970" si="247">(J3907/86400)+25569+(-6/24)</f>
        <v>42124.373877314814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7">
        <f t="shared" si="245"/>
        <v>63.125</v>
      </c>
      <c r="Q3908" t="s">
        <v>8317</v>
      </c>
      <c r="R3908" t="s">
        <v>8318</v>
      </c>
      <c r="S3908" s="12">
        <f t="shared" si="246"/>
        <v>42181.309027777781</v>
      </c>
      <c r="T3908" s="12">
        <f t="shared" si="247"/>
        <v>42143.667743055557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7">
        <f t="shared" si="245"/>
        <v>38.25</v>
      </c>
      <c r="Q3909" t="s">
        <v>8317</v>
      </c>
      <c r="R3909" t="s">
        <v>8318</v>
      </c>
      <c r="S3909" s="12">
        <f t="shared" si="246"/>
        <v>41938.588888888888</v>
      </c>
      <c r="T3909" s="12">
        <f t="shared" si="247"/>
        <v>41906.569513888891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7">
        <f t="shared" si="245"/>
        <v>16.25</v>
      </c>
      <c r="Q3910" t="s">
        <v>8317</v>
      </c>
      <c r="R3910" t="s">
        <v>8318</v>
      </c>
      <c r="S3910" s="12">
        <f t="shared" si="246"/>
        <v>41848.885370370372</v>
      </c>
      <c r="T3910" s="12">
        <f t="shared" si="247"/>
        <v>41833.885370370372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7">
        <f t="shared" si="245"/>
        <v>33.75</v>
      </c>
      <c r="Q3911" t="s">
        <v>8317</v>
      </c>
      <c r="R3911" t="s">
        <v>8318</v>
      </c>
      <c r="S3911" s="12">
        <f t="shared" si="246"/>
        <v>41893.109282407408</v>
      </c>
      <c r="T3911" s="12">
        <f t="shared" si="247"/>
        <v>41863.109282407408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7">
        <f t="shared" si="245"/>
        <v>61.666666666666664</v>
      </c>
      <c r="Q3912" t="s">
        <v>8317</v>
      </c>
      <c r="R3912" t="s">
        <v>8318</v>
      </c>
      <c r="S3912" s="12">
        <f t="shared" si="246"/>
        <v>42254.506909722222</v>
      </c>
      <c r="T3912" s="12">
        <f t="shared" si="247"/>
        <v>42224.506909722222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7">
        <f t="shared" si="245"/>
        <v>83.138888888888886</v>
      </c>
      <c r="Q3913" t="s">
        <v>8317</v>
      </c>
      <c r="R3913" t="s">
        <v>8318</v>
      </c>
      <c r="S3913" s="12">
        <f t="shared" si="246"/>
        <v>41969.603900462964</v>
      </c>
      <c r="T3913" s="12">
        <f t="shared" si="247"/>
        <v>41939.5622337963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7">
        <f t="shared" si="245"/>
        <v>1</v>
      </c>
      <c r="Q3914" t="s">
        <v>8317</v>
      </c>
      <c r="R3914" t="s">
        <v>8318</v>
      </c>
      <c r="S3914" s="12">
        <f t="shared" si="246"/>
        <v>42118.940972222219</v>
      </c>
      <c r="T3914" s="12">
        <f t="shared" si="247"/>
        <v>42059.020023148143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7">
        <f t="shared" si="245"/>
        <v>142.85714285714286</v>
      </c>
      <c r="Q3915" t="s">
        <v>8317</v>
      </c>
      <c r="R3915" t="s">
        <v>8318</v>
      </c>
      <c r="S3915" s="12">
        <f t="shared" si="246"/>
        <v>42338.002881944441</v>
      </c>
      <c r="T3915" s="12">
        <f t="shared" si="247"/>
        <v>42307.961215277777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7">
        <f t="shared" si="245"/>
        <v>33.666666666666664</v>
      </c>
      <c r="Q3916" t="s">
        <v>8317</v>
      </c>
      <c r="R3916" t="s">
        <v>8318</v>
      </c>
      <c r="S3916" s="12">
        <f t="shared" si="246"/>
        <v>42134.707638888889</v>
      </c>
      <c r="T3916" s="12">
        <f t="shared" si="247"/>
        <v>42114.568935185191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7">
        <f t="shared" si="245"/>
        <v>5</v>
      </c>
      <c r="Q3917" t="s">
        <v>8317</v>
      </c>
      <c r="R3917" t="s">
        <v>8318</v>
      </c>
      <c r="S3917" s="12">
        <f t="shared" si="246"/>
        <v>42522.73505787037</v>
      </c>
      <c r="T3917" s="12">
        <f t="shared" si="247"/>
        <v>42492.73505787037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2">
        <f t="shared" si="246"/>
        <v>42524.221666666665</v>
      </c>
      <c r="T3918" s="12">
        <f t="shared" si="247"/>
        <v>42494.221666666665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7">
        <f t="shared" si="245"/>
        <v>10</v>
      </c>
      <c r="Q3919" t="s">
        <v>8317</v>
      </c>
      <c r="R3919" t="s">
        <v>8318</v>
      </c>
      <c r="S3919" s="12">
        <f t="shared" si="246"/>
        <v>41893.277326388888</v>
      </c>
      <c r="T3919" s="12">
        <f t="shared" si="247"/>
        <v>41863.277326388888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7">
        <f t="shared" si="245"/>
        <v>40</v>
      </c>
      <c r="Q3920" t="s">
        <v>8317</v>
      </c>
      <c r="R3920" t="s">
        <v>8318</v>
      </c>
      <c r="S3920" s="12">
        <f t="shared" si="246"/>
        <v>41855.416666666664</v>
      </c>
      <c r="T3920" s="12">
        <f t="shared" si="247"/>
        <v>41843.414618055554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7">
        <f t="shared" si="245"/>
        <v>30</v>
      </c>
      <c r="Q3921" t="s">
        <v>8317</v>
      </c>
      <c r="R3921" t="s">
        <v>8318</v>
      </c>
      <c r="S3921" s="12">
        <f t="shared" si="246"/>
        <v>42386.75</v>
      </c>
      <c r="T3921" s="12">
        <f t="shared" si="247"/>
        <v>42358.434872685189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7">
        <f t="shared" si="245"/>
        <v>45</v>
      </c>
      <c r="Q3922" t="s">
        <v>8317</v>
      </c>
      <c r="R3922" t="s">
        <v>8318</v>
      </c>
      <c r="S3922" s="12">
        <f t="shared" si="246"/>
        <v>42687.178935185184</v>
      </c>
      <c r="T3922" s="12">
        <f t="shared" si="247"/>
        <v>42657.13726851852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2">
        <f t="shared" si="246"/>
        <v>41938.5</v>
      </c>
      <c r="T3923" s="12">
        <f t="shared" si="247"/>
        <v>41926.292303240742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7">
        <f t="shared" si="245"/>
        <v>10.166666666666666</v>
      </c>
      <c r="Q3924" t="s">
        <v>8317</v>
      </c>
      <c r="R3924" t="s">
        <v>8318</v>
      </c>
      <c r="S3924" s="12">
        <f t="shared" si="246"/>
        <v>42065.708333333328</v>
      </c>
      <c r="T3924" s="12">
        <f t="shared" si="247"/>
        <v>42020.518634259264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7">
        <f t="shared" si="245"/>
        <v>81.411764705882348</v>
      </c>
      <c r="Q3925" t="s">
        <v>8317</v>
      </c>
      <c r="R3925" t="s">
        <v>8318</v>
      </c>
      <c r="S3925" s="12">
        <f t="shared" si="246"/>
        <v>42103.729988425926</v>
      </c>
      <c r="T3925" s="12">
        <f t="shared" si="247"/>
        <v>42075.729988425926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7">
        <f t="shared" si="245"/>
        <v>57.25</v>
      </c>
      <c r="Q3926" t="s">
        <v>8317</v>
      </c>
      <c r="R3926" t="s">
        <v>8318</v>
      </c>
      <c r="S3926" s="12">
        <f t="shared" si="246"/>
        <v>41816.709745370368</v>
      </c>
      <c r="T3926" s="12">
        <f t="shared" si="247"/>
        <v>41786.709745370368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7">
        <f t="shared" si="245"/>
        <v>5</v>
      </c>
      <c r="Q3927" t="s">
        <v>8317</v>
      </c>
      <c r="R3927" t="s">
        <v>8318</v>
      </c>
      <c r="S3927" s="12">
        <f t="shared" si="246"/>
        <v>41850.620821759258</v>
      </c>
      <c r="T3927" s="12">
        <f t="shared" si="247"/>
        <v>41820.620821759258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7">
        <f t="shared" si="245"/>
        <v>15</v>
      </c>
      <c r="Q3928" t="s">
        <v>8317</v>
      </c>
      <c r="R3928" t="s">
        <v>8318</v>
      </c>
      <c r="S3928" s="12">
        <f t="shared" si="246"/>
        <v>41999.835046296299</v>
      </c>
      <c r="T3928" s="12">
        <f t="shared" si="247"/>
        <v>41969.835046296299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7">
        <f t="shared" si="245"/>
        <v>12.5</v>
      </c>
      <c r="Q3929" t="s">
        <v>8317</v>
      </c>
      <c r="R3929" t="s">
        <v>8318</v>
      </c>
      <c r="S3929" s="12">
        <f t="shared" si="246"/>
        <v>41860.017407407409</v>
      </c>
      <c r="T3929" s="12">
        <f t="shared" si="247"/>
        <v>41830.017407407409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7">
        <f t="shared" si="245"/>
        <v>93</v>
      </c>
      <c r="Q3930" t="s">
        <v>8317</v>
      </c>
      <c r="R3930" t="s">
        <v>8318</v>
      </c>
      <c r="S3930" s="12">
        <f t="shared" si="246"/>
        <v>42292.957638888889</v>
      </c>
      <c r="T3930" s="12">
        <f t="shared" si="247"/>
        <v>42265.433182870373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7">
        <f t="shared" si="245"/>
        <v>32.357142857142854</v>
      </c>
      <c r="Q3931" t="s">
        <v>8317</v>
      </c>
      <c r="R3931" t="s">
        <v>8318</v>
      </c>
      <c r="S3931" s="12">
        <f t="shared" si="246"/>
        <v>42631.577141203699</v>
      </c>
      <c r="T3931" s="12">
        <f t="shared" si="247"/>
        <v>42601.577141203699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2">
        <f t="shared" si="246"/>
        <v>42461</v>
      </c>
      <c r="T3932" s="12">
        <f t="shared" si="247"/>
        <v>42433.088749999995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2">
        <f t="shared" si="246"/>
        <v>42252.901701388888</v>
      </c>
      <c r="T3933" s="12">
        <f t="shared" si="247"/>
        <v>42227.901701388888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7">
        <f t="shared" si="245"/>
        <v>1</v>
      </c>
      <c r="Q3934" t="s">
        <v>8317</v>
      </c>
      <c r="R3934" t="s">
        <v>8318</v>
      </c>
      <c r="S3934" s="12">
        <f t="shared" si="246"/>
        <v>42444.876898148148</v>
      </c>
      <c r="T3934" s="12">
        <f t="shared" si="247"/>
        <v>42414.918564814812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7">
        <f t="shared" si="245"/>
        <v>91.833333333333329</v>
      </c>
      <c r="Q3935" t="s">
        <v>8317</v>
      </c>
      <c r="R3935" t="s">
        <v>8318</v>
      </c>
      <c r="S3935" s="12">
        <f t="shared" si="246"/>
        <v>42567.779861111107</v>
      </c>
      <c r="T3935" s="12">
        <f t="shared" si="247"/>
        <v>42538.718310185184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7">
        <f t="shared" si="245"/>
        <v>45.833333333333336</v>
      </c>
      <c r="Q3936" t="s">
        <v>8317</v>
      </c>
      <c r="R3936" t="s">
        <v>8318</v>
      </c>
      <c r="S3936" s="12">
        <f t="shared" si="246"/>
        <v>42278.291666666672</v>
      </c>
      <c r="T3936" s="12">
        <f t="shared" si="247"/>
        <v>42233.421747685185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7">
        <f t="shared" si="245"/>
        <v>57.173913043478258</v>
      </c>
      <c r="Q3937" t="s">
        <v>8317</v>
      </c>
      <c r="R3937" t="s">
        <v>8318</v>
      </c>
      <c r="S3937" s="12">
        <f t="shared" si="246"/>
        <v>42281.406782407408</v>
      </c>
      <c r="T3937" s="12">
        <f t="shared" si="247"/>
        <v>42221.406782407408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2">
        <f t="shared" si="246"/>
        <v>42705.054629629631</v>
      </c>
      <c r="T3938" s="12">
        <f t="shared" si="247"/>
        <v>42675.012962962966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7">
        <f t="shared" si="245"/>
        <v>248.5</v>
      </c>
      <c r="Q3939" t="s">
        <v>8317</v>
      </c>
      <c r="R3939" t="s">
        <v>8318</v>
      </c>
      <c r="S3939" s="12">
        <f t="shared" si="246"/>
        <v>42562.381481481483</v>
      </c>
      <c r="T3939" s="12">
        <f t="shared" si="247"/>
        <v>42534.381481481483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7">
        <f t="shared" si="245"/>
        <v>79.400000000000006</v>
      </c>
      <c r="Q3940" t="s">
        <v>8317</v>
      </c>
      <c r="R3940" t="s">
        <v>8318</v>
      </c>
      <c r="S3940" s="12">
        <f t="shared" si="246"/>
        <v>42182.655717592592</v>
      </c>
      <c r="T3940" s="12">
        <f t="shared" si="247"/>
        <v>42151.655717592592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7">
        <f t="shared" si="245"/>
        <v>5</v>
      </c>
      <c r="Q3941" t="s">
        <v>8317</v>
      </c>
      <c r="R3941" t="s">
        <v>8318</v>
      </c>
      <c r="S3941" s="12">
        <f t="shared" si="246"/>
        <v>41918.9375</v>
      </c>
      <c r="T3941" s="12">
        <f t="shared" si="247"/>
        <v>41915.150219907409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7">
        <f t="shared" si="245"/>
        <v>5.5</v>
      </c>
      <c r="Q3942" t="s">
        <v>8317</v>
      </c>
      <c r="R3942" t="s">
        <v>8318</v>
      </c>
      <c r="S3942" s="12">
        <f t="shared" si="246"/>
        <v>42006.242488425924</v>
      </c>
      <c r="T3942" s="12">
        <f t="shared" si="247"/>
        <v>41961.242488425924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7">
        <f t="shared" si="245"/>
        <v>25</v>
      </c>
      <c r="Q3943" t="s">
        <v>8317</v>
      </c>
      <c r="R3943" t="s">
        <v>8318</v>
      </c>
      <c r="S3943" s="12">
        <f t="shared" si="246"/>
        <v>41967.791666666672</v>
      </c>
      <c r="T3943" s="12">
        <f t="shared" si="247"/>
        <v>41940.337233796294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2">
        <f t="shared" si="246"/>
        <v>42171.654097222221</v>
      </c>
      <c r="T3944" s="12">
        <f t="shared" si="247"/>
        <v>42111.654097222221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7">
        <f t="shared" si="245"/>
        <v>137.07692307692307</v>
      </c>
      <c r="Q3945" t="s">
        <v>8317</v>
      </c>
      <c r="R3945" t="s">
        <v>8318</v>
      </c>
      <c r="S3945" s="12">
        <f t="shared" si="246"/>
        <v>42310.451388888891</v>
      </c>
      <c r="T3945" s="12">
        <f t="shared" si="247"/>
        <v>42279.528564814813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2">
        <f t="shared" si="246"/>
        <v>42243.412905092591</v>
      </c>
      <c r="T3946" s="12">
        <f t="shared" si="247"/>
        <v>42213.412905092591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7">
        <f t="shared" si="245"/>
        <v>5</v>
      </c>
      <c r="Q3947" t="s">
        <v>8317</v>
      </c>
      <c r="R3947" t="s">
        <v>8318</v>
      </c>
      <c r="S3947" s="12">
        <f t="shared" si="246"/>
        <v>42139.551712962959</v>
      </c>
      <c r="T3947" s="12">
        <f t="shared" si="247"/>
        <v>42109.551712962959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7">
        <f t="shared" si="245"/>
        <v>39</v>
      </c>
      <c r="Q3948" t="s">
        <v>8317</v>
      </c>
      <c r="R3948" t="s">
        <v>8318</v>
      </c>
      <c r="S3948" s="12">
        <f t="shared" si="246"/>
        <v>42063.083333333328</v>
      </c>
      <c r="T3948" s="12">
        <f t="shared" si="247"/>
        <v>42031.583587962959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7">
        <f t="shared" si="245"/>
        <v>50.5</v>
      </c>
      <c r="Q3949" t="s">
        <v>8317</v>
      </c>
      <c r="R3949" t="s">
        <v>8318</v>
      </c>
      <c r="S3949" s="12">
        <f t="shared" si="246"/>
        <v>42644.892870370371</v>
      </c>
      <c r="T3949" s="12">
        <f t="shared" si="247"/>
        <v>42614.892870370371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2">
        <f t="shared" si="246"/>
        <v>41889.075497685189</v>
      </c>
      <c r="T3950" s="12">
        <f t="shared" si="247"/>
        <v>41829.075497685189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7">
        <f t="shared" si="245"/>
        <v>49.28125</v>
      </c>
      <c r="Q3951" t="s">
        <v>8317</v>
      </c>
      <c r="R3951" t="s">
        <v>8318</v>
      </c>
      <c r="S3951" s="12">
        <f t="shared" si="246"/>
        <v>42045.870613425926</v>
      </c>
      <c r="T3951" s="12">
        <f t="shared" si="247"/>
        <v>42015.870613425926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7">
        <f t="shared" si="245"/>
        <v>25</v>
      </c>
      <c r="Q3952" t="s">
        <v>8317</v>
      </c>
      <c r="R3952" t="s">
        <v>8318</v>
      </c>
      <c r="S3952" s="12">
        <f t="shared" si="246"/>
        <v>42468.524305555555</v>
      </c>
      <c r="T3952" s="12">
        <f t="shared" si="247"/>
        <v>42439.452314814815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7">
        <f t="shared" si="245"/>
        <v>1</v>
      </c>
      <c r="Q3953" t="s">
        <v>8317</v>
      </c>
      <c r="R3953" t="s">
        <v>8318</v>
      </c>
      <c r="S3953" s="12">
        <f t="shared" si="246"/>
        <v>42493.534050925926</v>
      </c>
      <c r="T3953" s="12">
        <f t="shared" si="247"/>
        <v>42433.575717592597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7">
        <f t="shared" si="245"/>
        <v>25</v>
      </c>
      <c r="Q3954" t="s">
        <v>8317</v>
      </c>
      <c r="R3954" t="s">
        <v>8318</v>
      </c>
      <c r="S3954" s="12">
        <f t="shared" si="246"/>
        <v>42303.540393518517</v>
      </c>
      <c r="T3954" s="12">
        <f t="shared" si="247"/>
        <v>42243.540393518517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2">
        <f t="shared" si="246"/>
        <v>42580.728472222225</v>
      </c>
      <c r="T3955" s="12">
        <f t="shared" si="247"/>
        <v>42549.798449074078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2">
        <f t="shared" si="246"/>
        <v>41834.401203703703</v>
      </c>
      <c r="T3956" s="12">
        <f t="shared" si="247"/>
        <v>41774.401203703703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7">
        <f t="shared" si="245"/>
        <v>53.125</v>
      </c>
      <c r="Q3957" t="s">
        <v>8317</v>
      </c>
      <c r="R3957" t="s">
        <v>8318</v>
      </c>
      <c r="S3957" s="12">
        <f t="shared" si="246"/>
        <v>42336.640520833331</v>
      </c>
      <c r="T3957" s="12">
        <f t="shared" si="247"/>
        <v>42306.598854166667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2">
        <f t="shared" si="246"/>
        <v>42484.763888888891</v>
      </c>
      <c r="T3958" s="12">
        <f t="shared" si="247"/>
        <v>42457.682025462964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7">
        <f t="shared" si="245"/>
        <v>7</v>
      </c>
      <c r="Q3959" t="s">
        <v>8317</v>
      </c>
      <c r="R3959" t="s">
        <v>8318</v>
      </c>
      <c r="S3959" s="12">
        <f t="shared" si="246"/>
        <v>42559.726319444446</v>
      </c>
      <c r="T3959" s="12">
        <f t="shared" si="247"/>
        <v>42513.726319444446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7">
        <f t="shared" si="245"/>
        <v>40.0625</v>
      </c>
      <c r="Q3960" t="s">
        <v>8317</v>
      </c>
      <c r="R3960" t="s">
        <v>8318</v>
      </c>
      <c r="S3960" s="12">
        <f t="shared" si="246"/>
        <v>41853.333333333336</v>
      </c>
      <c r="T3960" s="12">
        <f t="shared" si="247"/>
        <v>41816.700370370367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7">
        <f t="shared" si="245"/>
        <v>24.333333333333332</v>
      </c>
      <c r="Q3961" t="s">
        <v>8317</v>
      </c>
      <c r="R3961" t="s">
        <v>8318</v>
      </c>
      <c r="S3961" s="12">
        <f t="shared" si="246"/>
        <v>41910.538842592592</v>
      </c>
      <c r="T3961" s="12">
        <f t="shared" si="247"/>
        <v>41880.538842592592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7">
        <f t="shared" si="245"/>
        <v>11.25</v>
      </c>
      <c r="Q3962" t="s">
        <v>8317</v>
      </c>
      <c r="R3962" t="s">
        <v>8318</v>
      </c>
      <c r="S3962" s="12">
        <f t="shared" si="246"/>
        <v>42372.595555555556</v>
      </c>
      <c r="T3962" s="12">
        <f t="shared" si="247"/>
        <v>42342.595555555556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7">
        <f t="shared" si="245"/>
        <v>10.5</v>
      </c>
      <c r="Q3963" t="s">
        <v>8317</v>
      </c>
      <c r="R3963" t="s">
        <v>8318</v>
      </c>
      <c r="S3963" s="12">
        <f t="shared" si="246"/>
        <v>41767.641319444447</v>
      </c>
      <c r="T3963" s="12">
        <f t="shared" si="247"/>
        <v>41745.641319444447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7">
        <f t="shared" si="245"/>
        <v>15</v>
      </c>
      <c r="Q3964" t="s">
        <v>8317</v>
      </c>
      <c r="R3964" t="s">
        <v>8318</v>
      </c>
      <c r="S3964" s="12">
        <f t="shared" si="246"/>
        <v>42336.371458333335</v>
      </c>
      <c r="T3964" s="12">
        <f t="shared" si="247"/>
        <v>42311.371458333335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2">
        <f t="shared" si="246"/>
        <v>42325.945798611108</v>
      </c>
      <c r="T3965" s="12">
        <f t="shared" si="247"/>
        <v>42295.904131944444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7">
        <f t="shared" si="245"/>
        <v>42</v>
      </c>
      <c r="Q3966" t="s">
        <v>8317</v>
      </c>
      <c r="R3966" t="s">
        <v>8318</v>
      </c>
      <c r="S3966" s="12">
        <f t="shared" si="246"/>
        <v>42113.430393518516</v>
      </c>
      <c r="T3966" s="12">
        <f t="shared" si="247"/>
        <v>42053.472060185188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7">
        <f t="shared" si="245"/>
        <v>71.25</v>
      </c>
      <c r="Q3967" t="s">
        <v>8317</v>
      </c>
      <c r="R3967" t="s">
        <v>8318</v>
      </c>
      <c r="S3967" s="12">
        <f t="shared" si="246"/>
        <v>42473.944212962961</v>
      </c>
      <c r="T3967" s="12">
        <f t="shared" si="247"/>
        <v>42413.985879629632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7">
        <f t="shared" si="245"/>
        <v>22.5</v>
      </c>
      <c r="Q3968" t="s">
        <v>8317</v>
      </c>
      <c r="R3968" t="s">
        <v>8318</v>
      </c>
      <c r="S3968" s="12">
        <f t="shared" si="246"/>
        <v>41843.874305555553</v>
      </c>
      <c r="T3968" s="12">
        <f t="shared" si="247"/>
        <v>41801.461550925924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7">
        <f t="shared" si="245"/>
        <v>41</v>
      </c>
      <c r="Q3969" t="s">
        <v>8317</v>
      </c>
      <c r="R3969" t="s">
        <v>8318</v>
      </c>
      <c r="S3969" s="12">
        <f t="shared" si="246"/>
        <v>42800.040590277778</v>
      </c>
      <c r="T3969" s="12">
        <f t="shared" si="247"/>
        <v>42770.040590277778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248">E3970/D3970</f>
        <v>0.10539999999999999</v>
      </c>
      <c r="P3970" s="7">
        <f t="shared" ref="P3970:P4033" si="249">E3970/L3970</f>
        <v>47.909090909090907</v>
      </c>
      <c r="Q3970" t="s">
        <v>8317</v>
      </c>
      <c r="R3970" t="s">
        <v>8318</v>
      </c>
      <c r="S3970" s="12">
        <f t="shared" si="246"/>
        <v>42512.565659722226</v>
      </c>
      <c r="T3970" s="12">
        <f t="shared" si="247"/>
        <v>42452.565659722226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8"/>
        <v>7.4690265486725665E-2</v>
      </c>
      <c r="P3971" s="7">
        <f t="shared" si="249"/>
        <v>35.166666666666664</v>
      </c>
      <c r="Q3971" t="s">
        <v>8317</v>
      </c>
      <c r="R3971" t="s">
        <v>8318</v>
      </c>
      <c r="S3971" s="12">
        <f t="shared" ref="S3971:S4034" si="250">(I3971/86400)+25569+(-6/24)</f>
        <v>42610.913194444445</v>
      </c>
      <c r="T3971" s="12">
        <f t="shared" ref="T3971:T4034" si="251">(J3971/86400)+25569+(-6/24)</f>
        <v>42601.604699074072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7">
        <f t="shared" si="249"/>
        <v>5.5</v>
      </c>
      <c r="Q3972" t="s">
        <v>8317</v>
      </c>
      <c r="R3972" t="s">
        <v>8318</v>
      </c>
      <c r="S3972" s="12">
        <f t="shared" si="250"/>
        <v>42477.613553240742</v>
      </c>
      <c r="T3972" s="12">
        <f t="shared" si="251"/>
        <v>42447.613553240742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7">
        <f t="shared" si="249"/>
        <v>22.666666666666668</v>
      </c>
      <c r="Q3973" t="s">
        <v>8317</v>
      </c>
      <c r="R3973" t="s">
        <v>8318</v>
      </c>
      <c r="S3973" s="12">
        <f t="shared" si="250"/>
        <v>41841.286180555559</v>
      </c>
      <c r="T3973" s="12">
        <f t="shared" si="251"/>
        <v>41811.286180555559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7">
        <f t="shared" si="249"/>
        <v>26.375</v>
      </c>
      <c r="Q3974" t="s">
        <v>8317</v>
      </c>
      <c r="R3974" t="s">
        <v>8318</v>
      </c>
      <c r="S3974" s="12">
        <f t="shared" si="250"/>
        <v>42040.817523148144</v>
      </c>
      <c r="T3974" s="12">
        <f t="shared" si="251"/>
        <v>41980.817523148144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7">
        <f t="shared" si="249"/>
        <v>105.54054054054055</v>
      </c>
      <c r="Q3975" t="s">
        <v>8317</v>
      </c>
      <c r="R3975" t="s">
        <v>8318</v>
      </c>
      <c r="S3975" s="12">
        <f t="shared" si="250"/>
        <v>42498.916666666672</v>
      </c>
      <c r="T3975" s="12">
        <f t="shared" si="251"/>
        <v>42469.43414351852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7">
        <f t="shared" si="249"/>
        <v>29.09090909090909</v>
      </c>
      <c r="Q3976" t="s">
        <v>8317</v>
      </c>
      <c r="R3976" t="s">
        <v>8318</v>
      </c>
      <c r="S3976" s="12">
        <f t="shared" si="250"/>
        <v>42523.296851851846</v>
      </c>
      <c r="T3976" s="12">
        <f t="shared" si="251"/>
        <v>42493.296851851846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2">
        <f t="shared" si="250"/>
        <v>42564.616875</v>
      </c>
      <c r="T3977" s="12">
        <f t="shared" si="251"/>
        <v>42534.616875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7">
        <f t="shared" si="249"/>
        <v>62</v>
      </c>
      <c r="Q3978" t="s">
        <v>8317</v>
      </c>
      <c r="R3978" t="s">
        <v>8318</v>
      </c>
      <c r="S3978" s="12">
        <f t="shared" si="250"/>
        <v>41852.041666666664</v>
      </c>
      <c r="T3978" s="12">
        <f t="shared" si="251"/>
        <v>41830.608344907407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7">
        <f t="shared" si="249"/>
        <v>217.5</v>
      </c>
      <c r="Q3979" t="s">
        <v>8317</v>
      </c>
      <c r="R3979" t="s">
        <v>8318</v>
      </c>
      <c r="S3979" s="12">
        <f t="shared" si="250"/>
        <v>42573.538564814815</v>
      </c>
      <c r="T3979" s="12">
        <f t="shared" si="251"/>
        <v>42543.538564814815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7">
        <f t="shared" si="249"/>
        <v>26.75</v>
      </c>
      <c r="Q3980" t="s">
        <v>8317</v>
      </c>
      <c r="R3980" t="s">
        <v>8318</v>
      </c>
      <c r="S3980" s="12">
        <f t="shared" si="250"/>
        <v>42035.392974537041</v>
      </c>
      <c r="T3980" s="12">
        <f t="shared" si="251"/>
        <v>41975.392974537041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7">
        <f t="shared" si="249"/>
        <v>18.333333333333332</v>
      </c>
      <c r="Q3981" t="s">
        <v>8317</v>
      </c>
      <c r="R3981" t="s">
        <v>8318</v>
      </c>
      <c r="S3981" s="12">
        <f t="shared" si="250"/>
        <v>42092.583333333328</v>
      </c>
      <c r="T3981" s="12">
        <f t="shared" si="251"/>
        <v>42069.653437500005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7">
        <f t="shared" si="249"/>
        <v>64.285714285714292</v>
      </c>
      <c r="Q3982" t="s">
        <v>8317</v>
      </c>
      <c r="R3982" t="s">
        <v>8318</v>
      </c>
      <c r="S3982" s="12">
        <f t="shared" si="250"/>
        <v>41825.348923611113</v>
      </c>
      <c r="T3982" s="12">
        <f t="shared" si="251"/>
        <v>41795.348923611113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7">
        <f t="shared" si="249"/>
        <v>175</v>
      </c>
      <c r="Q3983" t="s">
        <v>8317</v>
      </c>
      <c r="R3983" t="s">
        <v>8318</v>
      </c>
      <c r="S3983" s="12">
        <f t="shared" si="250"/>
        <v>42567.929965277777</v>
      </c>
      <c r="T3983" s="12">
        <f t="shared" si="251"/>
        <v>42507.929965277777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7">
        <f t="shared" si="249"/>
        <v>34</v>
      </c>
      <c r="Q3984" t="s">
        <v>8317</v>
      </c>
      <c r="R3984" t="s">
        <v>8318</v>
      </c>
      <c r="S3984" s="12">
        <f t="shared" si="250"/>
        <v>42192.559953703705</v>
      </c>
      <c r="T3984" s="12">
        <f t="shared" si="251"/>
        <v>42132.559953703705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7">
        <f t="shared" si="249"/>
        <v>84.282608695652172</v>
      </c>
      <c r="Q3985" t="s">
        <v>8317</v>
      </c>
      <c r="R3985" t="s">
        <v>8318</v>
      </c>
      <c r="S3985" s="12">
        <f t="shared" si="250"/>
        <v>41779.040972222225</v>
      </c>
      <c r="T3985" s="12">
        <f t="shared" si="251"/>
        <v>41747.61986111111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7">
        <f t="shared" si="249"/>
        <v>9.5</v>
      </c>
      <c r="Q3986" t="s">
        <v>8317</v>
      </c>
      <c r="R3986" t="s">
        <v>8318</v>
      </c>
      <c r="S3986" s="12">
        <f t="shared" si="250"/>
        <v>41950.75</v>
      </c>
      <c r="T3986" s="12">
        <f t="shared" si="251"/>
        <v>41920.713472222225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7">
        <f t="shared" si="249"/>
        <v>33.736842105263158</v>
      </c>
      <c r="Q3987" t="s">
        <v>8317</v>
      </c>
      <c r="R3987" t="s">
        <v>8318</v>
      </c>
      <c r="S3987" s="12">
        <f t="shared" si="250"/>
        <v>42420.628472222219</v>
      </c>
      <c r="T3987" s="12">
        <f t="shared" si="251"/>
        <v>42399.457407407404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7">
        <f t="shared" si="249"/>
        <v>37.53846153846154</v>
      </c>
      <c r="Q3988" t="s">
        <v>8317</v>
      </c>
      <c r="R3988" t="s">
        <v>8318</v>
      </c>
      <c r="S3988" s="12">
        <f t="shared" si="250"/>
        <v>42496.294444444444</v>
      </c>
      <c r="T3988" s="12">
        <f t="shared" si="251"/>
        <v>42467.298541666663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7">
        <f t="shared" si="249"/>
        <v>11.615384615384615</v>
      </c>
      <c r="Q3989" t="s">
        <v>8317</v>
      </c>
      <c r="R3989" t="s">
        <v>8318</v>
      </c>
      <c r="S3989" s="12">
        <f t="shared" si="250"/>
        <v>41775.67465277778</v>
      </c>
      <c r="T3989" s="12">
        <f t="shared" si="251"/>
        <v>41765.67465277778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7">
        <f t="shared" si="249"/>
        <v>8</v>
      </c>
      <c r="Q3990" t="s">
        <v>8317</v>
      </c>
      <c r="R3990" t="s">
        <v>8318</v>
      </c>
      <c r="S3990" s="12">
        <f t="shared" si="250"/>
        <v>42244.83116898148</v>
      </c>
      <c r="T3990" s="12">
        <f t="shared" si="251"/>
        <v>42229.83116898148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2">
        <f t="shared" si="250"/>
        <v>42316.541446759264</v>
      </c>
      <c r="T3991" s="12">
        <f t="shared" si="251"/>
        <v>42286.499780092592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7">
        <f t="shared" si="249"/>
        <v>23</v>
      </c>
      <c r="Q3992" t="s">
        <v>8317</v>
      </c>
      <c r="R3992" t="s">
        <v>8318</v>
      </c>
      <c r="S3992" s="12">
        <f t="shared" si="250"/>
        <v>42431.422372685185</v>
      </c>
      <c r="T3992" s="12">
        <f t="shared" si="251"/>
        <v>42401.422372685185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7">
        <f t="shared" si="249"/>
        <v>100</v>
      </c>
      <c r="Q3993" t="s">
        <v>8317</v>
      </c>
      <c r="R3993" t="s">
        <v>8318</v>
      </c>
      <c r="S3993" s="12">
        <f t="shared" si="250"/>
        <v>42155.394467592589</v>
      </c>
      <c r="T3993" s="12">
        <f t="shared" si="251"/>
        <v>42125.394467592589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7">
        <f t="shared" si="249"/>
        <v>60.111111111111114</v>
      </c>
      <c r="Q3994" t="s">
        <v>8317</v>
      </c>
      <c r="R3994" t="s">
        <v>8318</v>
      </c>
      <c r="S3994" s="12">
        <f t="shared" si="250"/>
        <v>42349.732164351852</v>
      </c>
      <c r="T3994" s="12">
        <f t="shared" si="251"/>
        <v>42289.69049768518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7">
        <f t="shared" si="249"/>
        <v>3</v>
      </c>
      <c r="Q3995" t="s">
        <v>8317</v>
      </c>
      <c r="R3995" t="s">
        <v>8318</v>
      </c>
      <c r="S3995" s="12">
        <f t="shared" si="250"/>
        <v>42137.614722222221</v>
      </c>
      <c r="T3995" s="12">
        <f t="shared" si="251"/>
        <v>42107.614722222221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7">
        <f t="shared" si="249"/>
        <v>5</v>
      </c>
      <c r="Q3996" t="s">
        <v>8317</v>
      </c>
      <c r="R3996" t="s">
        <v>8318</v>
      </c>
      <c r="S3996" s="12">
        <f t="shared" si="250"/>
        <v>41839.139930555553</v>
      </c>
      <c r="T3996" s="12">
        <f t="shared" si="251"/>
        <v>41809.139930555553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7">
        <f t="shared" si="249"/>
        <v>17.5</v>
      </c>
      <c r="Q3997" t="s">
        <v>8317</v>
      </c>
      <c r="R3997" t="s">
        <v>8318</v>
      </c>
      <c r="S3997" s="12">
        <f t="shared" si="250"/>
        <v>42049.227083333331</v>
      </c>
      <c r="T3997" s="12">
        <f t="shared" si="251"/>
        <v>42019.433761574073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7">
        <f t="shared" si="249"/>
        <v>29.235294117647058</v>
      </c>
      <c r="Q3998" t="s">
        <v>8317</v>
      </c>
      <c r="R3998" t="s">
        <v>8318</v>
      </c>
      <c r="S3998" s="12">
        <f t="shared" si="250"/>
        <v>41963.419444444444</v>
      </c>
      <c r="T3998" s="12">
        <f t="shared" si="251"/>
        <v>41950.016944444447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2">
        <f t="shared" si="250"/>
        <v>42099.099780092598</v>
      </c>
      <c r="T3999" s="12">
        <f t="shared" si="251"/>
        <v>42069.141446759255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7">
        <f t="shared" si="249"/>
        <v>59.583333333333336</v>
      </c>
      <c r="Q4000" t="s">
        <v>8317</v>
      </c>
      <c r="R4000" t="s">
        <v>8318</v>
      </c>
      <c r="S4000" s="12">
        <f t="shared" si="250"/>
        <v>42091.671597222223</v>
      </c>
      <c r="T4000" s="12">
        <f t="shared" si="251"/>
        <v>42061.713263888887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7">
        <f t="shared" si="249"/>
        <v>82.571428571428569</v>
      </c>
      <c r="Q4001" t="s">
        <v>8317</v>
      </c>
      <c r="R4001" t="s">
        <v>8318</v>
      </c>
      <c r="S4001" s="12">
        <f t="shared" si="250"/>
        <v>41882.577650462961</v>
      </c>
      <c r="T4001" s="12">
        <f t="shared" si="251"/>
        <v>41842.578680555554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7">
        <f t="shared" si="249"/>
        <v>10</v>
      </c>
      <c r="Q4002" t="s">
        <v>8317</v>
      </c>
      <c r="R4002" t="s">
        <v>8318</v>
      </c>
      <c r="S4002" s="12">
        <f t="shared" si="250"/>
        <v>42497.353680555556</v>
      </c>
      <c r="T4002" s="12">
        <f t="shared" si="251"/>
        <v>42437.39534722222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7">
        <f t="shared" si="249"/>
        <v>32.357142857142854</v>
      </c>
      <c r="Q4003" t="s">
        <v>8317</v>
      </c>
      <c r="R4003" t="s">
        <v>8318</v>
      </c>
      <c r="S4003" s="12">
        <f t="shared" si="250"/>
        <v>42795.541666666672</v>
      </c>
      <c r="T4003" s="12">
        <f t="shared" si="251"/>
        <v>42775.714212962965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7">
        <f t="shared" si="249"/>
        <v>5.75</v>
      </c>
      <c r="Q4004" t="s">
        <v>8317</v>
      </c>
      <c r="R4004" t="s">
        <v>8318</v>
      </c>
      <c r="S4004" s="12">
        <f t="shared" si="250"/>
        <v>41908.793530092589</v>
      </c>
      <c r="T4004" s="12">
        <f t="shared" si="251"/>
        <v>41878.793530092589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7">
        <f t="shared" si="249"/>
        <v>100.5</v>
      </c>
      <c r="Q4005" t="s">
        <v>8317</v>
      </c>
      <c r="R4005" t="s">
        <v>8318</v>
      </c>
      <c r="S4005" s="12">
        <f t="shared" si="250"/>
        <v>42050.337349537032</v>
      </c>
      <c r="T4005" s="12">
        <f t="shared" si="251"/>
        <v>42020.337349537032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7">
        <f t="shared" si="249"/>
        <v>1</v>
      </c>
      <c r="Q4006" t="s">
        <v>8317</v>
      </c>
      <c r="R4006" t="s">
        <v>8318</v>
      </c>
      <c r="S4006" s="12">
        <f t="shared" si="250"/>
        <v>41919.91269675926</v>
      </c>
      <c r="T4006" s="12">
        <f t="shared" si="251"/>
        <v>41889.91269675926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7">
        <f t="shared" si="249"/>
        <v>20</v>
      </c>
      <c r="Q4007" t="s">
        <v>8317</v>
      </c>
      <c r="R4007" t="s">
        <v>8318</v>
      </c>
      <c r="S4007" s="12">
        <f t="shared" si="250"/>
        <v>41932.557696759257</v>
      </c>
      <c r="T4007" s="12">
        <f t="shared" si="251"/>
        <v>41872.557696759257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7">
        <f t="shared" si="249"/>
        <v>2</v>
      </c>
      <c r="Q4008" t="s">
        <v>8317</v>
      </c>
      <c r="R4008" t="s">
        <v>8318</v>
      </c>
      <c r="S4008" s="12">
        <f t="shared" si="250"/>
        <v>42416.522997685184</v>
      </c>
      <c r="T4008" s="12">
        <f t="shared" si="251"/>
        <v>42391.522997685184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7">
        <f t="shared" si="249"/>
        <v>5</v>
      </c>
      <c r="Q4009" t="s">
        <v>8317</v>
      </c>
      <c r="R4009" t="s">
        <v>8318</v>
      </c>
      <c r="S4009" s="12">
        <f t="shared" si="250"/>
        <v>41877.436111111107</v>
      </c>
      <c r="T4009" s="12">
        <f t="shared" si="251"/>
        <v>41848.522928240738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7">
        <f t="shared" si="249"/>
        <v>15</v>
      </c>
      <c r="Q4010" t="s">
        <v>8317</v>
      </c>
      <c r="R4010" t="s">
        <v>8318</v>
      </c>
      <c r="S4010" s="12">
        <f t="shared" si="250"/>
        <v>42207.714201388888</v>
      </c>
      <c r="T4010" s="12">
        <f t="shared" si="251"/>
        <v>42177.714201388888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7">
        <f t="shared" si="249"/>
        <v>25</v>
      </c>
      <c r="Q4011" t="s">
        <v>8317</v>
      </c>
      <c r="R4011" t="s">
        <v>8318</v>
      </c>
      <c r="S4011" s="12">
        <f t="shared" si="250"/>
        <v>41891.450925925928</v>
      </c>
      <c r="T4011" s="12">
        <f t="shared" si="251"/>
        <v>41851.450925925928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7">
        <f t="shared" si="249"/>
        <v>45.842105263157897</v>
      </c>
      <c r="Q4012" t="s">
        <v>8317</v>
      </c>
      <c r="R4012" t="s">
        <v>8318</v>
      </c>
      <c r="S4012" s="12">
        <f t="shared" si="250"/>
        <v>41938.520439814813</v>
      </c>
      <c r="T4012" s="12">
        <f t="shared" si="251"/>
        <v>41921.520439814813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7">
        <f t="shared" si="249"/>
        <v>4.75</v>
      </c>
      <c r="Q4013" t="s">
        <v>8317</v>
      </c>
      <c r="R4013" t="s">
        <v>8318</v>
      </c>
      <c r="S4013" s="12">
        <f t="shared" si="250"/>
        <v>42032.29488425926</v>
      </c>
      <c r="T4013" s="12">
        <f t="shared" si="251"/>
        <v>42002.29488425926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2">
        <f t="shared" si="250"/>
        <v>42126.294548611113</v>
      </c>
      <c r="T4014" s="12">
        <f t="shared" si="251"/>
        <v>42096.294548611113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7">
        <f t="shared" si="249"/>
        <v>13</v>
      </c>
      <c r="Q4015" t="s">
        <v>8317</v>
      </c>
      <c r="R4015" t="s">
        <v>8318</v>
      </c>
      <c r="S4015" s="12">
        <f t="shared" si="250"/>
        <v>42051.051192129627</v>
      </c>
      <c r="T4015" s="12">
        <f t="shared" si="251"/>
        <v>42021.051192129627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2">
        <f t="shared" si="250"/>
        <v>42433.996168981481</v>
      </c>
      <c r="T4016" s="12">
        <f t="shared" si="251"/>
        <v>42418.996168981481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7">
        <f t="shared" si="249"/>
        <v>1</v>
      </c>
      <c r="Q4017" t="s">
        <v>8317</v>
      </c>
      <c r="R4017" t="s">
        <v>8318</v>
      </c>
      <c r="S4017" s="12">
        <f t="shared" si="250"/>
        <v>42204.530821759261</v>
      </c>
      <c r="T4017" s="12">
        <f t="shared" si="251"/>
        <v>42174.530821759261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7">
        <f t="shared" si="249"/>
        <v>10</v>
      </c>
      <c r="Q4018" t="s">
        <v>8317</v>
      </c>
      <c r="R4018" t="s">
        <v>8318</v>
      </c>
      <c r="S4018" s="12">
        <f t="shared" si="250"/>
        <v>41899.622685185182</v>
      </c>
      <c r="T4018" s="12">
        <f t="shared" si="251"/>
        <v>41869.622685185182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7">
        <f t="shared" si="249"/>
        <v>52.5</v>
      </c>
      <c r="Q4019" t="s">
        <v>8317</v>
      </c>
      <c r="R4019" t="s">
        <v>8318</v>
      </c>
      <c r="S4019" s="12">
        <f t="shared" si="250"/>
        <v>41886.422152777777</v>
      </c>
      <c r="T4019" s="12">
        <f t="shared" si="251"/>
        <v>41856.422152777777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7">
        <f t="shared" si="249"/>
        <v>32.5</v>
      </c>
      <c r="Q4020" t="s">
        <v>8317</v>
      </c>
      <c r="R4020" t="s">
        <v>8318</v>
      </c>
      <c r="S4020" s="12">
        <f t="shared" si="250"/>
        <v>42650.66097222222</v>
      </c>
      <c r="T4020" s="12">
        <f t="shared" si="251"/>
        <v>42620.66097222222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7">
        <f t="shared" si="249"/>
        <v>7.25</v>
      </c>
      <c r="Q4021" t="s">
        <v>8317</v>
      </c>
      <c r="R4021" t="s">
        <v>8318</v>
      </c>
      <c r="S4021" s="12">
        <f t="shared" si="250"/>
        <v>42475.436111111107</v>
      </c>
      <c r="T4021" s="12">
        <f t="shared" si="251"/>
        <v>42417.425879629634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7">
        <f t="shared" si="249"/>
        <v>33.333333333333336</v>
      </c>
      <c r="Q4022" t="s">
        <v>8317</v>
      </c>
      <c r="R4022" t="s">
        <v>8318</v>
      </c>
      <c r="S4022" s="12">
        <f t="shared" si="250"/>
        <v>42086.899293981478</v>
      </c>
      <c r="T4022" s="12">
        <f t="shared" si="251"/>
        <v>42056.940960648149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7">
        <f t="shared" si="249"/>
        <v>62.5</v>
      </c>
      <c r="Q4023" t="s">
        <v>8317</v>
      </c>
      <c r="R4023" t="s">
        <v>8318</v>
      </c>
      <c r="S4023" s="12">
        <f t="shared" si="250"/>
        <v>41938.661550925928</v>
      </c>
      <c r="T4023" s="12">
        <f t="shared" si="251"/>
        <v>41878.661550925928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7">
        <f t="shared" si="249"/>
        <v>63.558375634517766</v>
      </c>
      <c r="Q4024" t="s">
        <v>8317</v>
      </c>
      <c r="R4024" t="s">
        <v>8318</v>
      </c>
      <c r="S4024" s="12">
        <f t="shared" si="250"/>
        <v>42035.870833333334</v>
      </c>
      <c r="T4024" s="12">
        <f t="shared" si="251"/>
        <v>41990.334108796298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2">
        <f t="shared" si="250"/>
        <v>42453.707905092597</v>
      </c>
      <c r="T4025" s="12">
        <f t="shared" si="251"/>
        <v>42408.749571759261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7">
        <f t="shared" si="249"/>
        <v>10</v>
      </c>
      <c r="Q4026" t="s">
        <v>8317</v>
      </c>
      <c r="R4026" t="s">
        <v>8318</v>
      </c>
      <c r="S4026" s="12">
        <f t="shared" si="250"/>
        <v>42247.420104166667</v>
      </c>
      <c r="T4026" s="12">
        <f t="shared" si="251"/>
        <v>42217.420104166667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7">
        <f t="shared" si="249"/>
        <v>62.5</v>
      </c>
      <c r="Q4027" t="s">
        <v>8317</v>
      </c>
      <c r="R4027" t="s">
        <v>8318</v>
      </c>
      <c r="S4027" s="12">
        <f t="shared" si="250"/>
        <v>42210.987685185188</v>
      </c>
      <c r="T4027" s="12">
        <f t="shared" si="251"/>
        <v>42150.987685185188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2">
        <f t="shared" si="250"/>
        <v>42342.447210648148</v>
      </c>
      <c r="T4028" s="12">
        <f t="shared" si="251"/>
        <v>42282.405543981484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7">
        <f t="shared" si="249"/>
        <v>30.714285714285715</v>
      </c>
      <c r="Q4029" t="s">
        <v>8317</v>
      </c>
      <c r="R4029" t="s">
        <v>8318</v>
      </c>
      <c r="S4029" s="12">
        <f t="shared" si="250"/>
        <v>42788.791666666672</v>
      </c>
      <c r="T4029" s="12">
        <f t="shared" si="251"/>
        <v>42768.72084490741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7">
        <f t="shared" si="249"/>
        <v>51</v>
      </c>
      <c r="Q4030" t="s">
        <v>8317</v>
      </c>
      <c r="R4030" t="s">
        <v>8318</v>
      </c>
      <c r="S4030" s="12">
        <f t="shared" si="250"/>
        <v>41795.688657407409</v>
      </c>
      <c r="T4030" s="12">
        <f t="shared" si="251"/>
        <v>41765.688657407409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2">
        <f t="shared" si="250"/>
        <v>42351.77511574074</v>
      </c>
      <c r="T4031" s="12">
        <f t="shared" si="251"/>
        <v>42321.77511574074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7">
        <f t="shared" si="249"/>
        <v>66.666666666666671</v>
      </c>
      <c r="Q4032" t="s">
        <v>8317</v>
      </c>
      <c r="R4032" t="s">
        <v>8318</v>
      </c>
      <c r="S4032" s="12">
        <f t="shared" si="250"/>
        <v>42403.53402777778</v>
      </c>
      <c r="T4032" s="12">
        <f t="shared" si="251"/>
        <v>42374.405081018514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2">
        <f t="shared" si="250"/>
        <v>41991.376898148148</v>
      </c>
      <c r="T4033" s="12">
        <f t="shared" si="251"/>
        <v>41941.335231481484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252">E4034/D4034</f>
        <v>6.8287037037037035E-2</v>
      </c>
      <c r="P4034" s="7">
        <f t="shared" ref="P4034:P4097" si="253">E4034/L4034</f>
        <v>59</v>
      </c>
      <c r="Q4034" t="s">
        <v>8317</v>
      </c>
      <c r="R4034" t="s">
        <v>8318</v>
      </c>
      <c r="S4034" s="12">
        <f t="shared" si="250"/>
        <v>42353.60087962963</v>
      </c>
      <c r="T4034" s="12">
        <f t="shared" si="251"/>
        <v>42293.559212962966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2"/>
        <v>0.25698702928870293</v>
      </c>
      <c r="P4035" s="7">
        <f t="shared" si="253"/>
        <v>65.340319148936175</v>
      </c>
      <c r="Q4035" t="s">
        <v>8317</v>
      </c>
      <c r="R4035" t="s">
        <v>8318</v>
      </c>
      <c r="S4035" s="12">
        <f t="shared" ref="S4035:S4098" si="254">(I4035/86400)+25569+(-6/24)</f>
        <v>42645.125</v>
      </c>
      <c r="T4035" s="12">
        <f t="shared" ref="T4035:T4098" si="255">(J4035/86400)+25569+(-6/24)</f>
        <v>42614.018796296295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7">
        <f t="shared" si="253"/>
        <v>100</v>
      </c>
      <c r="Q4036" t="s">
        <v>8317</v>
      </c>
      <c r="R4036" t="s">
        <v>8318</v>
      </c>
      <c r="S4036" s="12">
        <f t="shared" si="254"/>
        <v>42097.655671296292</v>
      </c>
      <c r="T4036" s="12">
        <f t="shared" si="255"/>
        <v>42067.697337962964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7">
        <f t="shared" si="253"/>
        <v>147.4</v>
      </c>
      <c r="Q4037" t="s">
        <v>8317</v>
      </c>
      <c r="R4037" t="s">
        <v>8318</v>
      </c>
      <c r="S4037" s="12">
        <f t="shared" si="254"/>
        <v>41933.632951388892</v>
      </c>
      <c r="T4037" s="12">
        <f t="shared" si="255"/>
        <v>41903.632951388892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7">
        <f t="shared" si="253"/>
        <v>166.05882352941177</v>
      </c>
      <c r="Q4038" t="s">
        <v>8317</v>
      </c>
      <c r="R4038" t="s">
        <v>8318</v>
      </c>
      <c r="S4038" s="12">
        <f t="shared" si="254"/>
        <v>41821.6875</v>
      </c>
      <c r="T4038" s="12">
        <f t="shared" si="255"/>
        <v>41804.687083333338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7">
        <f t="shared" si="253"/>
        <v>40</v>
      </c>
      <c r="Q4039" t="s">
        <v>8317</v>
      </c>
      <c r="R4039" t="s">
        <v>8318</v>
      </c>
      <c r="S4039" s="12">
        <f t="shared" si="254"/>
        <v>42514.350694444445</v>
      </c>
      <c r="T4039" s="12">
        <f t="shared" si="255"/>
        <v>42496.820775462962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7">
        <f t="shared" si="253"/>
        <v>75.25</v>
      </c>
      <c r="Q4040" t="s">
        <v>8317</v>
      </c>
      <c r="R4040" t="s">
        <v>8318</v>
      </c>
      <c r="S4040" s="12">
        <f t="shared" si="254"/>
        <v>41929.548726851848</v>
      </c>
      <c r="T4040" s="12">
        <f t="shared" si="255"/>
        <v>41869.548726851848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7">
        <f t="shared" si="253"/>
        <v>60</v>
      </c>
      <c r="Q4041" t="s">
        <v>8317</v>
      </c>
      <c r="R4041" t="s">
        <v>8318</v>
      </c>
      <c r="S4041" s="12">
        <f t="shared" si="254"/>
        <v>42338.999305555553</v>
      </c>
      <c r="T4041" s="12">
        <f t="shared" si="255"/>
        <v>42305.420914351853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7">
        <f t="shared" si="253"/>
        <v>1250</v>
      </c>
      <c r="Q4042" t="s">
        <v>8317</v>
      </c>
      <c r="R4042" t="s">
        <v>8318</v>
      </c>
      <c r="S4042" s="12">
        <f t="shared" si="254"/>
        <v>42202.875</v>
      </c>
      <c r="T4042" s="12">
        <f t="shared" si="255"/>
        <v>42143.981527777782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7">
        <f t="shared" si="253"/>
        <v>10.5</v>
      </c>
      <c r="Q4043" t="s">
        <v>8317</v>
      </c>
      <c r="R4043" t="s">
        <v>8318</v>
      </c>
      <c r="S4043" s="12">
        <f t="shared" si="254"/>
        <v>42619.224004629628</v>
      </c>
      <c r="T4043" s="12">
        <f t="shared" si="255"/>
        <v>42559.224004629628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7">
        <f t="shared" si="253"/>
        <v>7</v>
      </c>
      <c r="Q4044" t="s">
        <v>8317</v>
      </c>
      <c r="R4044" t="s">
        <v>8318</v>
      </c>
      <c r="S4044" s="12">
        <f t="shared" si="254"/>
        <v>42024.552777777775</v>
      </c>
      <c r="T4044" s="12">
        <f t="shared" si="255"/>
        <v>41994.834074074075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2">
        <f t="shared" si="254"/>
        <v>41963.707465277781</v>
      </c>
      <c r="T4045" s="12">
        <f t="shared" si="255"/>
        <v>41948.707465277781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7">
        <f t="shared" si="253"/>
        <v>56.25</v>
      </c>
      <c r="Q4046" t="s">
        <v>8317</v>
      </c>
      <c r="R4046" t="s">
        <v>8318</v>
      </c>
      <c r="S4046" s="12">
        <f t="shared" si="254"/>
        <v>42103.958333333328</v>
      </c>
      <c r="T4046" s="12">
        <f t="shared" si="255"/>
        <v>42073.969699074078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7">
        <f t="shared" si="253"/>
        <v>1</v>
      </c>
      <c r="Q4047" t="s">
        <v>8317</v>
      </c>
      <c r="R4047" t="s">
        <v>8318</v>
      </c>
      <c r="S4047" s="12">
        <f t="shared" si="254"/>
        <v>41871.951261574075</v>
      </c>
      <c r="T4047" s="12">
        <f t="shared" si="255"/>
        <v>41841.951261574075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7">
        <f t="shared" si="253"/>
        <v>38.333333333333336</v>
      </c>
      <c r="Q4048" t="s">
        <v>8317</v>
      </c>
      <c r="R4048" t="s">
        <v>8318</v>
      </c>
      <c r="S4048" s="12">
        <f t="shared" si="254"/>
        <v>41934.400578703702</v>
      </c>
      <c r="T4048" s="12">
        <f t="shared" si="255"/>
        <v>41904.400578703702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7">
        <f t="shared" si="253"/>
        <v>27.5</v>
      </c>
      <c r="Q4049" t="s">
        <v>8317</v>
      </c>
      <c r="R4049" t="s">
        <v>8318</v>
      </c>
      <c r="S4049" s="12">
        <f t="shared" si="254"/>
        <v>42014.791666666672</v>
      </c>
      <c r="T4049" s="12">
        <f t="shared" si="255"/>
        <v>41990.772488425922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7">
        <f t="shared" si="253"/>
        <v>32.978021978021978</v>
      </c>
      <c r="Q4050" t="s">
        <v>8317</v>
      </c>
      <c r="R4050" t="s">
        <v>8318</v>
      </c>
      <c r="S4050" s="12">
        <f t="shared" si="254"/>
        <v>42471.217442129629</v>
      </c>
      <c r="T4050" s="12">
        <f t="shared" si="255"/>
        <v>42436.259108796294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7">
        <f t="shared" si="253"/>
        <v>16</v>
      </c>
      <c r="Q4051" t="s">
        <v>8317</v>
      </c>
      <c r="R4051" t="s">
        <v>8318</v>
      </c>
      <c r="S4051" s="12">
        <f t="shared" si="254"/>
        <v>42199.708506944444</v>
      </c>
      <c r="T4051" s="12">
        <f t="shared" si="255"/>
        <v>42169.708506944444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7">
        <f t="shared" si="253"/>
        <v>1</v>
      </c>
      <c r="Q4052" t="s">
        <v>8317</v>
      </c>
      <c r="R4052" t="s">
        <v>8318</v>
      </c>
      <c r="S4052" s="12">
        <f t="shared" si="254"/>
        <v>41935.386469907404</v>
      </c>
      <c r="T4052" s="12">
        <f t="shared" si="255"/>
        <v>41905.386469907404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2">
        <f t="shared" si="254"/>
        <v>41768.036805555559</v>
      </c>
      <c r="T4053" s="12">
        <f t="shared" si="255"/>
        <v>41761.560150462959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7">
        <f t="shared" si="253"/>
        <v>86.615384615384613</v>
      </c>
      <c r="Q4054" t="s">
        <v>8317</v>
      </c>
      <c r="R4054" t="s">
        <v>8318</v>
      </c>
      <c r="S4054" s="12">
        <f t="shared" si="254"/>
        <v>41925.628657407404</v>
      </c>
      <c r="T4054" s="12">
        <f t="shared" si="255"/>
        <v>41865.628657407404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7">
        <f t="shared" si="253"/>
        <v>55</v>
      </c>
      <c r="Q4055" t="s">
        <v>8317</v>
      </c>
      <c r="R4055" t="s">
        <v>8318</v>
      </c>
      <c r="S4055" s="12">
        <f t="shared" si="254"/>
        <v>41958.583333333328</v>
      </c>
      <c r="T4055" s="12">
        <f t="shared" si="255"/>
        <v>41928.440138888887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2">
        <f t="shared" si="254"/>
        <v>42643.916666666672</v>
      </c>
      <c r="T4056" s="12">
        <f t="shared" si="255"/>
        <v>42613.591261574074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7">
        <f t="shared" si="253"/>
        <v>41.952380952380949</v>
      </c>
      <c r="Q4057" t="s">
        <v>8317</v>
      </c>
      <c r="R4057" t="s">
        <v>8318</v>
      </c>
      <c r="S4057" s="12">
        <f t="shared" si="254"/>
        <v>41809.398506944446</v>
      </c>
      <c r="T4057" s="12">
        <f t="shared" si="255"/>
        <v>41779.398506944446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7">
        <f t="shared" si="253"/>
        <v>88.333333333333329</v>
      </c>
      <c r="Q4058" t="s">
        <v>8317</v>
      </c>
      <c r="R4058" t="s">
        <v>8318</v>
      </c>
      <c r="S4058" s="12">
        <f t="shared" si="254"/>
        <v>42554.582638888889</v>
      </c>
      <c r="T4058" s="12">
        <f t="shared" si="255"/>
        <v>42534.683321759258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7">
        <f t="shared" si="253"/>
        <v>129.16666666666666</v>
      </c>
      <c r="Q4059" t="s">
        <v>8317</v>
      </c>
      <c r="R4059" t="s">
        <v>8318</v>
      </c>
      <c r="S4059" s="12">
        <f t="shared" si="254"/>
        <v>42333.708333333328</v>
      </c>
      <c r="T4059" s="12">
        <f t="shared" si="255"/>
        <v>42310.718518518523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7">
        <f t="shared" si="253"/>
        <v>23.75</v>
      </c>
      <c r="Q4060" t="s">
        <v>8317</v>
      </c>
      <c r="R4060" t="s">
        <v>8318</v>
      </c>
      <c r="S4060" s="12">
        <f t="shared" si="254"/>
        <v>42460.915972222225</v>
      </c>
      <c r="T4060" s="12">
        <f t="shared" si="255"/>
        <v>42445.810694444444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7">
        <f t="shared" si="253"/>
        <v>35.714285714285715</v>
      </c>
      <c r="Q4061" t="s">
        <v>8317</v>
      </c>
      <c r="R4061" t="s">
        <v>8318</v>
      </c>
      <c r="S4061" s="12">
        <f t="shared" si="254"/>
        <v>41897.875</v>
      </c>
      <c r="T4061" s="12">
        <f t="shared" si="255"/>
        <v>41866.390648148146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7">
        <f t="shared" si="253"/>
        <v>57</v>
      </c>
      <c r="Q4062" t="s">
        <v>8317</v>
      </c>
      <c r="R4062" t="s">
        <v>8318</v>
      </c>
      <c r="S4062" s="12">
        <f t="shared" si="254"/>
        <v>41813.416666666664</v>
      </c>
      <c r="T4062" s="12">
        <f t="shared" si="255"/>
        <v>41779.445092592592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2">
        <f t="shared" si="254"/>
        <v>42480.849803240737</v>
      </c>
      <c r="T4063" s="12">
        <f t="shared" si="255"/>
        <v>42420.891469907408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7">
        <f t="shared" si="253"/>
        <v>163.33333333333334</v>
      </c>
      <c r="Q4064" t="s">
        <v>8317</v>
      </c>
      <c r="R4064" t="s">
        <v>8318</v>
      </c>
      <c r="S4064" s="12">
        <f t="shared" si="254"/>
        <v>42553.489212962959</v>
      </c>
      <c r="T4064" s="12">
        <f t="shared" si="255"/>
        <v>42523.489212962959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7">
        <f t="shared" si="253"/>
        <v>15</v>
      </c>
      <c r="Q4065" t="s">
        <v>8317</v>
      </c>
      <c r="R4065" t="s">
        <v>8318</v>
      </c>
      <c r="S4065" s="12">
        <f t="shared" si="254"/>
        <v>41817.431527777779</v>
      </c>
      <c r="T4065" s="12">
        <f t="shared" si="255"/>
        <v>41787.431527777779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7">
        <f t="shared" si="253"/>
        <v>64.166666666666671</v>
      </c>
      <c r="Q4066" t="s">
        <v>8317</v>
      </c>
      <c r="R4066" t="s">
        <v>8318</v>
      </c>
      <c r="S4066" s="12">
        <f t="shared" si="254"/>
        <v>42123.338263888887</v>
      </c>
      <c r="T4066" s="12">
        <f t="shared" si="255"/>
        <v>42093.338263888887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7">
        <f t="shared" si="253"/>
        <v>6.75</v>
      </c>
      <c r="Q4067" t="s">
        <v>8317</v>
      </c>
      <c r="R4067" t="s">
        <v>8318</v>
      </c>
      <c r="S4067" s="12">
        <f t="shared" si="254"/>
        <v>41863.701516203706</v>
      </c>
      <c r="T4067" s="12">
        <f t="shared" si="255"/>
        <v>41833.701516203706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7">
        <f t="shared" si="253"/>
        <v>25</v>
      </c>
      <c r="Q4068" t="s">
        <v>8317</v>
      </c>
      <c r="R4068" t="s">
        <v>8318</v>
      </c>
      <c r="S4068" s="12">
        <f t="shared" si="254"/>
        <v>42508.789212962962</v>
      </c>
      <c r="T4068" s="12">
        <f t="shared" si="255"/>
        <v>42478.789212962962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7">
        <f t="shared" si="253"/>
        <v>179.11764705882354</v>
      </c>
      <c r="Q4069" t="s">
        <v>8317</v>
      </c>
      <c r="R4069" t="s">
        <v>8318</v>
      </c>
      <c r="S4069" s="12">
        <f t="shared" si="254"/>
        <v>42274.867476851854</v>
      </c>
      <c r="T4069" s="12">
        <f t="shared" si="255"/>
        <v>42234.867476851854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7">
        <f t="shared" si="253"/>
        <v>34.950000000000003</v>
      </c>
      <c r="Q4070" t="s">
        <v>8317</v>
      </c>
      <c r="R4070" t="s">
        <v>8318</v>
      </c>
      <c r="S4070" s="12">
        <f t="shared" si="254"/>
        <v>42748.711805555555</v>
      </c>
      <c r="T4070" s="12">
        <f t="shared" si="255"/>
        <v>42718.713599537034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7">
        <f t="shared" si="253"/>
        <v>33.07692307692308</v>
      </c>
      <c r="Q4071" t="s">
        <v>8317</v>
      </c>
      <c r="R4071" t="s">
        <v>8318</v>
      </c>
      <c r="S4071" s="12">
        <f t="shared" si="254"/>
        <v>42063.25</v>
      </c>
      <c r="T4071" s="12">
        <f t="shared" si="255"/>
        <v>42022.411527777775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7">
        <f t="shared" si="253"/>
        <v>27.5</v>
      </c>
      <c r="Q4072" t="s">
        <v>8317</v>
      </c>
      <c r="R4072" t="s">
        <v>8318</v>
      </c>
      <c r="S4072" s="12">
        <f t="shared" si="254"/>
        <v>42063.875</v>
      </c>
      <c r="T4072" s="12">
        <f t="shared" si="255"/>
        <v>42031.416898148149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2">
        <f t="shared" si="254"/>
        <v>42730.554756944446</v>
      </c>
      <c r="T4073" s="12">
        <f t="shared" si="255"/>
        <v>42700.554756944446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7">
        <f t="shared" si="253"/>
        <v>2</v>
      </c>
      <c r="Q4074" t="s">
        <v>8317</v>
      </c>
      <c r="R4074" t="s">
        <v>8318</v>
      </c>
      <c r="S4074" s="12">
        <f t="shared" si="254"/>
        <v>41872.52443287037</v>
      </c>
      <c r="T4074" s="12">
        <f t="shared" si="255"/>
        <v>41812.52443287037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7">
        <f t="shared" si="253"/>
        <v>18.5</v>
      </c>
      <c r="Q4075" t="s">
        <v>8317</v>
      </c>
      <c r="R4075" t="s">
        <v>8318</v>
      </c>
      <c r="S4075" s="12">
        <f t="shared" si="254"/>
        <v>42132.916666666672</v>
      </c>
      <c r="T4075" s="12">
        <f t="shared" si="255"/>
        <v>42078.095208333332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7">
        <f t="shared" si="253"/>
        <v>35</v>
      </c>
      <c r="Q4076" t="s">
        <v>8317</v>
      </c>
      <c r="R4076" t="s">
        <v>8318</v>
      </c>
      <c r="S4076" s="12">
        <f t="shared" si="254"/>
        <v>42313.344618055555</v>
      </c>
      <c r="T4076" s="12">
        <f t="shared" si="255"/>
        <v>42283.302951388891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7">
        <f t="shared" si="253"/>
        <v>44.307692307692307</v>
      </c>
      <c r="Q4077" t="s">
        <v>8317</v>
      </c>
      <c r="R4077" t="s">
        <v>8318</v>
      </c>
      <c r="S4077" s="12">
        <f t="shared" si="254"/>
        <v>41820.477777777778</v>
      </c>
      <c r="T4077" s="12">
        <f t="shared" si="255"/>
        <v>41778.795937499999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2">
        <f t="shared" si="254"/>
        <v>41933.577083333337</v>
      </c>
      <c r="T4078" s="12">
        <f t="shared" si="255"/>
        <v>41905.545706018514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7">
        <f t="shared" si="253"/>
        <v>222.5</v>
      </c>
      <c r="Q4079" t="s">
        <v>8317</v>
      </c>
      <c r="R4079" t="s">
        <v>8318</v>
      </c>
      <c r="S4079" s="12">
        <f t="shared" si="254"/>
        <v>42725.4605787037</v>
      </c>
      <c r="T4079" s="12">
        <f t="shared" si="255"/>
        <v>42695.4605787037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2">
        <f t="shared" si="254"/>
        <v>42762.537523148145</v>
      </c>
      <c r="T4080" s="12">
        <f t="shared" si="255"/>
        <v>42732.537523148145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7">
        <f t="shared" si="253"/>
        <v>5</v>
      </c>
      <c r="Q4081" t="s">
        <v>8317</v>
      </c>
      <c r="R4081" t="s">
        <v>8318</v>
      </c>
      <c r="S4081" s="12">
        <f t="shared" si="254"/>
        <v>42540.688900462963</v>
      </c>
      <c r="T4081" s="12">
        <f t="shared" si="255"/>
        <v>42510.688900462963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2">
        <f t="shared" si="254"/>
        <v>42535.537499999999</v>
      </c>
      <c r="T4082" s="12">
        <f t="shared" si="255"/>
        <v>42511.448101851856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7">
        <f t="shared" si="253"/>
        <v>29.166666666666668</v>
      </c>
      <c r="Q4083" t="s">
        <v>8317</v>
      </c>
      <c r="R4083" t="s">
        <v>8318</v>
      </c>
      <c r="S4083" s="12">
        <f t="shared" si="254"/>
        <v>42071.289641203708</v>
      </c>
      <c r="T4083" s="12">
        <f t="shared" si="255"/>
        <v>42041.331307870365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7">
        <f t="shared" si="253"/>
        <v>1.5</v>
      </c>
      <c r="Q4084" t="s">
        <v>8317</v>
      </c>
      <c r="R4084" t="s">
        <v>8318</v>
      </c>
      <c r="S4084" s="12">
        <f t="shared" si="254"/>
        <v>42322.708333333328</v>
      </c>
      <c r="T4084" s="12">
        <f t="shared" si="255"/>
        <v>42306.939270833333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7">
        <f t="shared" si="253"/>
        <v>126.5</v>
      </c>
      <c r="Q4085" t="s">
        <v>8317</v>
      </c>
      <c r="R4085" t="s">
        <v>8318</v>
      </c>
      <c r="S4085" s="12">
        <f t="shared" si="254"/>
        <v>42383.511759259258</v>
      </c>
      <c r="T4085" s="12">
        <f t="shared" si="255"/>
        <v>42353.511759259258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7">
        <f t="shared" si="253"/>
        <v>10</v>
      </c>
      <c r="Q4086" t="s">
        <v>8317</v>
      </c>
      <c r="R4086" t="s">
        <v>8318</v>
      </c>
      <c r="S4086" s="12">
        <f t="shared" si="254"/>
        <v>42652.186412037037</v>
      </c>
      <c r="T4086" s="12">
        <f t="shared" si="255"/>
        <v>42622.186412037037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7">
        <f t="shared" si="253"/>
        <v>10</v>
      </c>
      <c r="Q4087" t="s">
        <v>8317</v>
      </c>
      <c r="R4087" t="s">
        <v>8318</v>
      </c>
      <c r="S4087" s="12">
        <f t="shared" si="254"/>
        <v>42086.915972222225</v>
      </c>
      <c r="T4087" s="12">
        <f t="shared" si="255"/>
        <v>42058.353877314818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7">
        <f t="shared" si="253"/>
        <v>9.4</v>
      </c>
      <c r="Q4088" t="s">
        <v>8317</v>
      </c>
      <c r="R4088" t="s">
        <v>8318</v>
      </c>
      <c r="S4088" s="12">
        <f t="shared" si="254"/>
        <v>42328.916666666672</v>
      </c>
      <c r="T4088" s="12">
        <f t="shared" si="255"/>
        <v>42304.690960648149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2">
        <f t="shared" si="254"/>
        <v>42568.492893518516</v>
      </c>
      <c r="T4089" s="12">
        <f t="shared" si="255"/>
        <v>42538.492893518516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7">
        <f t="shared" si="253"/>
        <v>72</v>
      </c>
      <c r="Q4090" t="s">
        <v>8317</v>
      </c>
      <c r="R4090" t="s">
        <v>8318</v>
      </c>
      <c r="S4090" s="12">
        <f t="shared" si="254"/>
        <v>42020.18472222222</v>
      </c>
      <c r="T4090" s="12">
        <f t="shared" si="255"/>
        <v>41990.362546296295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7">
        <f t="shared" si="253"/>
        <v>30</v>
      </c>
      <c r="Q4091" t="s">
        <v>8317</v>
      </c>
      <c r="R4091" t="s">
        <v>8318</v>
      </c>
      <c r="S4091" s="12">
        <f t="shared" si="254"/>
        <v>42155.482638888891</v>
      </c>
      <c r="T4091" s="12">
        <f t="shared" si="255"/>
        <v>42122.482499999998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7">
        <f t="shared" si="253"/>
        <v>10.666666666666666</v>
      </c>
      <c r="Q4092" t="s">
        <v>8317</v>
      </c>
      <c r="R4092" t="s">
        <v>8318</v>
      </c>
      <c r="S4092" s="12">
        <f t="shared" si="254"/>
        <v>42223.375</v>
      </c>
      <c r="T4092" s="12">
        <f t="shared" si="255"/>
        <v>42209.42288194444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7">
        <f t="shared" si="253"/>
        <v>25.5</v>
      </c>
      <c r="Q4093" t="s">
        <v>8317</v>
      </c>
      <c r="R4093" t="s">
        <v>8318</v>
      </c>
      <c r="S4093" s="12">
        <f t="shared" si="254"/>
        <v>42020.256377314814</v>
      </c>
      <c r="T4093" s="12">
        <f t="shared" si="255"/>
        <v>41990.256377314814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7">
        <f t="shared" si="253"/>
        <v>20</v>
      </c>
      <c r="Q4094" t="s">
        <v>8317</v>
      </c>
      <c r="R4094" t="s">
        <v>8318</v>
      </c>
      <c r="S4094" s="12">
        <f t="shared" si="254"/>
        <v>42098.903321759259</v>
      </c>
      <c r="T4094" s="12">
        <f t="shared" si="255"/>
        <v>42038.944988425923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7">
        <f t="shared" si="253"/>
        <v>15</v>
      </c>
      <c r="Q4095" t="s">
        <v>8317</v>
      </c>
      <c r="R4095" t="s">
        <v>8318</v>
      </c>
      <c r="S4095" s="12">
        <f t="shared" si="254"/>
        <v>42238.565891203703</v>
      </c>
      <c r="T4095" s="12">
        <f t="shared" si="255"/>
        <v>42178.565891203703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7">
        <f t="shared" si="253"/>
        <v>91.25</v>
      </c>
      <c r="Q4096" t="s">
        <v>8317</v>
      </c>
      <c r="R4096" t="s">
        <v>8318</v>
      </c>
      <c r="S4096" s="12">
        <f t="shared" si="254"/>
        <v>41933.957638888889</v>
      </c>
      <c r="T4096" s="12">
        <f t="shared" si="255"/>
        <v>41889.836805555555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7">
        <f t="shared" si="253"/>
        <v>800</v>
      </c>
      <c r="Q4097" t="s">
        <v>8317</v>
      </c>
      <c r="R4097" t="s">
        <v>8318</v>
      </c>
      <c r="S4097" s="12">
        <f t="shared" si="254"/>
        <v>42722.781828703708</v>
      </c>
      <c r="T4097" s="12">
        <f t="shared" si="255"/>
        <v>42692.781828703708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256">E4098/D4098</f>
        <v>0.11428571428571428</v>
      </c>
      <c r="P4098" s="7">
        <f t="shared" ref="P4098:P4115" si="257">E4098/L4098</f>
        <v>80</v>
      </c>
      <c r="Q4098" t="s">
        <v>8317</v>
      </c>
      <c r="R4098" t="s">
        <v>8318</v>
      </c>
      <c r="S4098" s="12">
        <f t="shared" si="254"/>
        <v>42794.118750000001</v>
      </c>
      <c r="T4098" s="12">
        <f t="shared" si="255"/>
        <v>42750.280312499999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6"/>
        <v>0</v>
      </c>
      <c r="P4099" s="7" t="e">
        <f t="shared" si="257"/>
        <v>#DIV/0!</v>
      </c>
      <c r="Q4099" t="s">
        <v>8317</v>
      </c>
      <c r="R4099" t="s">
        <v>8318</v>
      </c>
      <c r="S4099" s="12">
        <f t="shared" ref="S4099:S4115" si="258">(I4099/86400)+25569+(-6/24)</f>
        <v>42400.746527777781</v>
      </c>
      <c r="T4099" s="12">
        <f t="shared" ref="T4099:T4115" si="259">(J4099/86400)+25569+(-6/24)</f>
        <v>42344.574502314819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2">
        <f t="shared" si="258"/>
        <v>42525.472187499996</v>
      </c>
      <c r="T4100" s="12">
        <f t="shared" si="259"/>
        <v>42495.472187499996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7">
        <f t="shared" si="257"/>
        <v>50</v>
      </c>
      <c r="Q4101" t="s">
        <v>8317</v>
      </c>
      <c r="R4101" t="s">
        <v>8318</v>
      </c>
      <c r="S4101" s="12">
        <f t="shared" si="258"/>
        <v>42615.600381944445</v>
      </c>
      <c r="T4101" s="12">
        <f t="shared" si="259"/>
        <v>42570.600381944445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2">
        <f t="shared" si="258"/>
        <v>41936.874884259261</v>
      </c>
      <c r="T4102" s="12">
        <f t="shared" si="259"/>
        <v>41926.874884259261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2">
        <f t="shared" si="258"/>
        <v>42760.653726851851</v>
      </c>
      <c r="T4103" s="12">
        <f t="shared" si="259"/>
        <v>42730.653726851851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7">
        <f t="shared" si="257"/>
        <v>22.833333333333332</v>
      </c>
      <c r="Q4104" t="s">
        <v>8317</v>
      </c>
      <c r="R4104" t="s">
        <v>8318</v>
      </c>
      <c r="S4104" s="12">
        <f t="shared" si="258"/>
        <v>42505.598067129627</v>
      </c>
      <c r="T4104" s="12">
        <f t="shared" si="259"/>
        <v>42475.598067129627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7">
        <f t="shared" si="257"/>
        <v>16.666666666666668</v>
      </c>
      <c r="Q4105" t="s">
        <v>8317</v>
      </c>
      <c r="R4105" t="s">
        <v>8318</v>
      </c>
      <c r="S4105" s="12">
        <f t="shared" si="258"/>
        <v>42242.522222222222</v>
      </c>
      <c r="T4105" s="12">
        <f t="shared" si="259"/>
        <v>42188.58293981482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7">
        <f t="shared" si="257"/>
        <v>45.785714285714285</v>
      </c>
      <c r="Q4106" t="s">
        <v>8317</v>
      </c>
      <c r="R4106" t="s">
        <v>8318</v>
      </c>
      <c r="S4106" s="12">
        <f t="shared" si="258"/>
        <v>42670.028171296297</v>
      </c>
      <c r="T4106" s="12">
        <f t="shared" si="259"/>
        <v>42640.028171296297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7">
        <f t="shared" si="257"/>
        <v>383.33333333333331</v>
      </c>
      <c r="Q4107" t="s">
        <v>8317</v>
      </c>
      <c r="R4107" t="s">
        <v>8318</v>
      </c>
      <c r="S4107" s="12">
        <f t="shared" si="258"/>
        <v>42729.760520833333</v>
      </c>
      <c r="T4107" s="12">
        <f t="shared" si="259"/>
        <v>42696.760520833333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7">
        <f t="shared" si="257"/>
        <v>106.96969696969697</v>
      </c>
      <c r="Q4108" t="s">
        <v>8317</v>
      </c>
      <c r="R4108" t="s">
        <v>8318</v>
      </c>
      <c r="S4108" s="12">
        <f t="shared" si="258"/>
        <v>42095.791666666672</v>
      </c>
      <c r="T4108" s="12">
        <f t="shared" si="259"/>
        <v>42052.799375000002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7">
        <f t="shared" si="257"/>
        <v>10.25</v>
      </c>
      <c r="Q4109" t="s">
        <v>8317</v>
      </c>
      <c r="R4109" t="s">
        <v>8318</v>
      </c>
      <c r="S4109" s="12">
        <f t="shared" si="258"/>
        <v>41906.666678240741</v>
      </c>
      <c r="T4109" s="12">
        <f t="shared" si="259"/>
        <v>41883.666678240741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7">
        <f t="shared" si="257"/>
        <v>59</v>
      </c>
      <c r="Q4110" t="s">
        <v>8317</v>
      </c>
      <c r="R4110" t="s">
        <v>8318</v>
      </c>
      <c r="S4110" s="12">
        <f t="shared" si="258"/>
        <v>42796.958333333328</v>
      </c>
      <c r="T4110" s="12">
        <f t="shared" si="259"/>
        <v>42766.781678240739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2">
        <f t="shared" si="258"/>
        <v>42337.331064814818</v>
      </c>
      <c r="T4111" s="12">
        <f t="shared" si="259"/>
        <v>42307.289398148147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7">
        <f t="shared" si="257"/>
        <v>14.333333333333334</v>
      </c>
      <c r="Q4112" t="s">
        <v>8317</v>
      </c>
      <c r="R4112" t="s">
        <v>8318</v>
      </c>
      <c r="S4112" s="12">
        <f t="shared" si="258"/>
        <v>42572.376747685186</v>
      </c>
      <c r="T4112" s="12">
        <f t="shared" si="259"/>
        <v>42512.376747685186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7">
        <f t="shared" si="257"/>
        <v>15.666666666666666</v>
      </c>
      <c r="Q4113" t="s">
        <v>8317</v>
      </c>
      <c r="R4113" t="s">
        <v>8318</v>
      </c>
      <c r="S4113" s="12">
        <f t="shared" si="258"/>
        <v>42058.885879629626</v>
      </c>
      <c r="T4113" s="12">
        <f t="shared" si="259"/>
        <v>42028.885879629626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7">
        <f t="shared" si="257"/>
        <v>1</v>
      </c>
      <c r="Q4114" t="s">
        <v>8317</v>
      </c>
      <c r="R4114" t="s">
        <v>8318</v>
      </c>
      <c r="S4114" s="12">
        <f t="shared" si="258"/>
        <v>42427.75</v>
      </c>
      <c r="T4114" s="12">
        <f t="shared" si="259"/>
        <v>42400.696597222224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7">
        <f t="shared" si="257"/>
        <v>1</v>
      </c>
      <c r="Q4115" t="s">
        <v>8317</v>
      </c>
      <c r="R4115" t="s">
        <v>8318</v>
      </c>
      <c r="S4115" s="12">
        <f t="shared" si="258"/>
        <v>42377.023611111115</v>
      </c>
      <c r="T4115" s="12">
        <f t="shared" si="259"/>
        <v>42358.323182870372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">
      <formula>NOT(ISERROR(SEARCH("cancel",F1)))</formula>
    </cfRule>
    <cfRule type="containsText" dxfId="1" priority="4" operator="containsText" text="Fail">
      <formula>NOT(ISERROR(SEARCH("Fail",F1)))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percentile" val="10"/>
        <cfvo type="percentile" val="50"/>
        <cfvo type="percentile" val="9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Analysis by Categories</vt:lpstr>
      <vt:lpstr>Analysis by Sub-Categories</vt:lpstr>
      <vt:lpstr>Analysis by Date Created</vt:lpstr>
      <vt:lpstr>Bonus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siddharth dave</cp:lastModifiedBy>
  <dcterms:created xsi:type="dcterms:W3CDTF">2017-04-20T15:17:24Z</dcterms:created>
  <dcterms:modified xsi:type="dcterms:W3CDTF">2020-01-30T19:07:48Z</dcterms:modified>
</cp:coreProperties>
</file>