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davetaylor/dev/youth-homelessness-review/inputs/"/>
    </mc:Choice>
  </mc:AlternateContent>
  <xr:revisionPtr revIDLastSave="0" documentId="13_ncr:1_{472E1847-0504-294E-9F5B-A48895422BD4}" xr6:coauthVersionLast="47" xr6:coauthVersionMax="47" xr10:uidLastSave="{00000000-0000-0000-0000-000000000000}"/>
  <bookViews>
    <workbookView xWindow="0" yWindow="500" windowWidth="28800" windowHeight="17500" activeTab="2" xr2:uid="{00000000-000D-0000-FFFF-FFFF00000000}"/>
  </bookViews>
  <sheets>
    <sheet name="instructions" sheetId="1" r:id="rId1"/>
    <sheet name="study_details" sheetId="2" r:id="rId2"/>
    <sheet name="outcome_data" sheetId="3" r:id="rId3"/>
    <sheet name="instrument_details" sheetId="4" r:id="rId4"/>
    <sheet name="input" sheetId="5" state="hidden" r:id="rId5"/>
  </sheets>
  <definedNames>
    <definedName name="_xlnm._FilterDatabase" localSheetId="3" hidden="1">instrument_details!$A$1:$AB$35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4" i="3" l="1" a="1"/>
  <c r="N4" i="3"/>
  <c r="N5" i="3" a="1"/>
  <c r="N5" i="3" s="1"/>
  <c r="N6" i="3" a="1"/>
  <c r="N6" i="3"/>
  <c r="N7" i="3" a="1"/>
  <c r="N7" i="3" s="1"/>
  <c r="N8" i="3" a="1"/>
  <c r="N8" i="3"/>
  <c r="N9" i="3" a="1"/>
  <c r="N9" i="3" s="1"/>
  <c r="N10" i="3" a="1"/>
  <c r="N10" i="3"/>
  <c r="N11" i="3" a="1"/>
  <c r="N11" i="3" s="1"/>
  <c r="N12" i="3" a="1"/>
  <c r="N12" i="3" s="1"/>
  <c r="N13" i="3" a="1"/>
  <c r="N13" i="3" s="1"/>
  <c r="N14" i="3" a="1"/>
  <c r="N14" i="3" s="1"/>
  <c r="N15" i="3" a="1"/>
  <c r="N15" i="3" s="1"/>
  <c r="N16" i="3" a="1"/>
  <c r="N16" i="3" s="1"/>
  <c r="N17" i="3" a="1"/>
  <c r="N17" i="3" s="1"/>
  <c r="N18" i="3" a="1"/>
  <c r="N18" i="3" s="1"/>
  <c r="N19" i="3" a="1"/>
  <c r="N19" i="3" s="1"/>
  <c r="N20" i="3" a="1"/>
  <c r="N20" i="3" s="1"/>
  <c r="N21" i="3" a="1"/>
  <c r="N21" i="3" s="1"/>
  <c r="N22" i="3" a="1"/>
  <c r="N22" i="3" s="1"/>
  <c r="N23" i="3" a="1"/>
  <c r="N23" i="3" s="1"/>
  <c r="N24" i="3" a="1"/>
  <c r="N24" i="3" s="1"/>
  <c r="N25" i="3" a="1"/>
  <c r="N25" i="3" s="1"/>
  <c r="N26" i="3" a="1"/>
  <c r="N26" i="3" s="1"/>
  <c r="N27" i="3" a="1"/>
  <c r="N27" i="3" s="1"/>
  <c r="N28" i="3" a="1"/>
  <c r="N28" i="3" s="1"/>
  <c r="N29" i="3" a="1"/>
  <c r="N29" i="3" s="1"/>
  <c r="N30" i="3" a="1"/>
  <c r="N30" i="3" s="1"/>
  <c r="N31" i="3" a="1"/>
  <c r="N31" i="3" s="1"/>
  <c r="N32" i="3" a="1"/>
  <c r="N32" i="3" s="1"/>
  <c r="N33" i="3" a="1"/>
  <c r="N33" i="3" s="1"/>
  <c r="N34" i="3" a="1"/>
  <c r="N34" i="3" s="1"/>
  <c r="N35" i="3" a="1"/>
  <c r="N35" i="3" s="1"/>
  <c r="N36" i="3" a="1"/>
  <c r="N36" i="3" s="1"/>
  <c r="N37" i="3" a="1"/>
  <c r="N37" i="3" s="1"/>
  <c r="N38" i="3" a="1"/>
  <c r="N38" i="3" s="1"/>
  <c r="N39" i="3" a="1"/>
  <c r="N39" i="3" s="1"/>
  <c r="N40" i="3" a="1"/>
  <c r="N40" i="3" s="1"/>
  <c r="N41" i="3" a="1"/>
  <c r="N41" i="3" s="1"/>
  <c r="N42" i="3" a="1"/>
  <c r="N42" i="3" s="1"/>
  <c r="N43" i="3" a="1"/>
  <c r="N43" i="3" s="1"/>
  <c r="N44" i="3" a="1"/>
  <c r="N44" i="3" s="1"/>
  <c r="N45" i="3" a="1"/>
  <c r="N45" i="3" s="1"/>
  <c r="N46" i="3" a="1"/>
  <c r="N46" i="3" s="1"/>
  <c r="N47" i="3" a="1"/>
  <c r="N47" i="3" s="1"/>
  <c r="N48" i="3" a="1"/>
  <c r="N48" i="3" s="1"/>
  <c r="N49" i="3" a="1"/>
  <c r="N49" i="3" s="1"/>
  <c r="N50" i="3" a="1"/>
  <c r="N50" i="3" s="1"/>
  <c r="N51" i="3" a="1"/>
  <c r="N51" i="3" s="1"/>
  <c r="N52" i="3" a="1"/>
  <c r="N52" i="3" s="1"/>
  <c r="N53" i="3" a="1"/>
  <c r="N53" i="3" s="1"/>
  <c r="N54" i="3" a="1"/>
  <c r="N54" i="3" s="1"/>
  <c r="N55" i="3" a="1"/>
  <c r="N55" i="3" s="1"/>
  <c r="N56" i="3" a="1"/>
  <c r="N56" i="3" s="1"/>
  <c r="N57" i="3" a="1"/>
  <c r="N57" i="3" s="1"/>
  <c r="N58" i="3" a="1"/>
  <c r="N58" i="3" s="1"/>
  <c r="N59" i="3" a="1"/>
  <c r="N59" i="3" s="1"/>
  <c r="N60" i="3" a="1"/>
  <c r="N60" i="3" s="1"/>
  <c r="N61" i="3" a="1"/>
  <c r="N61" i="3" s="1"/>
  <c r="N62" i="3" a="1"/>
  <c r="N62" i="3" s="1"/>
  <c r="N63" i="3" a="1"/>
  <c r="N63" i="3" s="1"/>
  <c r="N64" i="3" a="1"/>
  <c r="N64" i="3" s="1"/>
  <c r="N65" i="3" a="1"/>
  <c r="N65" i="3" s="1"/>
  <c r="N66" i="3" a="1"/>
  <c r="N66" i="3" s="1"/>
  <c r="N67" i="3" a="1"/>
  <c r="N67" i="3" s="1"/>
  <c r="N68" i="3" a="1"/>
  <c r="N68" i="3" s="1"/>
  <c r="N69" i="3" a="1"/>
  <c r="N69" i="3" s="1"/>
  <c r="N70" i="3" a="1"/>
  <c r="N70" i="3" s="1"/>
  <c r="N71" i="3" a="1"/>
  <c r="N71" i="3" s="1"/>
  <c r="N72" i="3" a="1"/>
  <c r="N72" i="3" s="1"/>
  <c r="N73" i="3" a="1"/>
  <c r="N73" i="3" s="1"/>
  <c r="N74" i="3" a="1"/>
  <c r="N74" i="3" s="1"/>
  <c r="N75" i="3" a="1"/>
  <c r="N75" i="3" s="1"/>
  <c r="N76" i="3" a="1"/>
  <c r="N76" i="3" s="1"/>
  <c r="N77" i="3" a="1"/>
  <c r="N77" i="3" s="1"/>
  <c r="N78" i="3" a="1"/>
  <c r="N78" i="3" s="1"/>
  <c r="N79" i="3" a="1"/>
  <c r="N79" i="3" s="1"/>
  <c r="N80" i="3" a="1"/>
  <c r="N80" i="3" s="1"/>
  <c r="N81" i="3" a="1"/>
  <c r="N81" i="3" s="1"/>
  <c r="N82" i="3" a="1"/>
  <c r="N82" i="3" s="1"/>
  <c r="N83" i="3" a="1"/>
  <c r="N83" i="3" s="1"/>
  <c r="N84" i="3" a="1"/>
  <c r="N84" i="3" s="1"/>
  <c r="N85" i="3" a="1"/>
  <c r="N85" i="3" s="1"/>
  <c r="N86" i="3" a="1"/>
  <c r="N86" i="3" s="1"/>
  <c r="N87" i="3" a="1"/>
  <c r="N87" i="3" s="1"/>
  <c r="N88" i="3" a="1"/>
  <c r="N88" i="3" s="1"/>
  <c r="N89" i="3" a="1"/>
  <c r="N89" i="3" s="1"/>
  <c r="N90" i="3" a="1"/>
  <c r="N90" i="3" s="1"/>
  <c r="N91" i="3" a="1"/>
  <c r="N91" i="3" s="1"/>
  <c r="N92" i="3" a="1"/>
  <c r="N92" i="3" s="1"/>
  <c r="N93" i="3" a="1"/>
  <c r="N93" i="3" s="1"/>
  <c r="N94" i="3" a="1"/>
  <c r="N94" i="3" s="1"/>
  <c r="N95" i="3" a="1"/>
  <c r="N95" i="3" s="1"/>
  <c r="N96" i="3" a="1"/>
  <c r="N96" i="3" s="1"/>
  <c r="N97" i="3" a="1"/>
  <c r="N97" i="3" s="1"/>
  <c r="N98" i="3" a="1"/>
  <c r="N98" i="3" s="1"/>
  <c r="N99" i="3" a="1"/>
  <c r="N99" i="3" s="1"/>
  <c r="N100" i="3" a="1"/>
  <c r="N100" i="3" s="1"/>
  <c r="N101" i="3" a="1"/>
  <c r="N101" i="3" s="1"/>
  <c r="N102" i="3" a="1"/>
  <c r="N102" i="3" s="1"/>
  <c r="N103" i="3" a="1"/>
  <c r="N103" i="3" s="1"/>
  <c r="N104" i="3" a="1"/>
  <c r="N104" i="3" s="1"/>
  <c r="N105" i="3" a="1"/>
  <c r="N105" i="3" s="1"/>
  <c r="N106" i="3" a="1"/>
  <c r="N106" i="3" s="1"/>
  <c r="N107" i="3" a="1"/>
  <c r="N107" i="3" s="1"/>
  <c r="N108" i="3" a="1"/>
  <c r="N108" i="3" s="1"/>
  <c r="N109" i="3" a="1"/>
  <c r="N109" i="3" s="1"/>
  <c r="N110" i="3" a="1"/>
  <c r="N110" i="3" s="1"/>
  <c r="N111" i="3" a="1"/>
  <c r="N111" i="3" s="1"/>
  <c r="N112" i="3" a="1"/>
  <c r="N112" i="3" s="1"/>
  <c r="N113" i="3" a="1"/>
  <c r="N113" i="3" s="1"/>
  <c r="N114" i="3" a="1"/>
  <c r="N114" i="3" s="1"/>
  <c r="N115" i="3" a="1"/>
  <c r="N115" i="3" s="1"/>
  <c r="N116" i="3" a="1"/>
  <c r="N116" i="3" s="1"/>
  <c r="N117" i="3" a="1"/>
  <c r="N117" i="3" s="1"/>
  <c r="N118" i="3" a="1"/>
  <c r="N118" i="3" s="1"/>
  <c r="N119" i="3" a="1"/>
  <c r="N119" i="3" s="1"/>
  <c r="N120" i="3" a="1"/>
  <c r="N120" i="3" s="1"/>
  <c r="N3" i="3" a="1"/>
  <c r="N3" i="3"/>
  <c r="R115" i="3"/>
  <c r="Q115" i="3"/>
  <c r="R114" i="3"/>
  <c r="Q114" i="3"/>
  <c r="R72" i="3"/>
  <c r="Q72" i="3"/>
  <c r="R25" i="3"/>
  <c r="Q25" i="3"/>
  <c r="R24" i="3"/>
  <c r="Q24" i="3"/>
  <c r="R23" i="3"/>
  <c r="Q23" i="3"/>
  <c r="R5" i="3"/>
  <c r="Q5"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<sst xmlns="http://schemas.openxmlformats.org/spreadsheetml/2006/main" count="2199" uniqueCount="508">
  <si>
    <t>Data extraction template</t>
  </si>
  <si>
    <t xml:space="preserve">Systematic review of housing and support interventions to improve housing, health, social, wellbeing and economic outcomes for homeless youth in high income countries </t>
  </si>
  <si>
    <t>Purpose:</t>
  </si>
  <si>
    <t>The purpose of this template is to assist reviewers to extract required data from included studies. Since this review intends to undertake a quantitative synthesis (i.e., meta-analysis) of results, if possible, there is a specific focus on the extraction of quantitiative results to allow their transformation to a common effect size</t>
  </si>
  <si>
    <t>Instructions:</t>
  </si>
  <si>
    <t xml:space="preserve">There are two sheets that include different types of data. </t>
  </si>
  <si>
    <t>The sheet 'study_details' seeks information about the study. All of the information for each study should be provided on a single row.</t>
  </si>
  <si>
    <t>The sheet 'outcome data' seeks details for each outcome of interest. As there can be multiple outcomes of interest in a single study, where some values vary between outcomes, each outcome should be included on a new row</t>
  </si>
  <si>
    <t xml:space="preserve">Study outcomes are reported in many different ways, they will likely vary between studies. In column 'esc_type' when you select a reported effect, the subsequent column 'required infomation' will provide you with the columns you will need to populate. Some will report the % in each group that experience the outcome, others will report regression coefficicents. In the sheet 'outcome_data' there are a range of opportunites to report this information. Note that you do not need to complete each column if it is not appropriate for that outcome. If you are unsure what type of result it is, ask Dave, he can help. </t>
  </si>
  <si>
    <t>We are interest in subgroup results by gender. If these are reported seperately, please add results for both subgroups and overall in seperate rows. There is an opportunity to add details in the column 'subgroup_details'</t>
  </si>
  <si>
    <t>Definitions:</t>
  </si>
  <si>
    <t>Estimands</t>
  </si>
  <si>
    <r>
      <rPr>
        <b/>
        <sz val="10"/>
        <color theme="1"/>
        <rFont val="Arial"/>
      </rPr>
      <t xml:space="preserve">Average Treatment Effect (ATE) </t>
    </r>
    <r>
      <rPr>
        <sz val="10"/>
        <color theme="1"/>
        <rFont val="Arial"/>
      </rPr>
      <t>— ATE represents the overall average causal effect of the treatment on the entire study population, considering both those who received the treatment and those who did not. It is calculated as the difference in the outcomes between the treatment and control groups, weighted by the proportion of individuals in each group (in a well conducted RCT, this will be the ITT).</t>
    </r>
  </si>
  <si>
    <r>
      <rPr>
        <b/>
        <sz val="10"/>
        <color theme="1"/>
        <rFont val="Arial"/>
      </rPr>
      <t>Average Treatment Effect on the Treated (ATT)</t>
    </r>
    <r>
      <rPr>
        <sz val="10"/>
        <color theme="1"/>
        <rFont val="Arial"/>
      </rPr>
      <t xml:space="preserve"> — the ATT is the difference in the outcome between individuals who received a specific treatment and those who did not, considering only the treated group (may also be reported at effect of treatment on the treated).</t>
    </r>
  </si>
  <si>
    <r>
      <rPr>
        <b/>
        <sz val="10"/>
        <color theme="1"/>
        <rFont val="Arial"/>
      </rPr>
      <t>Average Treatment Effect on the Untreated (ATU)</t>
    </r>
    <r>
      <rPr>
        <sz val="10"/>
        <color theme="1"/>
        <rFont val="Arial"/>
      </rPr>
      <t xml:space="preserve"> — the ATU is the difference in the outcome between individuals who did not receive a specific treatment and those who did, considering only the untreated group (its another way of saying what the effect for the control group is).</t>
    </r>
  </si>
  <si>
    <r>
      <rPr>
        <b/>
        <sz val="10"/>
        <color theme="1"/>
        <rFont val="Arial"/>
      </rPr>
      <t>Local Average Treatment Effect (LATE)</t>
    </r>
    <r>
      <rPr>
        <sz val="10"/>
        <color theme="1"/>
        <rFont val="Arial"/>
      </rPr>
      <t xml:space="preserve"> — a LATE is the average treatment effect experienced by individuals who are induced to receive a specific treatment due to some form of treatment assignment or instrument (these are rare and are typically only seen in study designs that use instrumental variables).</t>
    </r>
  </si>
  <si>
    <t>Effect size types</t>
  </si>
  <si>
    <r>
      <rPr>
        <b/>
        <sz val="10"/>
        <color theme="1"/>
        <rFont val="Arial"/>
      </rPr>
      <t>Binary proportions</t>
    </r>
    <r>
      <rPr>
        <sz val="10"/>
        <color theme="1"/>
        <rFont val="Arial"/>
      </rPr>
      <t xml:space="preserve"> — results reported as binary proportions represent the percentage or proportion of participants who exhibited a specific outcome in both the treatment and comparison group, out of the total number of participants in each group.</t>
    </r>
  </si>
  <si>
    <r>
      <rPr>
        <b/>
        <sz val="10"/>
        <color theme="1"/>
        <rFont val="Arial"/>
      </rPr>
      <t>Standardised regression coefficient</t>
    </r>
    <r>
      <rPr>
        <sz val="10"/>
        <color theme="1"/>
        <rFont val="Arial"/>
      </rPr>
      <t xml:space="preserve"> — a standardised regression coefficient represents the change in the outcome variable (dependent variable) associated with a one standard deviation change in the predictor variable (independent variable). The coefficient is on a standardized scale, which allows for a fair comparison of the effect sizes of different variables, irrespective of their measurement units.</t>
    </r>
  </si>
  <si>
    <r>
      <rPr>
        <b/>
        <sz val="10"/>
        <color theme="1"/>
        <rFont val="Arial"/>
      </rPr>
      <t>Unstandardised regression coefficient</t>
    </r>
    <r>
      <rPr>
        <sz val="10"/>
        <color theme="1"/>
        <rFont val="Arial"/>
      </rPr>
      <t xml:space="preserve"> — an unstandardised regression coefficient represents the change in the outcome variable (dependent variable) associated with a one-unit change in the predictor variable (independent variable). The coefficient is in the original units of the variables and may vary widely depending on the scales of measurement of the variables.</t>
    </r>
  </si>
  <si>
    <r>
      <rPr>
        <b/>
        <sz val="10"/>
        <color theme="1"/>
        <rFont val="Arial"/>
      </rPr>
      <t>Mean SE</t>
    </r>
    <r>
      <rPr>
        <sz val="10"/>
        <color theme="1"/>
        <rFont val="Arial"/>
      </rPr>
      <t xml:space="preserve"> — results reported as a mean and standard error represent the average value of a variable (mean) and the precision of that estimate (standard error).</t>
    </r>
  </si>
  <si>
    <r>
      <rPr>
        <b/>
        <sz val="10"/>
        <color theme="1"/>
        <rFont val="Arial"/>
      </rPr>
      <t>Mean SD</t>
    </r>
    <r>
      <rPr>
        <sz val="10"/>
        <color theme="1"/>
        <rFont val="Arial"/>
      </rPr>
      <t xml:space="preserve"> — results reported as a mean and standard deviation represent the average value of a variable (mean) and the spread or variability of the data around the mean (standard deviation).</t>
    </r>
  </si>
  <si>
    <r>
      <rPr>
        <b/>
        <sz val="10"/>
        <color theme="1"/>
        <rFont val="Arial"/>
      </rPr>
      <t>Anova (F-test)</t>
    </r>
    <r>
      <rPr>
        <sz val="10"/>
        <color theme="1"/>
        <rFont val="Arial"/>
      </rPr>
      <t xml:space="preserve"> — an ANOVA (Analysis of Variance) is a statistical test used to compare the means of three or more groups to determine if there are significant differences between them, results are usually reported as an F-statistic</t>
    </r>
  </si>
  <si>
    <r>
      <rPr>
        <b/>
        <sz val="10"/>
        <color theme="1"/>
        <rFont val="Arial"/>
      </rPr>
      <t xml:space="preserve">Odds Ratio </t>
    </r>
    <r>
      <rPr>
        <sz val="10"/>
        <color theme="1"/>
        <rFont val="Arial"/>
      </rPr>
      <t>— an odds ratio is a measure used to estimate the odds of exposure in individuals with an outcome compared to those without, it is often reported from the results of a logistic regression analysis.</t>
    </r>
  </si>
  <si>
    <r>
      <rPr>
        <b/>
        <sz val="10"/>
        <color theme="1"/>
        <rFont val="Arial"/>
      </rPr>
      <t xml:space="preserve">Relative Risk </t>
    </r>
    <r>
      <rPr>
        <sz val="10"/>
        <color theme="1"/>
        <rFont val="Arial"/>
      </rPr>
      <t>— a relative risk is a measure used to assess the likelihood of an outcome occurring in one group compared to another, and it is often derived from trial data.</t>
    </r>
  </si>
  <si>
    <r>
      <rPr>
        <b/>
        <sz val="10"/>
        <color theme="1"/>
        <rFont val="Arial"/>
      </rPr>
      <t>Hazard Ratio</t>
    </r>
    <r>
      <rPr>
        <sz val="10"/>
        <color theme="1"/>
        <rFont val="Arial"/>
      </rPr>
      <t xml:space="preserve"> — a hazard ratio is a measure used in survival analysis to quantify the relative risk of an event occurring between two groups, such as a treatment group and a control group, in studies investigating time-to-event outcomes.</t>
    </r>
  </si>
  <si>
    <t>study_id</t>
  </si>
  <si>
    <t>primary extractor</t>
  </si>
  <si>
    <t>secondary extractor</t>
  </si>
  <si>
    <t>author</t>
  </si>
  <si>
    <t>study_title</t>
  </si>
  <si>
    <t>year published</t>
  </si>
  <si>
    <t>source</t>
  </si>
  <si>
    <t>study design random</t>
  </si>
  <si>
    <t>study design detail</t>
  </si>
  <si>
    <t>intervention</t>
  </si>
  <si>
    <t>intervention components</t>
  </si>
  <si>
    <t>comparison</t>
  </si>
  <si>
    <t>comparison components</t>
  </si>
  <si>
    <t>intervention inclusion criteria</t>
  </si>
  <si>
    <t>intervention exclusion criteria</t>
  </si>
  <si>
    <t>study_population_treatment</t>
  </si>
  <si>
    <t>study_population_comparison</t>
  </si>
  <si>
    <t>study age (min)</t>
  </si>
  <si>
    <t>study age (max)</t>
  </si>
  <si>
    <t>study age (mean)</t>
  </si>
  <si>
    <t>study age (median)</t>
  </si>
  <si>
    <t>location</t>
  </si>
  <si>
    <t>year start</t>
  </si>
  <si>
    <t>year end</t>
  </si>
  <si>
    <t>length of housing</t>
  </si>
  <si>
    <t>length of intervention</t>
  </si>
  <si>
    <t>intensity of intervention</t>
  </si>
  <si>
    <t>program funding</t>
  </si>
  <si>
    <t>study funding</t>
  </si>
  <si>
    <t>evaluator</t>
  </si>
  <si>
    <t>conflicts</t>
  </si>
  <si>
    <t>corresponding author</t>
  </si>
  <si>
    <t>other papers</t>
  </si>
  <si>
    <t>comment</t>
  </si>
  <si>
    <t>study identifer</t>
  </si>
  <si>
    <t>who extracted the data</t>
  </si>
  <si>
    <t>who checked the results</t>
  </si>
  <si>
    <t xml:space="preserve">list authors of study e.g., last_name, last_name, last_name </t>
  </si>
  <si>
    <t>title of study</t>
  </si>
  <si>
    <t>year study was published</t>
  </si>
  <si>
    <t>what is the source of the study</t>
  </si>
  <si>
    <t>is it a randomised or non-randomised design</t>
  </si>
  <si>
    <t>Type of study design e.g., randomised control trial, propensity score matching etc</t>
  </si>
  <si>
    <t>intervention type e.g., name</t>
  </si>
  <si>
    <t>TBD e.g., transitional housing, permanent housing, motivational interviewing, cognitive behavioural therapy, other</t>
  </si>
  <si>
    <t>comparison condition e.g., usual services. If another type of intervention, provide name</t>
  </si>
  <si>
    <t>TBD e.g., services as usual, transitional housing, permanent housing, motivation interviewing, cognitive behavioural therapy, other</t>
  </si>
  <si>
    <t>any information on intervention inclusion criteria e.g., time homeless, type of homelessness, age, gender, referal sources</t>
  </si>
  <si>
    <t>any information on intervention exclusion criteria e.g., mental health conditions etc</t>
  </si>
  <si>
    <t>proportion female e.g., if 100 per cent = 1, if 90 per cent = 0.9</t>
  </si>
  <si>
    <t>minimum age of participants</t>
  </si>
  <si>
    <t>maximum age of participants</t>
  </si>
  <si>
    <t>Average age of participants</t>
  </si>
  <si>
    <t>Median age of study participants</t>
  </si>
  <si>
    <t>country study was conducted in</t>
  </si>
  <si>
    <t>year recruitment started</t>
  </si>
  <si>
    <t>year recruitment ended</t>
  </si>
  <si>
    <t>how long is the housing component of the intervention provided for</t>
  </si>
  <si>
    <t>how long is the non-housing component of the intervention provided for e.g., 12 months from start to finish</t>
  </si>
  <si>
    <t>is there any information on the intensity of the intervention e.g., 6 CBT sessions over 12 weeks</t>
  </si>
  <si>
    <t>who funded the intervention</t>
  </si>
  <si>
    <t>who funded the research</t>
  </si>
  <si>
    <t>who conducted the evaluation</t>
  </si>
  <si>
    <t>any declared conflicts of interest? any suspected (undeclared) conflicts of interest?</t>
  </si>
  <si>
    <t>name and email</t>
  </si>
  <si>
    <t>any other associated publications or reports e.g., implemetation studies</t>
  </si>
  <si>
    <t>any comment on included data</t>
  </si>
  <si>
    <t>kidd_2020</t>
  </si>
  <si>
    <t>Dave</t>
  </si>
  <si>
    <t>Stephanie</t>
  </si>
  <si>
    <t>Kidd, Vitopoulos, Frederick, Leon, Wang, Mushquash and McKenzie</t>
  </si>
  <si>
    <t>Trialing the Feasibility of a Critical Time Intervention for Youth Transitioning Out of Homelessness</t>
  </si>
  <si>
    <t>Journal article</t>
  </si>
  <si>
    <t>Randomised</t>
  </si>
  <si>
    <t>Randomised Control Trial</t>
  </si>
  <si>
    <t>Housing Outreach Program–Collaboration (HOP-C)</t>
  </si>
  <si>
    <t>Case management, Peer support, Mental Health support</t>
  </si>
  <si>
    <t>Transitional Case Management, Referral to other local services</t>
  </si>
  <si>
    <t>Case management, other</t>
  </si>
  <si>
    <r>
      <rPr>
        <b/>
        <sz val="10"/>
        <color theme="1"/>
        <rFont val="Arial"/>
      </rPr>
      <t>Age:</t>
    </r>
    <r>
      <rPr>
        <sz val="10"/>
        <color theme="1"/>
        <rFont val="Arial"/>
      </rPr>
      <t xml:space="preserve"> 16-26; 
</t>
    </r>
    <r>
      <rPr>
        <b/>
        <sz val="10"/>
        <color theme="1"/>
        <rFont val="Arial"/>
      </rPr>
      <t xml:space="preserve">Location: </t>
    </r>
    <r>
      <rPr>
        <sz val="10"/>
        <color theme="1"/>
        <rFont val="Arial"/>
      </rPr>
      <t xml:space="preserve">resided within city limits; 
</t>
    </r>
    <r>
      <rPr>
        <b/>
        <sz val="10"/>
        <color theme="1"/>
        <rFont val="Arial"/>
      </rPr>
      <t>Time homeless:</t>
    </r>
    <r>
      <rPr>
        <sz val="10"/>
        <color theme="1"/>
        <rFont val="Arial"/>
      </rPr>
      <t xml:space="preserve"> had experienced at least 6 months (not necessarily consecutive) of homelessness;
</t>
    </r>
    <r>
      <rPr>
        <b/>
        <sz val="10"/>
        <color theme="1"/>
        <rFont val="Arial"/>
      </rPr>
      <t>Current experience:</t>
    </r>
    <r>
      <rPr>
        <sz val="10"/>
        <color theme="1"/>
        <rFont val="Arial"/>
      </rPr>
      <t xml:space="preserve"> housed in a stable arrangement for between 1 day and 1 year since their last homelessness episode;
</t>
    </r>
    <r>
      <rPr>
        <b/>
        <sz val="10"/>
        <color theme="1"/>
        <rFont val="Arial"/>
      </rPr>
      <t xml:space="preserve">Referral source: </t>
    </r>
    <r>
      <rPr>
        <sz val="10"/>
        <color theme="1"/>
        <rFont val="Arial"/>
      </rPr>
      <t>from organisations in the city that serve youth who have experienced homelessness.</t>
    </r>
  </si>
  <si>
    <t>None provided</t>
  </si>
  <si>
    <t>not reported</t>
  </si>
  <si>
    <t>Canada</t>
  </si>
  <si>
    <t>6 months</t>
  </si>
  <si>
    <r>
      <rPr>
        <b/>
        <sz val="10"/>
        <color theme="1"/>
        <rFont val="Arial"/>
      </rPr>
      <t>Case management:</t>
    </r>
    <r>
      <rPr>
        <sz val="10"/>
        <color theme="1"/>
        <rFont val="Arial"/>
      </rPr>
      <t xml:space="preserve"> weekly contact
</t>
    </r>
    <r>
      <rPr>
        <b/>
        <sz val="10"/>
        <color theme="1"/>
        <rFont val="Arial"/>
      </rPr>
      <t>Peer support:</t>
    </r>
    <r>
      <rPr>
        <sz val="10"/>
        <color theme="1"/>
        <rFont val="Arial"/>
      </rPr>
      <t xml:space="preserve"> not reported
</t>
    </r>
    <r>
      <rPr>
        <b/>
        <sz val="10"/>
        <color theme="1"/>
        <rFont val="Arial"/>
      </rPr>
      <t>Mental health support:</t>
    </r>
    <r>
      <rPr>
        <sz val="10"/>
        <color theme="1"/>
        <rFont val="Arial"/>
      </rPr>
      <t xml:space="preserve"> weekly 90 minute group session</t>
    </r>
  </si>
  <si>
    <r>
      <rPr>
        <sz val="10"/>
        <color rgb="FF000000"/>
        <rFont val="Arial"/>
      </rPr>
      <t>"</t>
    </r>
    <r>
      <rPr>
        <sz val="10"/>
        <color rgb="FF000000"/>
        <rFont val="Arial"/>
      </rPr>
      <t xml:space="preserve">third-party </t>
    </r>
    <r>
      <rPr>
        <sz val="10"/>
        <color rgb="FF000000"/>
        <rFont val="Arial"/>
      </rPr>
      <t>evaluator"</t>
    </r>
  </si>
  <si>
    <t>Sean Kidd — sean_kidd@camh.net</t>
  </si>
  <si>
    <t>No, but HOP-C has been piloted in two other settings before this and these publications are available</t>
  </si>
  <si>
    <t>Described as a feasibility study to inform a future RCT</t>
  </si>
  <si>
    <t>kozloff_2016</t>
  </si>
  <si>
    <t>Kozloff, Adair, Lazgare, Poremski, Cheung, Sandu and Stergiopoulos</t>
  </si>
  <si>
    <t>"Housing First" for Homeless Youth With Mental Illness</t>
  </si>
  <si>
    <t>Housing First, Mental Health Services</t>
  </si>
  <si>
    <t>Treatment as Usual, including housing and support services</t>
  </si>
  <si>
    <t>Treatment as Usual</t>
  </si>
  <si>
    <r>
      <rPr>
        <b/>
        <sz val="10"/>
        <color theme="1"/>
        <rFont val="Arial"/>
      </rPr>
      <t>Age:</t>
    </r>
    <r>
      <rPr>
        <sz val="10"/>
        <color theme="1"/>
        <rFont val="Arial"/>
      </rPr>
      <t xml:space="preserve"> 18-24; 
</t>
    </r>
    <r>
      <rPr>
        <b/>
        <sz val="10"/>
        <color theme="1"/>
        <rFont val="Arial"/>
      </rPr>
      <t xml:space="preserve">Location: </t>
    </r>
    <r>
      <rPr>
        <sz val="10"/>
        <color theme="1"/>
        <rFont val="Arial"/>
      </rPr>
      <t xml:space="preserve">Five Canadian cities (Vancouver, Winnipeg, Toronto, Montreal, and Moncton); 
</t>
    </r>
    <r>
      <rPr>
        <b/>
        <sz val="10"/>
        <color theme="1"/>
        <rFont val="Arial"/>
      </rPr>
      <t>Time homeless:</t>
    </r>
    <r>
      <rPr>
        <sz val="10"/>
        <color theme="1"/>
        <rFont val="Arial"/>
      </rPr>
      <t xml:space="preserve"> Homeless (defined as: no fixed place to live for ≥ 7 nights and little likelihood of obtaining housing in next month) or precariously housed (defined as: living in a rooming house, single room occupancy or hotel/motel with ≥ 2 episodes of homelessness in last year);
</t>
    </r>
    <r>
      <rPr>
        <b/>
        <sz val="10"/>
        <color theme="1"/>
        <rFont val="Arial"/>
      </rPr>
      <t>Current experience:</t>
    </r>
    <r>
      <rPr>
        <sz val="10"/>
        <color theme="1"/>
        <rFont val="Arial"/>
      </rPr>
      <t xml:space="preserve"> Diagnosed with a mental health condition using DSM-IV criteria;
</t>
    </r>
    <r>
      <rPr>
        <b/>
        <sz val="10"/>
        <color theme="1"/>
        <rFont val="Arial"/>
      </rPr>
      <t xml:space="preserve">Referral source: </t>
    </r>
    <r>
      <rPr>
        <sz val="10"/>
        <color theme="1"/>
        <rFont val="Arial"/>
      </rPr>
      <t>community agencies serving homeless people, institutions, including health care facilities and prisons and jails, and directly from the street.</t>
    </r>
  </si>
  <si>
    <t>Current clients of existing services; illegal immigrants</t>
  </si>
  <si>
    <t>.44 (non-male)</t>
  </si>
  <si>
    <t>.33 (non-male)</t>
  </si>
  <si>
    <t>21.5 (treatment); 21.6 (comparison)</t>
  </si>
  <si>
    <t>24 months</t>
  </si>
  <si>
    <r>
      <rPr>
        <b/>
        <sz val="10"/>
        <color theme="1"/>
        <rFont val="Arial"/>
      </rPr>
      <t xml:space="preserve">Housing: </t>
    </r>
    <r>
      <rPr>
        <sz val="10"/>
        <color theme="1"/>
        <rFont val="Arial"/>
      </rPr>
      <t xml:space="preserve">no information
</t>
    </r>
    <r>
      <rPr>
        <b/>
        <sz val="10"/>
        <color theme="1"/>
        <rFont val="Arial"/>
      </rPr>
      <t xml:space="preserve">Mental health support: </t>
    </r>
    <r>
      <rPr>
        <sz val="10"/>
        <color theme="1"/>
        <rFont val="Arial"/>
      </rPr>
      <t>weekly contact with a mental health worker</t>
    </r>
  </si>
  <si>
    <t>Health Canada (Mental Health Commission of Canada)</t>
  </si>
  <si>
    <t>Authors declared no conflicts of interest</t>
  </si>
  <si>
    <t>Nicole Kozloff — nicole.kozloff@camh.ca</t>
  </si>
  <si>
    <r>
      <rPr>
        <sz val="10"/>
        <color rgb="FF0000FF"/>
        <rFont val="Arial"/>
      </rPr>
      <t>Three</t>
    </r>
    <r>
      <rPr>
        <sz val="10"/>
        <color theme="1"/>
        <rFont val="Arial"/>
      </rPr>
      <t xml:space="preserve"> other papers offer different reports of the same study. One is a conference poster (Covidence #1423) and other </t>
    </r>
    <r>
      <rPr>
        <sz val="10"/>
        <color rgb="FF0000FF"/>
        <rFont val="Arial"/>
      </rPr>
      <t>two</t>
    </r>
    <r>
      <rPr>
        <sz val="10"/>
        <color theme="1"/>
        <rFont val="Arial"/>
      </rPr>
      <t xml:space="preserve"> report of outcomes at baseline</t>
    </r>
    <r>
      <rPr>
        <sz val="10"/>
        <color rgb="FF0000FF"/>
        <rFont val="Arial"/>
      </rPr>
      <t xml:space="preserve"> (Covidence #1420 and #1422).</t>
    </r>
  </si>
  <si>
    <t>thulien_2022</t>
  </si>
  <si>
    <t>Thulien, Amiri, Hwang, Kozloff, Wang, Akdikmen, Roglich and Nisenbaum</t>
  </si>
  <si>
    <t>Effect of Portable Rent Subsidies and Mentorship on Socioeconomic Inclusion for Young People Exiting Homelessness A Community-Based Pilot Randomized Clinical Trial</t>
  </si>
  <si>
    <t>Rent subsidies for 24 months, Mentorship for 24 months (meeting monthly, weekly contact)</t>
  </si>
  <si>
    <t>Housing support, Mentoring</t>
  </si>
  <si>
    <t>Rent subsidies for 24 months</t>
  </si>
  <si>
    <t>Housing support</t>
  </si>
  <si>
    <r>
      <rPr>
        <b/>
        <sz val="10"/>
        <color theme="1"/>
        <rFont val="Arial"/>
      </rPr>
      <t>Age:</t>
    </r>
    <r>
      <rPr>
        <sz val="10"/>
        <color theme="1"/>
        <rFont val="Arial"/>
      </rPr>
      <t xml:space="preserve"> 16-26; 
</t>
    </r>
    <r>
      <rPr>
        <b/>
        <sz val="10"/>
        <color theme="1"/>
        <rFont val="Arial"/>
      </rPr>
      <t xml:space="preserve">Location: </t>
    </r>
    <r>
      <rPr>
        <sz val="10"/>
        <color theme="1"/>
        <rFont val="Arial"/>
      </rPr>
      <t xml:space="preserve">Three Canadian cities (Toronto, Hamilton, St Catharines); 
</t>
    </r>
    <r>
      <rPr>
        <b/>
        <sz val="10"/>
        <color theme="1"/>
        <rFont val="Arial"/>
      </rPr>
      <t>Time homeless:</t>
    </r>
    <r>
      <rPr>
        <sz val="10"/>
        <color theme="1"/>
        <rFont val="Arial"/>
      </rPr>
      <t xml:space="preserve"> Experienced homelessness in prior 12 months;
</t>
    </r>
    <r>
      <rPr>
        <b/>
        <sz val="10"/>
        <color theme="1"/>
        <rFont val="Arial"/>
      </rPr>
      <t>Current experience:</t>
    </r>
    <r>
      <rPr>
        <sz val="10"/>
        <color theme="1"/>
        <rFont val="Arial"/>
      </rPr>
      <t xml:space="preserve"> Living in market-rate housing;
</t>
    </r>
    <r>
      <rPr>
        <b/>
        <sz val="10"/>
        <color theme="1"/>
        <rFont val="Arial"/>
      </rPr>
      <t xml:space="preserve">Referral source: </t>
    </r>
    <r>
      <rPr>
        <sz val="10"/>
        <color theme="1"/>
        <rFont val="Arial"/>
      </rPr>
      <t>"collaboratively with three community partners".</t>
    </r>
  </si>
  <si>
    <t>Imminent danger of losing housing (e.g., facing jail time or eviction); enrolled in another study/program that provided economic or social supports; non-English speaker</t>
  </si>
  <si>
    <r>
      <rPr>
        <b/>
        <sz val="10"/>
        <color rgb="FF000000"/>
        <rFont val="Arial"/>
      </rPr>
      <t>Mentorship:</t>
    </r>
    <r>
      <rPr>
        <sz val="10"/>
        <color rgb="FF000000"/>
        <rFont val="Arial"/>
      </rPr>
      <t xml:space="preserve"> in-person meeting monthly, weekly contact</t>
    </r>
  </si>
  <si>
    <t>CIHR Foundation, St Michael's Hospital Foundation</t>
  </si>
  <si>
    <t>Unclear, the same team that developed and implemented the intervention appeared to undertake the outcome evaluation</t>
  </si>
  <si>
    <t>Some funding and affiliation declarations made.</t>
  </si>
  <si>
    <t>Naomi Thulien — naomi.thulien@unityhealth.to</t>
  </si>
  <si>
    <t>slesnick_2023</t>
  </si>
  <si>
    <t>Slesnick, Zhang, Feng, Mallory, Martin, Famelia, Brakenhoff, Yilmazer, Wu, Ford, Holowacz, Jaderlund, Hatsu, Luthy, Chavez, Walsh and Kelleher</t>
  </si>
  <si>
    <t>Housing and supportive services for substance use and self-efficacy among young mothers experiencing homelessness: A randomized controlled trial</t>
  </si>
  <si>
    <t>Three-armed randomised control trial</t>
  </si>
  <si>
    <t>Independent housing (apartment of their choice with three months of utility and rental support), strengths-based outreach and advocacy, HIV prevention and substance use/mental health counselling (using the community reinforcement approach)</t>
  </si>
  <si>
    <t>Time-limited Housing support, Substance Use counselling, Mental Health counselling</t>
  </si>
  <si>
    <t>Housing only (three months of rental and utillity support)</t>
  </si>
  <si>
    <r>
      <rPr>
        <b/>
        <sz val="10"/>
        <color theme="1"/>
        <rFont val="Arial"/>
      </rPr>
      <t>Age:</t>
    </r>
    <r>
      <rPr>
        <sz val="10"/>
        <color theme="1"/>
        <rFont val="Arial"/>
      </rPr>
      <t xml:space="preserve"> 18-24; 
</t>
    </r>
    <r>
      <rPr>
        <b/>
        <sz val="10"/>
        <color theme="1"/>
        <rFont val="Arial"/>
      </rPr>
      <t xml:space="preserve">Location: </t>
    </r>
    <r>
      <rPr>
        <sz val="10"/>
        <color theme="1"/>
        <rFont val="Arial"/>
      </rPr>
      <t xml:space="preserve">"Large Midwestern City"; 
</t>
    </r>
    <r>
      <rPr>
        <b/>
        <sz val="10"/>
        <color theme="1"/>
        <rFont val="Arial"/>
      </rPr>
      <t>Time homeless:</t>
    </r>
    <r>
      <rPr>
        <sz val="10"/>
        <color theme="1"/>
        <rFont val="Arial"/>
      </rPr>
      <t xml:space="preserve"> Met criteria for homelessness as defined by McKinney-Vento Homeless Assistance Act (2002);
</t>
    </r>
    <r>
      <rPr>
        <b/>
        <sz val="10"/>
        <color theme="1"/>
        <rFont val="Arial"/>
      </rPr>
      <t>Current experience:</t>
    </r>
    <r>
      <rPr>
        <sz val="10"/>
        <color theme="1"/>
        <rFont val="Arial"/>
      </rPr>
      <t xml:space="preserve"> Had biological child under the age of 6 years old in their care, met criteria for substance use disorder as determined by the Structured Clinical Interview for DSM-5 disorders (SCID-5);
</t>
    </r>
    <r>
      <rPr>
        <b/>
        <sz val="10"/>
        <color theme="1"/>
        <rFont val="Arial"/>
      </rPr>
      <t xml:space="preserve">Referral source: </t>
    </r>
    <r>
      <rPr>
        <sz val="10"/>
        <color theme="1"/>
        <rFont val="Arial"/>
      </rPr>
      <t>Used advertisements at shelters, drop-in centre and other agencies serving youth experiencing homelessness.</t>
    </r>
  </si>
  <si>
    <t>Psychotic disorder, Required crisis support</t>
  </si>
  <si>
    <t>United States</t>
  </si>
  <si>
    <t>3 months</t>
  </si>
  <si>
    <r>
      <rPr>
        <b/>
        <sz val="10"/>
        <color theme="1"/>
        <rFont val="Arial"/>
      </rPr>
      <t xml:space="preserve">Housing: </t>
    </r>
    <r>
      <rPr>
        <sz val="10"/>
        <color theme="1"/>
        <rFont val="Arial"/>
      </rPr>
      <t xml:space="preserve">three months of rental and utility support
</t>
    </r>
    <r>
      <rPr>
        <b/>
        <sz val="10"/>
        <color theme="1"/>
        <rFont val="Arial"/>
      </rPr>
      <t xml:space="preserve">Supportive services: </t>
    </r>
    <r>
      <rPr>
        <sz val="10"/>
        <color theme="1"/>
        <rFont val="Arial"/>
      </rPr>
      <t>up to 18 sessions of substance use and mental health therapy using community reinforcement approach (CRA); up to 33 sessions of strengths-based outreach and advocacy (SBOA) addressing basic needs, obtaining government support; 2 sessions of an HIV prevention intervention.</t>
    </r>
  </si>
  <si>
    <t>National Institute on Drug Abuse (NIDA)</t>
  </si>
  <si>
    <t>Natasha Slesnick — slesnick.5@osu.edu</t>
  </si>
  <si>
    <t>Another paper undertook a subgroup analysis of this study (Covidence #1588)</t>
  </si>
  <si>
    <t>raithel_2015</t>
  </si>
  <si>
    <t>Raithel, Yates, Dworsky, Schretzman and Welshimer</t>
  </si>
  <si>
    <t>Partnering to Leverage Multiple Preliminary Findings from a Supportive Housing Impact Study</t>
  </si>
  <si>
    <t>Non-randomised</t>
  </si>
  <si>
    <t>Quasi-experimental study: propensity score matching using administrative data</t>
  </si>
  <si>
    <t>The Foyer supportive housing program (transitional housing in conjuction with strength-based Youth and Family Development framework and the trauma-informed Sanctuary Model)</t>
  </si>
  <si>
    <t>Comparison group of individuals who applied for supportive housing and were eligible but were not placed in supportive housing through the program</t>
  </si>
  <si>
    <r>
      <rPr>
        <b/>
        <sz val="10"/>
        <color theme="1"/>
        <rFont val="Arial"/>
      </rPr>
      <t>Age:</t>
    </r>
    <r>
      <rPr>
        <sz val="10"/>
        <color theme="1"/>
        <rFont val="Arial"/>
      </rPr>
      <t xml:space="preserve"> 18-25;
</t>
    </r>
    <r>
      <rPr>
        <b/>
        <sz val="10"/>
        <color theme="1"/>
        <rFont val="Arial"/>
      </rPr>
      <t xml:space="preserve">Location: </t>
    </r>
    <r>
      <rPr>
        <sz val="10"/>
        <color theme="1"/>
        <rFont val="Arial"/>
      </rPr>
      <t xml:space="preserve">New York City
</t>
    </r>
    <r>
      <rPr>
        <b/>
        <sz val="10"/>
        <color theme="1"/>
        <rFont val="Arial"/>
      </rPr>
      <t>Time homeless:</t>
    </r>
    <r>
      <rPr>
        <sz val="10"/>
        <color theme="1"/>
        <rFont val="Arial"/>
      </rPr>
      <t xml:space="preserve"> aging out of foster care, homeless or at risk of homelessness
</t>
    </r>
    <r>
      <rPr>
        <b/>
        <sz val="10"/>
        <color theme="1"/>
        <rFont val="Arial"/>
      </rPr>
      <t>Current experience:</t>
    </r>
    <r>
      <rPr>
        <sz val="10"/>
        <color theme="1"/>
        <rFont val="Arial"/>
      </rPr>
      <t xml:space="preserve"> met criteria under Population 1 of New York/New York III agreement
</t>
    </r>
    <r>
      <rPr>
        <b/>
        <sz val="10"/>
        <color theme="1"/>
        <rFont val="Arial"/>
      </rPr>
      <t xml:space="preserve">Referral source: </t>
    </r>
    <r>
      <rPr>
        <sz val="10"/>
        <color theme="1"/>
        <rFont val="Arial"/>
      </rPr>
      <t xml:space="preserve">young adults differed in referral source; referral sources were not specifically reported </t>
    </r>
  </si>
  <si>
    <t>not reported - no statistically significant differences were found between treatment and comparison groups</t>
  </si>
  <si>
    <t>up to 2 years</t>
  </si>
  <si>
    <t>Larson Family Foundation</t>
  </si>
  <si>
    <t>Some affiliation declarations made</t>
  </si>
  <si>
    <t>gilmer_2016</t>
  </si>
  <si>
    <t>Gilmer</t>
  </si>
  <si>
    <t>Permanent Supportive Housing for Transition-Age Youths: Service Costs and Fidelity to the Housing First Model</t>
  </si>
  <si>
    <t xml:space="preserve">Quasi-experimental study: difference-in-difference and propensity score matching using administrative data </t>
  </si>
  <si>
    <t>Permanent Supported Housing (PSH) provide individuals with serious mental illness who are homeless or at risk of homelessness with subsidised permanent housing and multidisciplinary team–based services with a focus on rehabilitation and recovery. Most PSH programs deliver services to clients in real-world settings: in their homes, workplaces, and other places in the community chosen by the client or deemed of therapeutic value by staff. Crisis intervention services are available 24 hours a day, seven days a week.</t>
  </si>
  <si>
    <t>No information provided</t>
  </si>
  <si>
    <r>
      <rPr>
        <b/>
        <sz val="10"/>
        <color theme="1"/>
        <rFont val="Arial"/>
      </rPr>
      <t>Age:</t>
    </r>
    <r>
      <rPr>
        <sz val="10"/>
        <color theme="1"/>
        <rFont val="Arial"/>
      </rPr>
      <t xml:space="preserve"> 18-24;
</t>
    </r>
    <r>
      <rPr>
        <b/>
        <sz val="10"/>
        <color theme="1"/>
        <rFont val="Arial"/>
      </rPr>
      <t xml:space="preserve">Location: </t>
    </r>
    <r>
      <rPr>
        <sz val="10"/>
        <color theme="1"/>
        <rFont val="Arial"/>
      </rPr>
      <t xml:space="preserve">California
</t>
    </r>
    <r>
      <rPr>
        <b/>
        <sz val="10"/>
        <color theme="1"/>
        <rFont val="Arial"/>
      </rPr>
      <t>Time homeless:</t>
    </r>
    <r>
      <rPr>
        <sz val="10"/>
        <color theme="1"/>
        <rFont val="Arial"/>
      </rPr>
      <t xml:space="preserve"> given that there were enrolled in PSH programs, they would have been homeless or at risk of homelessness (give PSH eligibility)
</t>
    </r>
    <r>
      <rPr>
        <b/>
        <sz val="10"/>
        <color theme="1"/>
        <rFont val="Arial"/>
      </rPr>
      <t>Current experience:</t>
    </r>
    <r>
      <rPr>
        <sz val="10"/>
        <color theme="1"/>
        <rFont val="Arial"/>
      </rPr>
      <t xml:space="preserve"> Serious mental illness, who enrolled in PSH programs between January 1, 2005 and June 30, 2009.
</t>
    </r>
    <r>
      <rPr>
        <b/>
        <sz val="10"/>
        <color theme="1"/>
        <rFont val="Arial"/>
      </rPr>
      <t xml:space="preserve">Referral source: </t>
    </r>
    <r>
      <rPr>
        <sz val="10"/>
        <color theme="1"/>
        <rFont val="Arial"/>
      </rPr>
      <t>Outreach and referrals from psychiatric hospitals, emergency rooms, other mental health programs, county agencies, jails, shelters, rescue missions, and the street.</t>
    </r>
  </si>
  <si>
    <t xml:space="preserve">21±2 </t>
  </si>
  <si>
    <t>crisis intervention services were available 24 hours a day, seven days a week</t>
  </si>
  <si>
    <t>funded through policy experiment in Carlifornia</t>
  </si>
  <si>
    <t>Agency for Healthcare Research and Quality</t>
  </si>
  <si>
    <t>Author declared no conflicts of interest</t>
  </si>
  <si>
    <t>Todd Gilmer — tgilmer@ucsd.edu</t>
  </si>
  <si>
    <t>primary_extractor</t>
  </si>
  <si>
    <t>secondary_extractor</t>
  </si>
  <si>
    <t>outcome_domain</t>
  </si>
  <si>
    <t>outcome_construct</t>
  </si>
  <si>
    <t>outcome_measure</t>
  </si>
  <si>
    <t>favourable_direction</t>
  </si>
  <si>
    <t>outcome_timing</t>
  </si>
  <si>
    <t>population</t>
  </si>
  <si>
    <t>subgroup_details</t>
  </si>
  <si>
    <t>estimand</t>
  </si>
  <si>
    <t>meta</t>
  </si>
  <si>
    <t>esc_type</t>
  </si>
  <si>
    <t>required_information</t>
  </si>
  <si>
    <t>grp1n</t>
  </si>
  <si>
    <t>grp2n</t>
  </si>
  <si>
    <t>prop1event</t>
  </si>
  <si>
    <t>prop2event</t>
  </si>
  <si>
    <t>grp1m</t>
  </si>
  <si>
    <t>grp1sd</t>
  </si>
  <si>
    <t>grp1se</t>
  </si>
  <si>
    <t>grp2m</t>
  </si>
  <si>
    <t>grp2sd</t>
  </si>
  <si>
    <t>grp2se</t>
  </si>
  <si>
    <t>pre1mean</t>
  </si>
  <si>
    <t>pre1sd</t>
  </si>
  <si>
    <t>post1mean</t>
  </si>
  <si>
    <t>post1sd</t>
  </si>
  <si>
    <t>pre2mean</t>
  </si>
  <si>
    <t>pre2sd</t>
  </si>
  <si>
    <t>post2mean</t>
  </si>
  <si>
    <t>post2sd</t>
  </si>
  <si>
    <t>gain1mean</t>
  </si>
  <si>
    <t>gain1se</t>
  </si>
  <si>
    <t>gain2mean</t>
  </si>
  <si>
    <t>gain2se</t>
  </si>
  <si>
    <t>or</t>
  </si>
  <si>
    <t>f</t>
  </si>
  <si>
    <t>se</t>
  </si>
  <si>
    <t>totaln</t>
  </si>
  <si>
    <t>b</t>
  </si>
  <si>
    <t>beta</t>
  </si>
  <si>
    <t>sdy</t>
  </si>
  <si>
    <t>chisq</t>
  </si>
  <si>
    <t>t</t>
  </si>
  <si>
    <t>t_pvalue</t>
  </si>
  <si>
    <t>mean_diff</t>
  </si>
  <si>
    <t>mean_diff_lower</t>
  </si>
  <si>
    <t>mean_diff_upper</t>
  </si>
  <si>
    <t>mean_diff_se</t>
  </si>
  <si>
    <t>additional_extraction_items</t>
  </si>
  <si>
    <t>select from dropdown</t>
  </si>
  <si>
    <t>what is the outcome measuring</t>
  </si>
  <si>
    <t>detail measure/instrument e.g., Personal Wellbeing Index</t>
  </si>
  <si>
    <t>which direction of effect favours the intervention e.g., positive or negative</t>
  </si>
  <si>
    <t>include all time points from baseline (0) to final follow up in months e.g, 0 months, 6 months, 12 months</t>
  </si>
  <si>
    <t>are the results for the study population or for a subgroup, if both report seperately in different rows</t>
  </si>
  <si>
    <t>report subgroup details here e.g., if reported for female, write 'female' here</t>
  </si>
  <si>
    <t xml:space="preserve">what estimand does it use (see instructions tab for definitions) </t>
  </si>
  <si>
    <t>include in meta (to complete at end)</t>
  </si>
  <si>
    <t>based on the selection of esc_type, this cell will provide what information you need to extract</t>
  </si>
  <si>
    <t># of participants in treatment group</t>
  </si>
  <si>
    <t># of participants in comparison group</t>
  </si>
  <si>
    <t>proportion of participants who experienced event in treatment group</t>
  </si>
  <si>
    <t>proportion of participants who experienced event in comparison group</t>
  </si>
  <si>
    <t>mean of result in treatment group</t>
  </si>
  <si>
    <t>standard deviation of result in treatment group</t>
  </si>
  <si>
    <t>standard error of result in treatment group</t>
  </si>
  <si>
    <t>mean of result in comparison group</t>
  </si>
  <si>
    <t>standard deviation of result in comparison group</t>
  </si>
  <si>
    <t>standard error of result in comparison group</t>
  </si>
  <si>
    <t>treatment group mean at baseline</t>
  </si>
  <si>
    <t>treatment group sd at baseline</t>
  </si>
  <si>
    <t>treatment group mean at follow-up</t>
  </si>
  <si>
    <t>treatment group sd at follow-up</t>
  </si>
  <si>
    <t>comparison group mean at baseline</t>
  </si>
  <si>
    <t>comparison group sd at baseline</t>
  </si>
  <si>
    <t>comparison group mean at follow-up</t>
  </si>
  <si>
    <t>comparison group sd at follow-up</t>
  </si>
  <si>
    <t>mean gain in treatment group</t>
  </si>
  <si>
    <t>standard error of mean gain in treatment group</t>
  </si>
  <si>
    <t>mean gain in comparison group</t>
  </si>
  <si>
    <t>standard error of mean gain in comparison group</t>
  </si>
  <si>
    <t>reported odds ratio</t>
  </si>
  <si>
    <t>f value of the F-test</t>
  </si>
  <si>
    <t>reported standard error of effect estimate</t>
  </si>
  <si>
    <t>total number of participants in study</t>
  </si>
  <si>
    <t>unstandardised regression coefficient (if not reported on scale of 0-1 e.g., 60)</t>
  </si>
  <si>
    <t>standardised regression coefficient (if it is reported on scale of 0-1)</t>
  </si>
  <si>
    <t>standard deviation of the dependent variable</t>
  </si>
  <si>
    <t>chi square</t>
  </si>
  <si>
    <t>t score</t>
  </si>
  <si>
    <t>p value of t score</t>
  </si>
  <si>
    <t>difference in means or ratios between treatment and comparison group</t>
  </si>
  <si>
    <t>lower bound of confidence interval of difference in means or ratios between treatment and comparison group</t>
  </si>
  <si>
    <t>upper bound of confidence interval of difference in means or ratios between treatment and comparison group</t>
  </si>
  <si>
    <t>standard error of the mean difference</t>
  </si>
  <si>
    <t>Stable Housing</t>
  </si>
  <si>
    <t>Housing security</t>
  </si>
  <si>
    <t>Housing Security Scale</t>
  </si>
  <si>
    <t>Positive</t>
  </si>
  <si>
    <t>Entire study</t>
  </si>
  <si>
    <t>not applicable</t>
  </si>
  <si>
    <t>Average Treatment Effect (ATE)</t>
  </si>
  <si>
    <t>No</t>
  </si>
  <si>
    <t>Mean Gain</t>
  </si>
  <si>
    <t>Data supplied by author</t>
  </si>
  <si>
    <t>Subjective housing security</t>
  </si>
  <si>
    <t>Subjective Housing Security Scale</t>
  </si>
  <si>
    <t>Stable housing</t>
  </si>
  <si>
    <t>Researcher assessed — gained (improved stability), sustained (same residence) or lost (homeless) housing status</t>
  </si>
  <si>
    <t>Binary proportions</t>
  </si>
  <si>
    <t>Housing Stability</t>
  </si>
  <si>
    <t>Residential Time-Line Follow-Back Inventory</t>
  </si>
  <si>
    <t>Mean Difference</t>
  </si>
  <si>
    <t>Days stably housed</t>
  </si>
  <si>
    <t>Mean per cent of days stably housed</t>
  </si>
  <si>
    <t>95 per cent confidence intervals for per cent days stably housed were available but not used</t>
  </si>
  <si>
    <t>Housing Quality</t>
  </si>
  <si>
    <t>Perceived Housing Quality Scale</t>
  </si>
  <si>
    <t>Mean SD</t>
  </si>
  <si>
    <t>Access to Housing</t>
  </si>
  <si>
    <t>Homeless services use</t>
  </si>
  <si>
    <t>Single adult shelter use</t>
  </si>
  <si>
    <t>Negative</t>
  </si>
  <si>
    <t>Average Treatment Effect on the Treated (ATT)</t>
  </si>
  <si>
    <t>Family shelter use</t>
  </si>
  <si>
    <t>Social and Emotional Wellbeing</t>
  </si>
  <si>
    <t>Mindfulness</t>
  </si>
  <si>
    <t>Cognitive and Affective Mindfullness Scale-Revised (CAMS)</t>
  </si>
  <si>
    <t>Resilience</t>
  </si>
  <si>
    <t>Conner Davidson Resilience Scale (CD-RISC)</t>
  </si>
  <si>
    <t>Hope</t>
  </si>
  <si>
    <t>Adult Hope Scale (AHS)</t>
  </si>
  <si>
    <t>Sense of Belonging</t>
  </si>
  <si>
    <t>Community Integration Scale — Psychological</t>
  </si>
  <si>
    <t>Global Self-Worth</t>
  </si>
  <si>
    <t>Rosenberg Self-Esteem Scale</t>
  </si>
  <si>
    <t>Belongingness</t>
  </si>
  <si>
    <t>Social Connectedness Scale</t>
  </si>
  <si>
    <t>Motivation and expectations about future</t>
  </si>
  <si>
    <t>Beck Hopelessness Scale</t>
  </si>
  <si>
    <t>Degree to which self-concept is defined by homelessness</t>
  </si>
  <si>
    <t>Modified Engulfment Scale</t>
  </si>
  <si>
    <t>Self-efficacy</t>
  </si>
  <si>
    <t>Mastery Scale</t>
  </si>
  <si>
    <t>Significant Relationships</t>
  </si>
  <si>
    <t>Social Support</t>
  </si>
  <si>
    <t>Medical Outcomes Study (MOS) Social Support Survey — Emotional Supports</t>
  </si>
  <si>
    <t>Medical Outcomes Study (MOS) Social Support Survey — Tangible Supports</t>
  </si>
  <si>
    <t>Medical Outcomes Study (MOS) Social Support Survey — Affectionate Supports</t>
  </si>
  <si>
    <t>Living Skills and Independence</t>
  </si>
  <si>
    <t>Community integration</t>
  </si>
  <si>
    <t>Community Integration Scale</t>
  </si>
  <si>
    <t>Community Integration Measure</t>
  </si>
  <si>
    <t>Community Functioning</t>
  </si>
  <si>
    <t>Multnomah Community Ability Scale</t>
  </si>
  <si>
    <t>Legal and Justice</t>
  </si>
  <si>
    <t>Number of arrests</t>
  </si>
  <si>
    <t>Health, Social and Justice Service Use Inventory</t>
  </si>
  <si>
    <t>Victim of violent robbery, physical or sexual assault</t>
  </si>
  <si>
    <t>Canadian General Social Survey</t>
  </si>
  <si>
    <t>Incarcerated</t>
  </si>
  <si>
    <t>Jail stay</t>
  </si>
  <si>
    <t>Health</t>
  </si>
  <si>
    <t>Mental Health</t>
  </si>
  <si>
    <t>Global Assessment of Individual Needs Short Screener (GAIN-SS) — Internalizing Scale</t>
  </si>
  <si>
    <t>Global Assessment of Individual Needs Short Screener (GAIN-SS) — Externalizing Scale</t>
  </si>
  <si>
    <t>Global Assessment of Individual Needs Short Screener (GAIN-SS) — Substance Problem Scale</t>
  </si>
  <si>
    <t>Mental Health Continuum-Short Form (MHC-SF)</t>
  </si>
  <si>
    <t>Quality of Life</t>
  </si>
  <si>
    <t>World Health Organization Quality of Life Scale-Brief (WHOQOL-BREF) — Physical Health</t>
  </si>
  <si>
    <t>World Health Organization Quality of Life Scale-Brief (WHOQOL-BREF) — Psychological Health</t>
  </si>
  <si>
    <t>World Health Organization Quality of Life Scale-Brief (WHOQOL-BREF) — Social Health</t>
  </si>
  <si>
    <t>World Health Organization Quality of Life Scale-Brief (WHOQOL-BREF) — Environmental Health</t>
  </si>
  <si>
    <t>Researcher assessed — gained (cessation of pattern of distress), sustained (unchanged) or lost (experienced crisis) mental health status</t>
  </si>
  <si>
    <t>EuroQoL 5 Dimensions</t>
  </si>
  <si>
    <t xml:space="preserve">Lehman Quality of Life Interview 20 (QOLI-20) </t>
  </si>
  <si>
    <t>Psychological Integration</t>
  </si>
  <si>
    <t>Recovery</t>
  </si>
  <si>
    <t>Recovery Assessment Scale</t>
  </si>
  <si>
    <t>Self-rated Physical Health</t>
  </si>
  <si>
    <t>Short Form 12 (SF-12) — Physical Component</t>
  </si>
  <si>
    <t>Self-rated Mental Health</t>
  </si>
  <si>
    <t>Short Form 12 (SF-12) — Mental Component</t>
  </si>
  <si>
    <t>Mental Health Symptoms</t>
  </si>
  <si>
    <t>Colorado Symptom Index</t>
  </si>
  <si>
    <t>Substance Related Problems</t>
  </si>
  <si>
    <t>Number of emergency department visits</t>
  </si>
  <si>
    <t>Presence and frequency of psychiatric symptoms</t>
  </si>
  <si>
    <t>Substance Use (total days of drug use in previous 90)</t>
  </si>
  <si>
    <t>Form-90</t>
  </si>
  <si>
    <t>Health services use</t>
  </si>
  <si>
    <t>Medicaid use</t>
  </si>
  <si>
    <t>General medical and psychiatric inpatient cost</t>
  </si>
  <si>
    <t>Crisis and residential cost</t>
  </si>
  <si>
    <t>Mental health outpatient cost</t>
  </si>
  <si>
    <t>Total health care costs</t>
  </si>
  <si>
    <t>Employment and Earnings</t>
  </si>
  <si>
    <t>Employment or Education</t>
  </si>
  <si>
    <t>Researcher assessed — gained (on either measure), sustained (on both measures) or lost (on either measure) employment or education status</t>
  </si>
  <si>
    <t>Employment</t>
  </si>
  <si>
    <t>Vocational Time-Line Follow-Back Inventory</t>
  </si>
  <si>
    <t>Education, Employment, and Income Questionnaire</t>
  </si>
  <si>
    <t>Public assistance use</t>
  </si>
  <si>
    <t>Cash assistance use</t>
  </si>
  <si>
    <t>Supplemental Nutrition Assistance Program (SNAP) use</t>
  </si>
  <si>
    <t>Education</t>
  </si>
  <si>
    <t>Academic and vocational participation</t>
  </si>
  <si>
    <t>studies_using_instrument</t>
  </si>
  <si>
    <t>publication_url</t>
  </si>
  <si>
    <t>instrument_url</t>
  </si>
  <si>
    <t>publically_available</t>
  </si>
  <si>
    <t>free</t>
  </si>
  <si>
    <t>potentially useful for MCM</t>
  </si>
  <si>
    <t>Comment</t>
  </si>
  <si>
    <t>GAIN Short Screener (GAIN-SS) — Internalizing</t>
  </si>
  <si>
    <t>https://doi.org/10.1080/10550490601006055</t>
  </si>
  <si>
    <t>https://gaincc.org/instruments/</t>
  </si>
  <si>
    <t>Yes</t>
  </si>
  <si>
    <t>Could be an option if we are interested in this outcome</t>
  </si>
  <si>
    <t>GAIN Short Screener (GAIN-SS) — Externalizing</t>
  </si>
  <si>
    <t>https://doi.org/10.1080/10550490601006056</t>
  </si>
  <si>
    <t>clinical assessment tool for those seeking treatment -- too clinical</t>
  </si>
  <si>
    <t>GAIN Short Screener (GAIN-SS) — Substance Use</t>
  </si>
  <si>
    <t>kidd_2020, kozloff_2016</t>
  </si>
  <si>
    <t>https://doi.org/10.1080/10550490601006057</t>
  </si>
  <si>
    <t>https://doi.org/10.1002/jclp.20741</t>
  </si>
  <si>
    <t>https://www150.statcan.gc.ca/n1/pub/82-003-x/2014009/article/14086-eng.htm</t>
  </si>
  <si>
    <t>https://link.springer.com/article/10.1023/B:QURE.0000018486.91360.00</t>
  </si>
  <si>
    <t>https://www.who.int/tools/whoqol</t>
  </si>
  <si>
    <t>Replicates the PWI, is also very long</t>
  </si>
  <si>
    <t>Replicates PWI</t>
  </si>
  <si>
    <t>https://link.springer.com/article/10.1007/s10862-006-9035-8</t>
  </si>
  <si>
    <t>https://ggsc.berkeley.edu/images/uploads/The_Cognitive_and_Affective_Mindfulness_Scale_%E2%80%93_Revised.pdf</t>
  </si>
  <si>
    <t>Unclear</t>
  </si>
  <si>
    <t xml:space="preserve">Its short! But I'm not sure if its useful. </t>
  </si>
  <si>
    <t>Not necessary</t>
  </si>
  <si>
    <t>MOS Social Support Survey — Emotional Supports</t>
  </si>
  <si>
    <t>https://doi.org/10.1016/0277-9536(91)90150-B</t>
  </si>
  <si>
    <t>https://www.rand.org/health-care/surveys_tools/mos/social-support.html</t>
  </si>
  <si>
    <t>Too old? (1980's-90's). Made for people with chronic health conditions.</t>
  </si>
  <si>
    <t>MOS Social Support Survey — Tangible Supports</t>
  </si>
  <si>
    <t>MOS Social Support Survey — Affectionate Supports</t>
  </si>
  <si>
    <t>kidd_2020, thulien_2022, kozloff_2016</t>
  </si>
  <si>
    <t>https://bmchealthservres.biomedcentral.com/articles/10.1186/1472-6963-14-167</t>
  </si>
  <si>
    <r>
      <t xml:space="preserve">I couldn't locate this one. There is a similar sounding one for rehad/stroke patients that does not seem appropriate: </t>
    </r>
    <r>
      <rPr>
        <u/>
        <sz val="10"/>
        <color rgb="FF1155CC"/>
        <rFont val="Arial"/>
      </rPr>
      <t>https://www.summerfoundation.org.au/resources/the-community-integration-questionnaire-revised/</t>
    </r>
  </si>
  <si>
    <t>nope</t>
  </si>
  <si>
    <t>https://doi.org/10.1002/jts.20271</t>
  </si>
  <si>
    <t>https://www.connordavidson-resiliencescale.com/index.php</t>
  </si>
  <si>
    <t>Excluding due to fee</t>
  </si>
  <si>
    <t>nope. designed for 10-18yr olds or over 65</t>
  </si>
  <si>
    <t>https://psycnet.apa.org/doiLanding?doi=10.1037%2F0022-3514.60.4.570</t>
  </si>
  <si>
    <t>https://fetzer.org/sites/default/files/images/stories/pdf/selfmeasures/PURPOSE_MEANING-AdultHopeScale.pdf</t>
  </si>
  <si>
    <t>https://onlinelibrary.wiley.com/doi/abs/10.1002/jcop.21665</t>
  </si>
  <si>
    <t>See published article</t>
  </si>
  <si>
    <t>Excluding due to limited utility</t>
  </si>
  <si>
    <t>https://doi.org/10.1002/jcop.20132</t>
  </si>
  <si>
    <t>Excluding due to availability</t>
  </si>
  <si>
    <t>https://doi.org/10.1002/hec.1125</t>
  </si>
  <si>
    <t>https://euroqol.org/eq-5d-instruments/eq-5d-5l-about/</t>
  </si>
  <si>
    <t>Replicates the PWI</t>
  </si>
  <si>
    <t>PWI more accessible and can also be linked to QALI</t>
  </si>
  <si>
    <t>https://doi.org/10.1007/bf00801903</t>
  </si>
  <si>
    <t>https://rtcom.umn.edu/database/instruments/qli</t>
  </si>
  <si>
    <t>Replicates the PWI, also designed for people living with a disability</t>
  </si>
  <si>
    <t xml:space="preserve">https://doi.org/10.1007/BF02207489 </t>
  </si>
  <si>
    <t>https://www.multnomahscale.com/overview</t>
  </si>
  <si>
    <t>https://link.springer.com/article/10.1023/A:1018741302682</t>
  </si>
  <si>
    <t>https://www.cms.gov/files/document/ras-24-instrument.pdf</t>
  </si>
  <si>
    <t>Specific to mental illness recovery</t>
  </si>
  <si>
    <t>Short Form 12 — Physical Component</t>
  </si>
  <si>
    <t>https://journals.lww.com/lww-medicalcare/abstract/1996/03000/a_12_item_short_form_health_survey__construction.3.aspx</t>
  </si>
  <si>
    <t>https://www.qualitymetric.com/health-surveys/the-sf-12v2-pro-health-survey/</t>
  </si>
  <si>
    <t>Excluding due to fee, note that RAND has other versions for free</t>
  </si>
  <si>
    <t>SF36 is a good option but some overlap with DASS</t>
  </si>
  <si>
    <t>Short Form 12 — Mental Component</t>
  </si>
  <si>
    <t>kozloff_2016, thulien_2022</t>
  </si>
  <si>
    <t>https://link.springer.com/article/10.1023/A:1011571531303</t>
  </si>
  <si>
    <t>https://www.phenxtoolkit.org/protocols/view/660901</t>
  </si>
  <si>
    <t>Maybe - but I think we are looking for 2 things: 1) baseline fn; 2) ongoing improvement. screeners don't do the latter. We can up the baseline but it's also unclear how much they can handle.</t>
  </si>
  <si>
    <t>Health and Criminal Justice System Involvement</t>
  </si>
  <si>
    <t>https://bmchealthservres.biomedcentral.com/articles/10.1186/s12913-018-3028-7</t>
  </si>
  <si>
    <t>Victimisation</t>
  </si>
  <si>
    <t>https://www23.statcan.gc.ca/imdb/p3Instr.pl?Function=assembleInstr&amp;lang=en&amp;Item_Id=1236284</t>
  </si>
  <si>
    <t>Excluding to context specific question</t>
  </si>
  <si>
    <t>https://www.degruyter.com/document/doi/10.1515/9781400876136/html</t>
  </si>
  <si>
    <t>https://fetzer.org/sites/default/files/images/stories/pdf/selfmeasures/Self_Measures_for_Self-Esteem_ROSENBERG_SELF-ESTEEM.pdf</t>
  </si>
  <si>
    <t>Unsure of the utility of this outcome...</t>
  </si>
  <si>
    <t>worthless</t>
  </si>
  <si>
    <t>https://doi.org/10.1037/0022-0167.42.2.232</t>
  </si>
  <si>
    <t>https://youthrex.com/wp-content/uploads/2019/10/The-Social-Connectedness-Scale-Revised.pdf</t>
  </si>
  <si>
    <t>I want to exclude this on the grounds that it was validated among psych students on campus</t>
  </si>
  <si>
    <t>Covered by pwi</t>
  </si>
  <si>
    <t>https://doi.org/10.1037/h0037562</t>
  </si>
  <si>
    <t>https://www.pearsonclinical.com.au/store/auassessments/en/Store/Professional-Assessments/Personality-%26-Biopsychosocial/Beck-Hopelessness-Scale/p/P100010019.html</t>
  </si>
  <si>
    <t>covered by DASS</t>
  </si>
  <si>
    <t>https://www.psychiatricnursing.org/article/S0883-9417(98)80007-1/pdf</t>
  </si>
  <si>
    <t>Specific to Schizophrenia</t>
  </si>
  <si>
    <t>covered by pwi</t>
  </si>
  <si>
    <t>https://link.springer.com/article/10.1007/s10597-018-0356-3</t>
  </si>
  <si>
    <t>https://www.tpmap.org/wp-content/uploads/2016/03/Vol-23-n.1-articolo-3.pdf</t>
  </si>
  <si>
    <t>Seems like an odd one to use</t>
  </si>
  <si>
    <t>We have that in F-SIM</t>
  </si>
  <si>
    <t>https://www.niaaa.nih.gov/sites/default/files/match05.pdf</t>
  </si>
  <si>
    <t>Very worried about length and training required but seems like a good tool. Very detailed and long</t>
  </si>
  <si>
    <t>https://www.jstor.org/stable/2136319?origin=crossref</t>
  </si>
  <si>
    <t>https://www.hsph.harvard.edu/health-happiness/pearlin-mastery-scale/</t>
  </si>
  <si>
    <t>Much better than self esteem and could be a good one to see unfold.</t>
  </si>
  <si>
    <t>Outcome</t>
  </si>
  <si>
    <t>ESC type</t>
  </si>
  <si>
    <t>Standardised regression coefficient</t>
  </si>
  <si>
    <t>Unstandardised regression coefficient</t>
  </si>
  <si>
    <t>Aron</t>
  </si>
  <si>
    <t>Mean SE</t>
  </si>
  <si>
    <t>Philip</t>
  </si>
  <si>
    <t>Susie</t>
  </si>
  <si>
    <t>Anova (F-test)</t>
  </si>
  <si>
    <t>Melissa</t>
  </si>
  <si>
    <t>Odds Ratio</t>
  </si>
  <si>
    <t>Relative Risk</t>
  </si>
  <si>
    <t>Other</t>
  </si>
  <si>
    <t>Hazard 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</si>
</sst>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yyyy"/>
    <numFmt numFmtId="165" formatCode="0.000"/>
  </numFmts>
  <fonts count="26" x14ac:knownFonts="1">
    <font>
      <sz val="10"/>
      <color rgb="FF000000"/>
      <name val="Arial"/>
      <scheme val="minor"/>
    </font>
    <font>
      <sz val="10"/>
      <color theme="1"/>
      <name val="Arial"/>
      <scheme val="minor"/>
    </font>
    <font>
      <sz val="12"/>
      <color rgb="FF000000"/>
      <name val="Arial"/>
      <scheme val="minor"/>
    </font>
    <font>
      <b/>
      <sz val="19"/>
      <color rgb="FF073763"/>
      <name val="Arial"/>
      <scheme val="minor"/>
    </font>
    <font>
      <b/>
      <sz val="12"/>
      <color rgb="FFFFFFFF"/>
      <name val="Arial"/>
      <scheme val="minor"/>
    </font>
    <font>
      <sz val="10"/>
      <color rgb="FF1F1F1F"/>
      <name val="Arial"/>
      <scheme val="minor"/>
    </font>
    <font>
      <b/>
      <sz val="11"/>
      <color rgb="FF073763"/>
      <name val="Arial"/>
      <scheme val="minor"/>
    </font>
    <font>
      <b/>
      <sz val="10"/>
      <color rgb="FFFFFFFF"/>
      <name val="Arial"/>
    </font>
    <font>
      <sz val="10"/>
      <color rgb="FF000000"/>
      <name val="Arial"/>
      <scheme val="minor"/>
    </font>
    <font>
      <sz val="10"/>
      <color rgb="FF0000FF"/>
      <name val="Arial"/>
      <scheme val="minor"/>
    </font>
    <font>
      <sz val="10"/>
      <color rgb="FF000000"/>
      <name val="Arial"/>
    </font>
    <font>
      <sz val="10"/>
      <color theme="1"/>
      <name val="Arial"/>
      <scheme val="minor"/>
    </font>
    <font>
      <sz val="11"/>
      <color theme="1"/>
      <name val="Arial"/>
      <scheme val="minor"/>
    </font>
    <font>
      <b/>
      <sz val="11"/>
      <color rgb="FFFFFFFF"/>
      <name val="Arial"/>
    </font>
    <font>
      <sz val="11"/>
      <color rgb="FF000000"/>
      <name val="Arial"/>
      <scheme val="minor"/>
    </font>
    <font>
      <sz val="11"/>
      <color rgb="FF1F1F1F"/>
      <name val="Arial"/>
      <scheme val="minor"/>
    </font>
    <font>
      <u/>
      <sz val="10"/>
      <color rgb="FF0000FF"/>
      <name val="Arial"/>
    </font>
    <font>
      <u/>
      <sz val="10"/>
      <color rgb="FF0000FF"/>
      <name val="Arial"/>
    </font>
    <font>
      <u/>
      <sz val="10"/>
      <color rgb="FF0000FF"/>
      <name val="Arial"/>
    </font>
    <font>
      <u/>
      <sz val="10"/>
      <color rgb="FF0000FF"/>
      <name val="Arial"/>
    </font>
    <font>
      <u/>
      <sz val="10"/>
      <color rgb="FF333333"/>
      <name val="Arial"/>
    </font>
    <font>
      <b/>
      <sz val="10"/>
      <color theme="1"/>
      <name val="Arial"/>
    </font>
    <font>
      <sz val="10"/>
      <color theme="1"/>
      <name val="Arial"/>
    </font>
    <font>
      <sz val="10"/>
      <color rgb="FF0000FF"/>
      <name val="Arial"/>
    </font>
    <font>
      <b/>
      <sz val="10"/>
      <color rgb="FF000000"/>
      <name val="Arial"/>
    </font>
    <font>
      <u/>
      <sz val="10"/>
      <color rgb="FF1155CC"/>
      <name val="Arial"/>
    </font>
  </fonts>
  <fills count="12">
    <fill>
      <patternFill patternType="none"/>
    </fill>
    <fill>
      <patternFill patternType="gray125"/>
    </fill>
    <fill>
      <patternFill patternType="solid">
        <fgColor rgb="FF073763"/>
        <bgColor rgb="FF073763"/>
      </patternFill>
    </fill>
    <fill>
      <patternFill patternType="solid">
        <fgColor rgb="FFCFE2F3"/>
        <bgColor rgb="FFCFE2F3"/>
      </patternFill>
    </fill>
    <fill>
      <patternFill patternType="solid">
        <fgColor rgb="FF9FC5E8"/>
        <bgColor rgb="FF9FC5E8"/>
      </patternFill>
    </fill>
    <fill>
      <patternFill patternType="solid">
        <fgColor rgb="FF6AA84F"/>
        <bgColor rgb="FF6AA84F"/>
      </patternFill>
    </fill>
    <fill>
      <patternFill patternType="solid">
        <fgColor rgb="FFFFF2CC"/>
        <bgColor rgb="FFFFF2CC"/>
      </patternFill>
    </fill>
    <fill>
      <patternFill patternType="solid">
        <fgColor rgb="FFF4CCCC"/>
        <bgColor rgb="FFF4CCCC"/>
      </patternFill>
    </fill>
    <fill>
      <patternFill patternType="solid">
        <fgColor rgb="FFFFFF00"/>
        <bgColor rgb="FFFFFF00"/>
      </patternFill>
    </fill>
    <fill>
      <patternFill patternType="solid">
        <fgColor rgb="FFFFFFFF"/>
        <bgColor rgb="FFFFFFFF"/>
      </patternFill>
    </fill>
    <fill>
      <patternFill patternType="solid">
        <fgColor rgb="FFC9DAF8"/>
        <bgColor rgb="FFC9DAF8"/>
      </patternFill>
    </fill>
    <fill>
      <patternFill patternType="solid">
        <fgColor rgb="FFFCFCFC"/>
        <bgColor rgb="FFFCFCFC"/>
      </patternFill>
    </fill>
  </fills>
  <borders count="3">
    <border>
      <left/>
      <right/>
      <top/>
      <bottom/>
      <diagonal/>
    </border>
    <border>
      <left/>
      <right/>
      <top/>
      <bottom style="thin">
        <color rgb="FF000000"/>
      </bottom>
      <diagonal/>
    </border>
    <border>
      <left/>
      <right/>
      <top/>
      <bottom style="thin">
        <color rgb="FF073763"/>
      </bottom>
      <diagonal/>
    </border>
  </borders>
  <cellStyleXfs count="1">
    <xf numFmtId="0" fontId="0" fillId="0" borderId="0"/>
  </cellStyleXfs>
  <cellXfs count="50">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2" borderId="0" xfId="0" applyFont="1" applyFill="1" applyAlignment="1">
      <alignment wrapText="1"/>
    </xf>
    <xf numFmtId="0" fontId="1" fillId="3" borderId="0" xfId="0" applyFont="1" applyFill="1" applyAlignment="1">
      <alignment wrapText="1"/>
    </xf>
    <xf numFmtId="0" fontId="5" fillId="3" borderId="0" xfId="0" applyFont="1" applyFill="1" applyAlignment="1">
      <alignment wrapText="1"/>
    </xf>
    <xf numFmtId="0" fontId="6" fillId="4" borderId="1" xfId="0" applyFont="1" applyFill="1" applyBorder="1" applyAlignment="1">
      <alignment wrapText="1"/>
    </xf>
    <xf numFmtId="0" fontId="6" fillId="4" borderId="2" xfId="0" applyFont="1" applyFill="1" applyBorder="1" applyAlignment="1">
      <alignment wrapText="1"/>
    </xf>
    <xf numFmtId="0" fontId="7" fillId="5" borderId="0" xfId="0" applyFont="1" applyFill="1" applyAlignment="1">
      <alignment horizontal="center" vertical="center" wrapText="1"/>
    </xf>
    <xf numFmtId="0" fontId="1" fillId="6" borderId="0" xfId="0" applyFont="1" applyFill="1" applyAlignment="1">
      <alignment horizontal="center" vertical="center" wrapText="1"/>
    </xf>
    <xf numFmtId="0" fontId="1" fillId="7" borderId="0" xfId="0" applyFont="1" applyFill="1" applyAlignment="1">
      <alignment horizontal="center" vertical="center" wrapText="1"/>
    </xf>
    <xf numFmtId="0" fontId="1" fillId="0" borderId="0" xfId="0" applyFont="1" applyAlignment="1">
      <alignment vertical="center" wrapText="1"/>
    </xf>
    <xf numFmtId="0" fontId="1" fillId="7" borderId="0" xfId="0" applyFont="1" applyFill="1" applyAlignment="1">
      <alignment vertical="center" wrapText="1"/>
    </xf>
    <xf numFmtId="0" fontId="1" fillId="0" borderId="0" xfId="0" applyFont="1" applyAlignment="1">
      <alignment horizontal="center" vertical="center" wrapText="1"/>
    </xf>
    <xf numFmtId="0" fontId="8" fillId="0" borderId="0" xfId="0" applyFont="1" applyAlignment="1">
      <alignment horizontal="center" vertical="center" wrapText="1"/>
    </xf>
    <xf numFmtId="164" fontId="1" fillId="0" borderId="0" xfId="0" applyNumberFormat="1" applyFont="1" applyAlignment="1">
      <alignment horizontal="center" vertical="center" wrapText="1"/>
    </xf>
    <xf numFmtId="0" fontId="1" fillId="8" borderId="0" xfId="0" applyFont="1" applyFill="1" applyAlignment="1">
      <alignment vertical="center" wrapText="1"/>
    </xf>
    <xf numFmtId="0" fontId="9" fillId="0" borderId="0" xfId="0" applyFont="1" applyAlignment="1">
      <alignment horizontal="center" vertical="center" wrapText="1"/>
    </xf>
    <xf numFmtId="0" fontId="10" fillId="9" borderId="0" xfId="0" applyFont="1" applyFill="1" applyAlignment="1">
      <alignment horizontal="left" vertical="center" wrapText="1"/>
    </xf>
    <xf numFmtId="0" fontId="1" fillId="9" borderId="0" xfId="0" applyFont="1" applyFill="1" applyAlignment="1">
      <alignment vertical="center" wrapText="1"/>
    </xf>
    <xf numFmtId="0" fontId="1" fillId="9" borderId="0" xfId="0" applyFont="1" applyFill="1" applyAlignment="1">
      <alignment horizontal="center" vertical="center" wrapText="1"/>
    </xf>
    <xf numFmtId="0" fontId="11" fillId="0" borderId="0" xfId="0" applyFont="1" applyAlignment="1">
      <alignment vertical="center" wrapText="1"/>
    </xf>
    <xf numFmtId="0" fontId="12" fillId="0" borderId="0" xfId="0" applyFont="1" applyAlignment="1">
      <alignment vertical="center" wrapText="1"/>
    </xf>
    <xf numFmtId="0" fontId="12" fillId="0" borderId="0" xfId="0" applyFont="1" applyAlignment="1">
      <alignment horizontal="center" vertical="center" wrapText="1"/>
    </xf>
    <xf numFmtId="164" fontId="12" fillId="0" borderId="0" xfId="0" applyNumberFormat="1" applyFont="1" applyAlignment="1">
      <alignment horizontal="center" vertical="center" wrapText="1"/>
    </xf>
    <xf numFmtId="0" fontId="12" fillId="9" borderId="0" xfId="0" applyFont="1" applyFill="1" applyAlignment="1">
      <alignment horizontal="center" vertical="center" wrapText="1"/>
    </xf>
    <xf numFmtId="0" fontId="13" fillId="5" borderId="0" xfId="0" applyFont="1" applyFill="1" applyAlignment="1">
      <alignment horizontal="center"/>
    </xf>
    <xf numFmtId="0" fontId="13" fillId="5" borderId="0" xfId="0" applyFont="1" applyFill="1" applyAlignment="1">
      <alignment horizontal="left"/>
    </xf>
    <xf numFmtId="0" fontId="12" fillId="6" borderId="0" xfId="0" applyFont="1" applyFill="1" applyAlignment="1">
      <alignment horizontal="center" vertical="center" wrapText="1"/>
    </xf>
    <xf numFmtId="0" fontId="12" fillId="10" borderId="0" xfId="0" applyFont="1" applyFill="1" applyAlignment="1">
      <alignment horizontal="center" vertical="center" wrapText="1"/>
    </xf>
    <xf numFmtId="0" fontId="14" fillId="0" borderId="0" xfId="0" applyFont="1" applyAlignment="1">
      <alignment vertical="center"/>
    </xf>
    <xf numFmtId="0" fontId="14" fillId="0" borderId="0" xfId="0" applyFont="1"/>
    <xf numFmtId="165" fontId="14" fillId="0" borderId="0" xfId="0" applyNumberFormat="1" applyFont="1"/>
    <xf numFmtId="0" fontId="14" fillId="0" borderId="0" xfId="0" applyFont="1" applyAlignment="1">
      <alignment vertical="center" wrapText="1"/>
    </xf>
    <xf numFmtId="165" fontId="8" fillId="0" borderId="0" xfId="0" applyNumberFormat="1" applyFont="1"/>
    <xf numFmtId="0" fontId="15" fillId="0" borderId="0" xfId="0" applyFont="1" applyAlignment="1">
      <alignment vertical="center"/>
    </xf>
    <xf numFmtId="0" fontId="15" fillId="0" borderId="0" xfId="0" applyFont="1"/>
    <xf numFmtId="165" fontId="15" fillId="0" borderId="0" xfId="0" applyNumberFormat="1" applyFont="1"/>
    <xf numFmtId="0" fontId="14" fillId="9" borderId="0" xfId="0" applyFont="1" applyFill="1" applyAlignment="1">
      <alignment vertical="center" wrapText="1"/>
    </xf>
    <xf numFmtId="0" fontId="14" fillId="9" borderId="0" xfId="0" applyFont="1" applyFill="1"/>
    <xf numFmtId="0" fontId="7" fillId="5" borderId="0" xfId="0" applyFont="1" applyFill="1" applyAlignment="1">
      <alignment horizontal="center"/>
    </xf>
    <xf numFmtId="0" fontId="1" fillId="0" borderId="0" xfId="0" applyFont="1"/>
    <xf numFmtId="0" fontId="1" fillId="0" borderId="0" xfId="0" applyFont="1" applyAlignment="1">
      <alignment vertical="center"/>
    </xf>
    <xf numFmtId="0" fontId="16" fillId="0" borderId="0" xfId="0" applyFont="1"/>
    <xf numFmtId="0" fontId="17" fillId="0" borderId="0" xfId="0" applyFont="1" applyAlignment="1">
      <alignment horizontal="center"/>
    </xf>
    <xf numFmtId="0" fontId="1" fillId="0" borderId="0" xfId="0" applyFont="1" applyAlignment="1">
      <alignment horizontal="center"/>
    </xf>
    <xf numFmtId="0" fontId="18" fillId="0" borderId="0" xfId="0" applyFont="1"/>
    <xf numFmtId="0" fontId="19" fillId="0" borderId="0" xfId="0" applyFont="1" applyAlignment="1">
      <alignment horizontal="center"/>
    </xf>
    <xf numFmtId="0" fontId="20" fillId="11"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3" Type="http://schemas.openxmlformats.org/officeDocument/2006/relationships/hyperlink" Target="https://link.springer.com/article/10.1023/B:QURE.0000018486.91360.00" TargetMode="External"/><Relationship Id="rId18" Type="http://schemas.openxmlformats.org/officeDocument/2006/relationships/hyperlink" Target="https://www.rand.org/health-care/surveys_tools/mos/social-support.html" TargetMode="External"/><Relationship Id="rId26" Type="http://schemas.openxmlformats.org/officeDocument/2006/relationships/hyperlink" Target="https://www.connordavidson-resiliencescale.com/index.php" TargetMode="External"/><Relationship Id="rId39" Type="http://schemas.openxmlformats.org/officeDocument/2006/relationships/hyperlink" Target="https://journals.lww.com/lww-medicalcare/abstract/1996/03000/a_12_item_short_form_health_survey__construction.3.aspx" TargetMode="External"/><Relationship Id="rId21" Type="http://schemas.openxmlformats.org/officeDocument/2006/relationships/hyperlink" Target="https://doi.org/10.1016/0277-9536(91)90150-B" TargetMode="External"/><Relationship Id="rId34" Type="http://schemas.openxmlformats.org/officeDocument/2006/relationships/hyperlink" Target="https://rtcom.umn.edu/database/instruments/qli" TargetMode="External"/><Relationship Id="rId42" Type="http://schemas.openxmlformats.org/officeDocument/2006/relationships/hyperlink" Target="https://www.qualitymetric.com/health-surveys/the-sf-12v2-pro-health-survey/" TargetMode="External"/><Relationship Id="rId47" Type="http://schemas.openxmlformats.org/officeDocument/2006/relationships/hyperlink" Target="https://www.degruyter.com/document/doi/10.1515/9781400876136/html" TargetMode="External"/><Relationship Id="rId50" Type="http://schemas.openxmlformats.org/officeDocument/2006/relationships/hyperlink" Target="https://youthrex.com/wp-content/uploads/2019/10/The-Social-Connectedness-Scale-Revised.pdf" TargetMode="External"/><Relationship Id="rId55" Type="http://schemas.openxmlformats.org/officeDocument/2006/relationships/hyperlink" Target="https://www.tpmap.org/wp-content/uploads/2016/03/Vol-23-n.1-articolo-3.pdf" TargetMode="External"/><Relationship Id="rId7" Type="http://schemas.openxmlformats.org/officeDocument/2006/relationships/hyperlink" Target="https://link.springer.com/article/10.1023/B:QURE.0000018486.91360.00" TargetMode="External"/><Relationship Id="rId2" Type="http://schemas.openxmlformats.org/officeDocument/2006/relationships/hyperlink" Target="https://gaincc.org/instruments/" TargetMode="External"/><Relationship Id="rId16" Type="http://schemas.openxmlformats.org/officeDocument/2006/relationships/hyperlink" Target="https://ggsc.berkeley.edu/images/uploads/The_Cognitive_and_Affective_Mindfulness_Scale_%E2%80%93_Revised.pdf" TargetMode="External"/><Relationship Id="rId29" Type="http://schemas.openxmlformats.org/officeDocument/2006/relationships/hyperlink" Target="https://onlinelibrary.wiley.com/doi/abs/10.1002/jcop.21665" TargetMode="External"/><Relationship Id="rId11" Type="http://schemas.openxmlformats.org/officeDocument/2006/relationships/hyperlink" Target="https://link.springer.com/article/10.1023/B:QURE.0000018486.91360.00" TargetMode="External"/><Relationship Id="rId24" Type="http://schemas.openxmlformats.org/officeDocument/2006/relationships/hyperlink" Target="https://www.summerfoundation.org.au/resources/the-community-integration-questionnaire-revised/" TargetMode="External"/><Relationship Id="rId32" Type="http://schemas.openxmlformats.org/officeDocument/2006/relationships/hyperlink" Target="https://euroqol.org/eq-5d-instruments/eq-5d-5l-about/" TargetMode="External"/><Relationship Id="rId37" Type="http://schemas.openxmlformats.org/officeDocument/2006/relationships/hyperlink" Target="https://link.springer.com/article/10.1023/A:1018741302682" TargetMode="External"/><Relationship Id="rId40" Type="http://schemas.openxmlformats.org/officeDocument/2006/relationships/hyperlink" Target="https://www.qualitymetric.com/health-surveys/the-sf-12v2-pro-health-survey/" TargetMode="External"/><Relationship Id="rId45" Type="http://schemas.openxmlformats.org/officeDocument/2006/relationships/hyperlink" Target="https://bmchealthservres.biomedcentral.com/articles/10.1186/s12913-018-3028-7" TargetMode="External"/><Relationship Id="rId53" Type="http://schemas.openxmlformats.org/officeDocument/2006/relationships/hyperlink" Target="https://www.psychiatricnursing.org/article/S0883-9417(98)80007-1/pdf" TargetMode="External"/><Relationship Id="rId58" Type="http://schemas.openxmlformats.org/officeDocument/2006/relationships/hyperlink" Target="https://www.jstor.org/stable/2136319?origin=crossref" TargetMode="External"/><Relationship Id="rId5" Type="http://schemas.openxmlformats.org/officeDocument/2006/relationships/hyperlink" Target="https://doi.org/10.1002/jclp.20741" TargetMode="External"/><Relationship Id="rId19" Type="http://schemas.openxmlformats.org/officeDocument/2006/relationships/hyperlink" Target="https://doi.org/10.1016/0277-9536(91)90150-B" TargetMode="External"/><Relationship Id="rId4" Type="http://schemas.openxmlformats.org/officeDocument/2006/relationships/hyperlink" Target="https://gaincc.org/instruments/" TargetMode="External"/><Relationship Id="rId9" Type="http://schemas.openxmlformats.org/officeDocument/2006/relationships/hyperlink" Target="https://link.springer.com/article/10.1023/B:QURE.0000018486.91360.00" TargetMode="External"/><Relationship Id="rId14" Type="http://schemas.openxmlformats.org/officeDocument/2006/relationships/hyperlink" Target="https://www.who.int/tools/whoqol" TargetMode="External"/><Relationship Id="rId22" Type="http://schemas.openxmlformats.org/officeDocument/2006/relationships/hyperlink" Target="https://www.rand.org/health-care/surveys_tools/mos/social-support.html" TargetMode="External"/><Relationship Id="rId27" Type="http://schemas.openxmlformats.org/officeDocument/2006/relationships/hyperlink" Target="https://psycnet.apa.org/doiLanding?doi=10.1037%2F0022-3514.60.4.570" TargetMode="External"/><Relationship Id="rId30" Type="http://schemas.openxmlformats.org/officeDocument/2006/relationships/hyperlink" Target="https://doi.org/10.1002/jcop.20132" TargetMode="External"/><Relationship Id="rId35" Type="http://schemas.openxmlformats.org/officeDocument/2006/relationships/hyperlink" Target="https://doi.org/10.1007/BF02207489" TargetMode="External"/><Relationship Id="rId43" Type="http://schemas.openxmlformats.org/officeDocument/2006/relationships/hyperlink" Target="https://link.springer.com/article/10.1023/A:1011571531303" TargetMode="External"/><Relationship Id="rId48" Type="http://schemas.openxmlformats.org/officeDocument/2006/relationships/hyperlink" Target="https://fetzer.org/sites/default/files/images/stories/pdf/selfmeasures/Self_Measures_for_Self-Esteem_ROSENBERG_SELF-ESTEEM.pdf" TargetMode="External"/><Relationship Id="rId56" Type="http://schemas.openxmlformats.org/officeDocument/2006/relationships/hyperlink" Target="https://www.niaaa.nih.gov/sites/default/files/match05.pdf" TargetMode="External"/><Relationship Id="rId8" Type="http://schemas.openxmlformats.org/officeDocument/2006/relationships/hyperlink" Target="https://www.who.int/tools/whoqol" TargetMode="External"/><Relationship Id="rId51" Type="http://schemas.openxmlformats.org/officeDocument/2006/relationships/hyperlink" Target="https://doi.org/10.1037/h0037562" TargetMode="External"/><Relationship Id="rId3" Type="http://schemas.openxmlformats.org/officeDocument/2006/relationships/hyperlink" Target="https://gaincc.org/instruments/" TargetMode="External"/><Relationship Id="rId12" Type="http://schemas.openxmlformats.org/officeDocument/2006/relationships/hyperlink" Target="https://www.who.int/tools/whoqol" TargetMode="External"/><Relationship Id="rId17" Type="http://schemas.openxmlformats.org/officeDocument/2006/relationships/hyperlink" Target="https://doi.org/10.1016/0277-9536(91)90150-B" TargetMode="External"/><Relationship Id="rId25" Type="http://schemas.openxmlformats.org/officeDocument/2006/relationships/hyperlink" Target="https://doi.org/10.1002/jts.20271" TargetMode="External"/><Relationship Id="rId33" Type="http://schemas.openxmlformats.org/officeDocument/2006/relationships/hyperlink" Target="https://doi.org/10.1007/bf00801903" TargetMode="External"/><Relationship Id="rId38" Type="http://schemas.openxmlformats.org/officeDocument/2006/relationships/hyperlink" Target="https://www.cms.gov/files/document/ras-24-instrument.pdf" TargetMode="External"/><Relationship Id="rId46" Type="http://schemas.openxmlformats.org/officeDocument/2006/relationships/hyperlink" Target="https://www23.statcan.gc.ca/imdb/p3Instr.pl?Function=assembleInstr&amp;lang=en&amp;Item_Id=1236284" TargetMode="External"/><Relationship Id="rId59" Type="http://schemas.openxmlformats.org/officeDocument/2006/relationships/hyperlink" Target="https://www.hsph.harvard.edu/health-happiness/pearlin-mastery-scale/" TargetMode="External"/><Relationship Id="rId20" Type="http://schemas.openxmlformats.org/officeDocument/2006/relationships/hyperlink" Target="https://www.rand.org/health-care/surveys_tools/mos/social-support.html" TargetMode="External"/><Relationship Id="rId41" Type="http://schemas.openxmlformats.org/officeDocument/2006/relationships/hyperlink" Target="https://journals.lww.com/lww-medicalcare/abstract/1996/03000/a_12_item_short_form_health_survey__construction.3.aspx" TargetMode="External"/><Relationship Id="rId54" Type="http://schemas.openxmlformats.org/officeDocument/2006/relationships/hyperlink" Target="https://link.springer.com/article/10.1007/s10597-018-0356-3" TargetMode="External"/><Relationship Id="rId1" Type="http://schemas.openxmlformats.org/officeDocument/2006/relationships/hyperlink" Target="https://doi.org/10.1080/10550490601006055" TargetMode="External"/><Relationship Id="rId6" Type="http://schemas.openxmlformats.org/officeDocument/2006/relationships/hyperlink" Target="https://www150.statcan.gc.ca/n1/pub/82-003-x/2014009/article/14086-eng.htm" TargetMode="External"/><Relationship Id="rId15" Type="http://schemas.openxmlformats.org/officeDocument/2006/relationships/hyperlink" Target="https://link.springer.com/article/10.1007/s10862-006-9035-8" TargetMode="External"/><Relationship Id="rId23" Type="http://schemas.openxmlformats.org/officeDocument/2006/relationships/hyperlink" Target="https://bmchealthservres.biomedcentral.com/articles/10.1186/1472-6963-14-167" TargetMode="External"/><Relationship Id="rId28" Type="http://schemas.openxmlformats.org/officeDocument/2006/relationships/hyperlink" Target="https://fetzer.org/sites/default/files/images/stories/pdf/selfmeasures/PURPOSE_MEANING-AdultHopeScale.pdf" TargetMode="External"/><Relationship Id="rId36" Type="http://schemas.openxmlformats.org/officeDocument/2006/relationships/hyperlink" Target="https://www.multnomahscale.com/overview" TargetMode="External"/><Relationship Id="rId49" Type="http://schemas.openxmlformats.org/officeDocument/2006/relationships/hyperlink" Target="https://doi.org/10.1037/0022-0167.42.2.232" TargetMode="External"/><Relationship Id="rId57" Type="http://schemas.openxmlformats.org/officeDocument/2006/relationships/hyperlink" Target="https://www.niaaa.nih.gov/sites/default/files/match05.pdf" TargetMode="External"/><Relationship Id="rId10" Type="http://schemas.openxmlformats.org/officeDocument/2006/relationships/hyperlink" Target="https://www.who.int/tools/whoqol" TargetMode="External"/><Relationship Id="rId31" Type="http://schemas.openxmlformats.org/officeDocument/2006/relationships/hyperlink" Target="https://doi.org/10.1002/hec.1125" TargetMode="External"/><Relationship Id="rId44" Type="http://schemas.openxmlformats.org/officeDocument/2006/relationships/hyperlink" Target="https://www.phenxtoolkit.org/protocols/view/660901" TargetMode="External"/><Relationship Id="rId52" Type="http://schemas.openxmlformats.org/officeDocument/2006/relationships/hyperlink" Target="https://www.pearsonclinical.com.au/store/auassessments/en/Store/Professional-Assessments/Personality-%26-Biopsychosocial/Beck-Hopelessness-Scale/p/P100010019.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B996"/>
  <sheetViews>
    <sheetView workbookViewId="0">
      <selection activeCell="A30" sqref="A2:XFD30"/>
    </sheetView>
  </sheetViews>
  <sheetFormatPr baseColWidth="10" defaultColWidth="12.6640625" defaultRowHeight="15.75" customHeight="1" x14ac:dyDescent="0.15"/>
  <cols>
    <col min="1" max="1" width="4.83203125" customWidth="1"/>
    <col min="2" max="2" width="151.6640625" customWidth="1"/>
  </cols>
  <sheetData>
    <row r="1" spans="2:2" ht="15.75" customHeight="1" x14ac:dyDescent="0.15">
      <c r="B1" s="1"/>
    </row>
    <row r="2" spans="2:2" ht="17" x14ac:dyDescent="0.2">
      <c r="B2" s="2" t="s">
        <v>0</v>
      </c>
    </row>
    <row r="3" spans="2:2" ht="50" x14ac:dyDescent="0.25">
      <c r="B3" s="3" t="s">
        <v>1</v>
      </c>
    </row>
    <row r="4" spans="2:2" ht="13" x14ac:dyDescent="0.15">
      <c r="B4" s="1"/>
    </row>
    <row r="5" spans="2:2" ht="17" x14ac:dyDescent="0.2">
      <c r="B5" s="4" t="s">
        <v>2</v>
      </c>
    </row>
    <row r="6" spans="2:2" ht="28" x14ac:dyDescent="0.15">
      <c r="B6" s="5" t="s">
        <v>3</v>
      </c>
    </row>
    <row r="7" spans="2:2" ht="13" x14ac:dyDescent="0.15">
      <c r="B7" s="1"/>
    </row>
    <row r="8" spans="2:2" ht="17" x14ac:dyDescent="0.2">
      <c r="B8" s="4" t="s">
        <v>4</v>
      </c>
    </row>
    <row r="9" spans="2:2" ht="14" x14ac:dyDescent="0.15">
      <c r="B9" s="5" t="s">
        <v>5</v>
      </c>
    </row>
    <row r="10" spans="2:2" ht="14" x14ac:dyDescent="0.15">
      <c r="B10" s="6" t="s">
        <v>6</v>
      </c>
    </row>
    <row r="11" spans="2:2" ht="28" x14ac:dyDescent="0.15">
      <c r="B11" s="5" t="s">
        <v>7</v>
      </c>
    </row>
    <row r="12" spans="2:2" ht="56" x14ac:dyDescent="0.15">
      <c r="B12" s="5" t="s">
        <v>8</v>
      </c>
    </row>
    <row r="13" spans="2:2" ht="28" x14ac:dyDescent="0.15">
      <c r="B13" s="5" t="s">
        <v>9</v>
      </c>
    </row>
    <row r="14" spans="2:2" ht="13" x14ac:dyDescent="0.15">
      <c r="B14" s="1"/>
    </row>
    <row r="15" spans="2:2" ht="17" x14ac:dyDescent="0.2">
      <c r="B15" s="4" t="s">
        <v>10</v>
      </c>
    </row>
    <row r="16" spans="2:2" ht="15" x14ac:dyDescent="0.15">
      <c r="B16" s="7" t="s">
        <v>11</v>
      </c>
    </row>
    <row r="17" spans="2:2" ht="42" x14ac:dyDescent="0.15">
      <c r="B17" s="5" t="s">
        <v>12</v>
      </c>
    </row>
    <row r="18" spans="2:2" ht="28" x14ac:dyDescent="0.15">
      <c r="B18" s="5" t="s">
        <v>13</v>
      </c>
    </row>
    <row r="19" spans="2:2" ht="28" x14ac:dyDescent="0.15">
      <c r="B19" s="5" t="s">
        <v>14</v>
      </c>
    </row>
    <row r="20" spans="2:2" ht="28" x14ac:dyDescent="0.15">
      <c r="B20" s="5" t="s">
        <v>15</v>
      </c>
    </row>
    <row r="21" spans="2:2" ht="15" x14ac:dyDescent="0.15">
      <c r="B21" s="8" t="s">
        <v>16</v>
      </c>
    </row>
    <row r="22" spans="2:2" ht="28" x14ac:dyDescent="0.15">
      <c r="B22" s="5" t="s">
        <v>17</v>
      </c>
    </row>
    <row r="23" spans="2:2" ht="42" x14ac:dyDescent="0.15">
      <c r="B23" s="5" t="s">
        <v>18</v>
      </c>
    </row>
    <row r="24" spans="2:2" ht="28" x14ac:dyDescent="0.15">
      <c r="B24" s="5" t="s">
        <v>19</v>
      </c>
    </row>
    <row r="25" spans="2:2" ht="14" x14ac:dyDescent="0.15">
      <c r="B25" s="5" t="s">
        <v>20</v>
      </c>
    </row>
    <row r="26" spans="2:2" ht="28" x14ac:dyDescent="0.15">
      <c r="B26" s="5" t="s">
        <v>21</v>
      </c>
    </row>
    <row r="27" spans="2:2" ht="28" x14ac:dyDescent="0.15">
      <c r="B27" s="5" t="s">
        <v>22</v>
      </c>
    </row>
    <row r="28" spans="2:2" ht="28" x14ac:dyDescent="0.15">
      <c r="B28" s="5" t="s">
        <v>23</v>
      </c>
    </row>
    <row r="29" spans="2:2" ht="14" x14ac:dyDescent="0.15">
      <c r="B29" s="5" t="s">
        <v>24</v>
      </c>
    </row>
    <row r="30" spans="2:2" ht="28" x14ac:dyDescent="0.15">
      <c r="B30" s="5" t="s">
        <v>25</v>
      </c>
    </row>
    <row r="31" spans="2:2" ht="15.75" customHeight="1" x14ac:dyDescent="0.15">
      <c r="B31" s="1"/>
    </row>
    <row r="32" spans="2:2" ht="15.75" customHeight="1" x14ac:dyDescent="0.15">
      <c r="B32" s="1"/>
    </row>
    <row r="33" spans="2:2" ht="15.75" customHeight="1" x14ac:dyDescent="0.15">
      <c r="B33" s="1"/>
    </row>
    <row r="34" spans="2:2" ht="15.75" customHeight="1" x14ac:dyDescent="0.15">
      <c r="B34" s="1"/>
    </row>
    <row r="35" spans="2:2" ht="15.75" customHeight="1" x14ac:dyDescent="0.15">
      <c r="B35" s="1"/>
    </row>
    <row r="36" spans="2:2" ht="15.75" customHeight="1" x14ac:dyDescent="0.15">
      <c r="B36" s="1"/>
    </row>
    <row r="37" spans="2:2" ht="15.75" customHeight="1" x14ac:dyDescent="0.15">
      <c r="B37" s="1"/>
    </row>
    <row r="38" spans="2:2" ht="15.75" customHeight="1" x14ac:dyDescent="0.15">
      <c r="B38" s="1"/>
    </row>
    <row r="39" spans="2:2" ht="15.75" customHeight="1" x14ac:dyDescent="0.15">
      <c r="B39" s="1"/>
    </row>
    <row r="40" spans="2:2" ht="15.75" customHeight="1" x14ac:dyDescent="0.15">
      <c r="B40" s="1"/>
    </row>
    <row r="41" spans="2:2" ht="15.75" customHeight="1" x14ac:dyDescent="0.15">
      <c r="B41" s="1"/>
    </row>
    <row r="42" spans="2:2" ht="15.75" customHeight="1" x14ac:dyDescent="0.15">
      <c r="B42" s="1"/>
    </row>
    <row r="43" spans="2:2" ht="15.75" customHeight="1" x14ac:dyDescent="0.15">
      <c r="B43" s="1"/>
    </row>
    <row r="44" spans="2:2" ht="15.75" customHeight="1" x14ac:dyDescent="0.15">
      <c r="B44" s="1"/>
    </row>
    <row r="45" spans="2:2" ht="15.75" customHeight="1" x14ac:dyDescent="0.15">
      <c r="B45" s="1"/>
    </row>
    <row r="46" spans="2:2" ht="15.75" customHeight="1" x14ac:dyDescent="0.15">
      <c r="B46" s="1"/>
    </row>
    <row r="47" spans="2:2" ht="15.75" customHeight="1" x14ac:dyDescent="0.15">
      <c r="B47" s="1"/>
    </row>
    <row r="48" spans="2:2" ht="15.75" customHeight="1" x14ac:dyDescent="0.15">
      <c r="B48" s="1"/>
    </row>
    <row r="49" spans="2:2" ht="15.75" customHeight="1" x14ac:dyDescent="0.15">
      <c r="B49" s="1"/>
    </row>
    <row r="50" spans="2:2" ht="13" x14ac:dyDescent="0.15">
      <c r="B50" s="1"/>
    </row>
    <row r="51" spans="2:2" ht="13" x14ac:dyDescent="0.15">
      <c r="B51" s="1"/>
    </row>
    <row r="52" spans="2:2" ht="13" x14ac:dyDescent="0.15">
      <c r="B52" s="1"/>
    </row>
    <row r="53" spans="2:2" ht="13" x14ac:dyDescent="0.15">
      <c r="B53" s="1"/>
    </row>
    <row r="54" spans="2:2" ht="13" x14ac:dyDescent="0.15">
      <c r="B54" s="1"/>
    </row>
    <row r="55" spans="2:2" ht="13" x14ac:dyDescent="0.15">
      <c r="B55" s="1"/>
    </row>
    <row r="56" spans="2:2" ht="13" x14ac:dyDescent="0.15">
      <c r="B56" s="1"/>
    </row>
    <row r="57" spans="2:2" ht="13" x14ac:dyDescent="0.15">
      <c r="B57" s="1"/>
    </row>
    <row r="58" spans="2:2" ht="13" x14ac:dyDescent="0.15">
      <c r="B58" s="1"/>
    </row>
    <row r="59" spans="2:2" ht="13" x14ac:dyDescent="0.15">
      <c r="B59" s="1"/>
    </row>
    <row r="60" spans="2:2" ht="13" x14ac:dyDescent="0.15">
      <c r="B60" s="1"/>
    </row>
    <row r="61" spans="2:2" ht="13" x14ac:dyDescent="0.15">
      <c r="B61" s="1"/>
    </row>
    <row r="62" spans="2:2" ht="13" x14ac:dyDescent="0.15">
      <c r="B62" s="1"/>
    </row>
    <row r="63" spans="2:2" ht="13" x14ac:dyDescent="0.15">
      <c r="B63" s="1"/>
    </row>
    <row r="64" spans="2:2" ht="13" x14ac:dyDescent="0.15">
      <c r="B64" s="1"/>
    </row>
    <row r="65" spans="2:2" ht="13" x14ac:dyDescent="0.15">
      <c r="B65" s="1"/>
    </row>
    <row r="66" spans="2:2" ht="13" x14ac:dyDescent="0.15">
      <c r="B66" s="1"/>
    </row>
    <row r="67" spans="2:2" ht="13" x14ac:dyDescent="0.15">
      <c r="B67" s="1"/>
    </row>
    <row r="68" spans="2:2" ht="13" x14ac:dyDescent="0.15">
      <c r="B68" s="1"/>
    </row>
    <row r="69" spans="2:2" ht="13" x14ac:dyDescent="0.15">
      <c r="B69" s="1"/>
    </row>
    <row r="70" spans="2:2" ht="13" x14ac:dyDescent="0.15">
      <c r="B70" s="1"/>
    </row>
    <row r="71" spans="2:2" ht="13" x14ac:dyDescent="0.15">
      <c r="B71" s="1"/>
    </row>
    <row r="72" spans="2:2" ht="13" x14ac:dyDescent="0.15">
      <c r="B72" s="1"/>
    </row>
    <row r="73" spans="2:2" ht="13" x14ac:dyDescent="0.15">
      <c r="B73" s="1"/>
    </row>
    <row r="74" spans="2:2" ht="13" x14ac:dyDescent="0.15">
      <c r="B74" s="1"/>
    </row>
    <row r="75" spans="2:2" ht="13" x14ac:dyDescent="0.15">
      <c r="B75" s="1"/>
    </row>
    <row r="76" spans="2:2" ht="13" x14ac:dyDescent="0.15">
      <c r="B76" s="1"/>
    </row>
    <row r="77" spans="2:2" ht="13" x14ac:dyDescent="0.15">
      <c r="B77" s="1"/>
    </row>
    <row r="78" spans="2:2" ht="13" x14ac:dyDescent="0.15">
      <c r="B78" s="1"/>
    </row>
    <row r="79" spans="2:2" ht="13" x14ac:dyDescent="0.15">
      <c r="B79" s="1"/>
    </row>
    <row r="80" spans="2:2" ht="13" x14ac:dyDescent="0.15">
      <c r="B80" s="1"/>
    </row>
    <row r="81" spans="2:2" ht="13" x14ac:dyDescent="0.15">
      <c r="B81" s="1"/>
    </row>
    <row r="82" spans="2:2" ht="13" x14ac:dyDescent="0.15">
      <c r="B82" s="1"/>
    </row>
    <row r="83" spans="2:2" ht="13" x14ac:dyDescent="0.15">
      <c r="B83" s="1"/>
    </row>
    <row r="84" spans="2:2" ht="13" x14ac:dyDescent="0.15">
      <c r="B84" s="1"/>
    </row>
    <row r="85" spans="2:2" ht="13" x14ac:dyDescent="0.15">
      <c r="B85" s="1"/>
    </row>
    <row r="86" spans="2:2" ht="13" x14ac:dyDescent="0.15">
      <c r="B86" s="1"/>
    </row>
    <row r="87" spans="2:2" ht="13" x14ac:dyDescent="0.15">
      <c r="B87" s="1"/>
    </row>
    <row r="88" spans="2:2" ht="13" x14ac:dyDescent="0.15">
      <c r="B88" s="1"/>
    </row>
    <row r="89" spans="2:2" ht="13" x14ac:dyDescent="0.15">
      <c r="B89" s="1"/>
    </row>
    <row r="90" spans="2:2" ht="13" x14ac:dyDescent="0.15">
      <c r="B90" s="1"/>
    </row>
    <row r="91" spans="2:2" ht="13" x14ac:dyDescent="0.15">
      <c r="B91" s="1"/>
    </row>
    <row r="92" spans="2:2" ht="13" x14ac:dyDescent="0.15">
      <c r="B92" s="1"/>
    </row>
    <row r="93" spans="2:2" ht="13" x14ac:dyDescent="0.15">
      <c r="B93" s="1"/>
    </row>
    <row r="94" spans="2:2" ht="13" x14ac:dyDescent="0.15">
      <c r="B94" s="1"/>
    </row>
    <row r="95" spans="2:2" ht="13" x14ac:dyDescent="0.15">
      <c r="B95" s="1"/>
    </row>
    <row r="96" spans="2:2" ht="13" x14ac:dyDescent="0.15">
      <c r="B96" s="1"/>
    </row>
    <row r="97" spans="2:2" ht="13" x14ac:dyDescent="0.15">
      <c r="B97" s="1"/>
    </row>
    <row r="98" spans="2:2" ht="13" x14ac:dyDescent="0.15">
      <c r="B98" s="1"/>
    </row>
    <row r="99" spans="2:2" ht="13" x14ac:dyDescent="0.15">
      <c r="B99" s="1"/>
    </row>
    <row r="100" spans="2:2" ht="13" x14ac:dyDescent="0.15">
      <c r="B100" s="1"/>
    </row>
    <row r="101" spans="2:2" ht="13" x14ac:dyDescent="0.15">
      <c r="B101" s="1"/>
    </row>
    <row r="102" spans="2:2" ht="13" x14ac:dyDescent="0.15">
      <c r="B102" s="1"/>
    </row>
    <row r="103" spans="2:2" ht="13" x14ac:dyDescent="0.15">
      <c r="B103" s="1"/>
    </row>
    <row r="104" spans="2:2" ht="13" x14ac:dyDescent="0.15">
      <c r="B104" s="1"/>
    </row>
    <row r="105" spans="2:2" ht="13" x14ac:dyDescent="0.15">
      <c r="B105" s="1"/>
    </row>
    <row r="106" spans="2:2" ht="13" x14ac:dyDescent="0.15">
      <c r="B106" s="1"/>
    </row>
    <row r="107" spans="2:2" ht="13" x14ac:dyDescent="0.15">
      <c r="B107" s="1"/>
    </row>
    <row r="108" spans="2:2" ht="13" x14ac:dyDescent="0.15">
      <c r="B108" s="1"/>
    </row>
    <row r="109" spans="2:2" ht="13" x14ac:dyDescent="0.15">
      <c r="B109" s="1"/>
    </row>
    <row r="110" spans="2:2" ht="13" x14ac:dyDescent="0.15">
      <c r="B110" s="1"/>
    </row>
    <row r="111" spans="2:2" ht="13" x14ac:dyDescent="0.15">
      <c r="B111" s="1"/>
    </row>
    <row r="112" spans="2:2" ht="13" x14ac:dyDescent="0.15">
      <c r="B112" s="1"/>
    </row>
    <row r="113" spans="2:2" ht="13" x14ac:dyDescent="0.15">
      <c r="B113" s="1"/>
    </row>
    <row r="114" spans="2:2" ht="13" x14ac:dyDescent="0.15">
      <c r="B114" s="1"/>
    </row>
    <row r="115" spans="2:2" ht="13" x14ac:dyDescent="0.15">
      <c r="B115" s="1"/>
    </row>
    <row r="116" spans="2:2" ht="13" x14ac:dyDescent="0.15">
      <c r="B116" s="1"/>
    </row>
    <row r="117" spans="2:2" ht="13" x14ac:dyDescent="0.15">
      <c r="B117" s="1"/>
    </row>
    <row r="118" spans="2:2" ht="13" x14ac:dyDescent="0.15">
      <c r="B118" s="1"/>
    </row>
    <row r="119" spans="2:2" ht="13" x14ac:dyDescent="0.15">
      <c r="B119" s="1"/>
    </row>
    <row r="120" spans="2:2" ht="13" x14ac:dyDescent="0.15">
      <c r="B120" s="1"/>
    </row>
    <row r="121" spans="2:2" ht="13" x14ac:dyDescent="0.15">
      <c r="B121" s="1"/>
    </row>
    <row r="122" spans="2:2" ht="13" x14ac:dyDescent="0.15">
      <c r="B122" s="1"/>
    </row>
    <row r="123" spans="2:2" ht="13" x14ac:dyDescent="0.15">
      <c r="B123" s="1"/>
    </row>
    <row r="124" spans="2:2" ht="13" x14ac:dyDescent="0.15">
      <c r="B124" s="1"/>
    </row>
    <row r="125" spans="2:2" ht="13" x14ac:dyDescent="0.15">
      <c r="B125" s="1"/>
    </row>
    <row r="126" spans="2:2" ht="13" x14ac:dyDescent="0.15">
      <c r="B126" s="1"/>
    </row>
    <row r="127" spans="2:2" ht="13" x14ac:dyDescent="0.15">
      <c r="B127" s="1"/>
    </row>
    <row r="128" spans="2:2" ht="13" x14ac:dyDescent="0.15">
      <c r="B128" s="1"/>
    </row>
    <row r="129" spans="2:2" ht="13" x14ac:dyDescent="0.15">
      <c r="B129" s="1"/>
    </row>
    <row r="130" spans="2:2" ht="13" x14ac:dyDescent="0.15">
      <c r="B130" s="1"/>
    </row>
    <row r="131" spans="2:2" ht="13" x14ac:dyDescent="0.15">
      <c r="B131" s="1"/>
    </row>
    <row r="132" spans="2:2" ht="13" x14ac:dyDescent="0.15">
      <c r="B132" s="1"/>
    </row>
    <row r="133" spans="2:2" ht="13" x14ac:dyDescent="0.15">
      <c r="B133" s="1"/>
    </row>
    <row r="134" spans="2:2" ht="13" x14ac:dyDescent="0.15">
      <c r="B134" s="1"/>
    </row>
    <row r="135" spans="2:2" ht="13" x14ac:dyDescent="0.15">
      <c r="B135" s="1"/>
    </row>
    <row r="136" spans="2:2" ht="13" x14ac:dyDescent="0.15">
      <c r="B136" s="1"/>
    </row>
    <row r="137" spans="2:2" ht="13" x14ac:dyDescent="0.15">
      <c r="B137" s="1"/>
    </row>
    <row r="138" spans="2:2" ht="13" x14ac:dyDescent="0.15">
      <c r="B138" s="1"/>
    </row>
    <row r="139" spans="2:2" ht="13" x14ac:dyDescent="0.15">
      <c r="B139" s="1"/>
    </row>
    <row r="140" spans="2:2" ht="13" x14ac:dyDescent="0.15">
      <c r="B140" s="1"/>
    </row>
    <row r="141" spans="2:2" ht="13" x14ac:dyDescent="0.15">
      <c r="B141" s="1"/>
    </row>
    <row r="142" spans="2:2" ht="13" x14ac:dyDescent="0.15">
      <c r="B142" s="1"/>
    </row>
    <row r="143" spans="2:2" ht="13" x14ac:dyDescent="0.15">
      <c r="B143" s="1"/>
    </row>
    <row r="144" spans="2:2" ht="13" x14ac:dyDescent="0.15">
      <c r="B144" s="1"/>
    </row>
    <row r="145" spans="2:2" ht="13" x14ac:dyDescent="0.15">
      <c r="B145" s="1"/>
    </row>
    <row r="146" spans="2:2" ht="13" x14ac:dyDescent="0.15">
      <c r="B146" s="1"/>
    </row>
    <row r="147" spans="2:2" ht="13" x14ac:dyDescent="0.15">
      <c r="B147" s="1"/>
    </row>
    <row r="148" spans="2:2" ht="13" x14ac:dyDescent="0.15">
      <c r="B148" s="1"/>
    </row>
    <row r="149" spans="2:2" ht="13" x14ac:dyDescent="0.15">
      <c r="B149" s="1"/>
    </row>
    <row r="150" spans="2:2" ht="13" x14ac:dyDescent="0.15">
      <c r="B150" s="1"/>
    </row>
    <row r="151" spans="2:2" ht="13" x14ac:dyDescent="0.15">
      <c r="B151" s="1"/>
    </row>
    <row r="152" spans="2:2" ht="13" x14ac:dyDescent="0.15">
      <c r="B152" s="1"/>
    </row>
    <row r="153" spans="2:2" ht="13" x14ac:dyDescent="0.15">
      <c r="B153" s="1"/>
    </row>
    <row r="154" spans="2:2" ht="13" x14ac:dyDescent="0.15">
      <c r="B154" s="1"/>
    </row>
    <row r="155" spans="2:2" ht="13" x14ac:dyDescent="0.15">
      <c r="B155" s="1"/>
    </row>
    <row r="156" spans="2:2" ht="13" x14ac:dyDescent="0.15">
      <c r="B156" s="1"/>
    </row>
    <row r="157" spans="2:2" ht="13" x14ac:dyDescent="0.15">
      <c r="B157" s="1"/>
    </row>
    <row r="158" spans="2:2" ht="13" x14ac:dyDescent="0.15">
      <c r="B158" s="1"/>
    </row>
    <row r="159" spans="2:2" ht="13" x14ac:dyDescent="0.15">
      <c r="B159" s="1"/>
    </row>
    <row r="160" spans="2:2" ht="13" x14ac:dyDescent="0.15">
      <c r="B160" s="1"/>
    </row>
    <row r="161" spans="2:2" ht="13" x14ac:dyDescent="0.15">
      <c r="B161" s="1"/>
    </row>
    <row r="162" spans="2:2" ht="13" x14ac:dyDescent="0.15">
      <c r="B162" s="1"/>
    </row>
    <row r="163" spans="2:2" ht="13" x14ac:dyDescent="0.15">
      <c r="B163" s="1"/>
    </row>
    <row r="164" spans="2:2" ht="13" x14ac:dyDescent="0.15">
      <c r="B164" s="1"/>
    </row>
    <row r="165" spans="2:2" ht="13" x14ac:dyDescent="0.15">
      <c r="B165" s="1"/>
    </row>
    <row r="166" spans="2:2" ht="13" x14ac:dyDescent="0.15">
      <c r="B166" s="1"/>
    </row>
    <row r="167" spans="2:2" ht="13" x14ac:dyDescent="0.15">
      <c r="B167" s="1"/>
    </row>
    <row r="168" spans="2:2" ht="13" x14ac:dyDescent="0.15">
      <c r="B168" s="1"/>
    </row>
    <row r="169" spans="2:2" ht="13" x14ac:dyDescent="0.15">
      <c r="B169" s="1"/>
    </row>
    <row r="170" spans="2:2" ht="13" x14ac:dyDescent="0.15">
      <c r="B170" s="1"/>
    </row>
    <row r="171" spans="2:2" ht="13" x14ac:dyDescent="0.15">
      <c r="B171" s="1"/>
    </row>
    <row r="172" spans="2:2" ht="13" x14ac:dyDescent="0.15">
      <c r="B172" s="1"/>
    </row>
    <row r="173" spans="2:2" ht="13" x14ac:dyDescent="0.15">
      <c r="B173" s="1"/>
    </row>
    <row r="174" spans="2:2" ht="13" x14ac:dyDescent="0.15">
      <c r="B174" s="1"/>
    </row>
    <row r="175" spans="2:2" ht="13" x14ac:dyDescent="0.15">
      <c r="B175" s="1"/>
    </row>
    <row r="176" spans="2:2" ht="13" x14ac:dyDescent="0.15">
      <c r="B176" s="1"/>
    </row>
    <row r="177" spans="2:2" ht="13" x14ac:dyDescent="0.15">
      <c r="B177" s="1"/>
    </row>
    <row r="178" spans="2:2" ht="13" x14ac:dyDescent="0.15">
      <c r="B178" s="1"/>
    </row>
    <row r="179" spans="2:2" ht="13" x14ac:dyDescent="0.15">
      <c r="B179" s="1"/>
    </row>
    <row r="180" spans="2:2" ht="13" x14ac:dyDescent="0.15">
      <c r="B180" s="1"/>
    </row>
    <row r="181" spans="2:2" ht="13" x14ac:dyDescent="0.15">
      <c r="B181" s="1"/>
    </row>
    <row r="182" spans="2:2" ht="13" x14ac:dyDescent="0.15">
      <c r="B182" s="1"/>
    </row>
    <row r="183" spans="2:2" ht="13" x14ac:dyDescent="0.15">
      <c r="B183" s="1"/>
    </row>
    <row r="184" spans="2:2" ht="13" x14ac:dyDescent="0.15">
      <c r="B184" s="1"/>
    </row>
    <row r="185" spans="2:2" ht="13" x14ac:dyDescent="0.15">
      <c r="B185" s="1"/>
    </row>
    <row r="186" spans="2:2" ht="13" x14ac:dyDescent="0.15">
      <c r="B186" s="1"/>
    </row>
    <row r="187" spans="2:2" ht="13" x14ac:dyDescent="0.15">
      <c r="B187" s="1"/>
    </row>
    <row r="188" spans="2:2" ht="13" x14ac:dyDescent="0.15">
      <c r="B188" s="1"/>
    </row>
    <row r="189" spans="2:2" ht="13" x14ac:dyDescent="0.15">
      <c r="B189" s="1"/>
    </row>
    <row r="190" spans="2:2" ht="13" x14ac:dyDescent="0.15">
      <c r="B190" s="1"/>
    </row>
    <row r="191" spans="2:2" ht="13" x14ac:dyDescent="0.15">
      <c r="B191" s="1"/>
    </row>
    <row r="192" spans="2:2" ht="13" x14ac:dyDescent="0.15">
      <c r="B192" s="1"/>
    </row>
    <row r="193" spans="2:2" ht="13" x14ac:dyDescent="0.15">
      <c r="B193" s="1"/>
    </row>
    <row r="194" spans="2:2" ht="13" x14ac:dyDescent="0.15">
      <c r="B194" s="1"/>
    </row>
    <row r="195" spans="2:2" ht="13" x14ac:dyDescent="0.15">
      <c r="B195" s="1"/>
    </row>
    <row r="196" spans="2:2" ht="13" x14ac:dyDescent="0.15">
      <c r="B196" s="1"/>
    </row>
    <row r="197" spans="2:2" ht="13" x14ac:dyDescent="0.15">
      <c r="B197" s="1"/>
    </row>
    <row r="198" spans="2:2" ht="13" x14ac:dyDescent="0.15">
      <c r="B198" s="1"/>
    </row>
    <row r="199" spans="2:2" ht="13" x14ac:dyDescent="0.15">
      <c r="B199" s="1"/>
    </row>
    <row r="200" spans="2:2" ht="13" x14ac:dyDescent="0.15">
      <c r="B200" s="1"/>
    </row>
    <row r="201" spans="2:2" ht="13" x14ac:dyDescent="0.15">
      <c r="B201" s="1"/>
    </row>
    <row r="202" spans="2:2" ht="13" x14ac:dyDescent="0.15">
      <c r="B202" s="1"/>
    </row>
    <row r="203" spans="2:2" ht="13" x14ac:dyDescent="0.15">
      <c r="B203" s="1"/>
    </row>
    <row r="204" spans="2:2" ht="13" x14ac:dyDescent="0.15">
      <c r="B204" s="1"/>
    </row>
    <row r="205" spans="2:2" ht="13" x14ac:dyDescent="0.15">
      <c r="B205" s="1"/>
    </row>
    <row r="206" spans="2:2" ht="13" x14ac:dyDescent="0.15">
      <c r="B206" s="1"/>
    </row>
    <row r="207" spans="2:2" ht="13" x14ac:dyDescent="0.15">
      <c r="B207" s="1"/>
    </row>
    <row r="208" spans="2:2" ht="13" x14ac:dyDescent="0.15">
      <c r="B208" s="1"/>
    </row>
    <row r="209" spans="2:2" ht="13" x14ac:dyDescent="0.15">
      <c r="B209" s="1"/>
    </row>
    <row r="210" spans="2:2" ht="13" x14ac:dyDescent="0.15">
      <c r="B210" s="1"/>
    </row>
    <row r="211" spans="2:2" ht="13" x14ac:dyDescent="0.15">
      <c r="B211" s="1"/>
    </row>
    <row r="212" spans="2:2" ht="13" x14ac:dyDescent="0.15">
      <c r="B212" s="1"/>
    </row>
    <row r="213" spans="2:2" ht="13" x14ac:dyDescent="0.15">
      <c r="B213" s="1"/>
    </row>
    <row r="214" spans="2:2" ht="13" x14ac:dyDescent="0.15">
      <c r="B214" s="1"/>
    </row>
    <row r="215" spans="2:2" ht="13" x14ac:dyDescent="0.15">
      <c r="B215" s="1"/>
    </row>
    <row r="216" spans="2:2" ht="13" x14ac:dyDescent="0.15">
      <c r="B216" s="1"/>
    </row>
    <row r="217" spans="2:2" ht="13" x14ac:dyDescent="0.15">
      <c r="B217" s="1"/>
    </row>
    <row r="218" spans="2:2" ht="13" x14ac:dyDescent="0.15">
      <c r="B218" s="1"/>
    </row>
    <row r="219" spans="2:2" ht="13" x14ac:dyDescent="0.15">
      <c r="B219" s="1"/>
    </row>
    <row r="220" spans="2:2" ht="13" x14ac:dyDescent="0.15">
      <c r="B220" s="1"/>
    </row>
    <row r="221" spans="2:2" ht="13" x14ac:dyDescent="0.15">
      <c r="B221" s="1"/>
    </row>
    <row r="222" spans="2:2" ht="13" x14ac:dyDescent="0.15">
      <c r="B222" s="1"/>
    </row>
    <row r="223" spans="2:2" ht="13" x14ac:dyDescent="0.15">
      <c r="B223" s="1"/>
    </row>
    <row r="224" spans="2:2" ht="13" x14ac:dyDescent="0.15">
      <c r="B224" s="1"/>
    </row>
    <row r="225" spans="2:2" ht="13" x14ac:dyDescent="0.15">
      <c r="B225" s="1"/>
    </row>
    <row r="226" spans="2:2" ht="13" x14ac:dyDescent="0.15">
      <c r="B226" s="1"/>
    </row>
    <row r="227" spans="2:2" ht="13" x14ac:dyDescent="0.15">
      <c r="B227" s="1"/>
    </row>
    <row r="228" spans="2:2" ht="13" x14ac:dyDescent="0.15">
      <c r="B228" s="1"/>
    </row>
    <row r="229" spans="2:2" ht="13" x14ac:dyDescent="0.15">
      <c r="B229" s="1"/>
    </row>
    <row r="230" spans="2:2" ht="13" x14ac:dyDescent="0.15">
      <c r="B230" s="1"/>
    </row>
    <row r="231" spans="2:2" ht="13" x14ac:dyDescent="0.15">
      <c r="B231" s="1"/>
    </row>
    <row r="232" spans="2:2" ht="13" x14ac:dyDescent="0.15">
      <c r="B232" s="1"/>
    </row>
    <row r="233" spans="2:2" ht="13" x14ac:dyDescent="0.15">
      <c r="B233" s="1"/>
    </row>
    <row r="234" spans="2:2" ht="13" x14ac:dyDescent="0.15">
      <c r="B234" s="1"/>
    </row>
    <row r="235" spans="2:2" ht="13" x14ac:dyDescent="0.15">
      <c r="B235" s="1"/>
    </row>
    <row r="236" spans="2:2" ht="13" x14ac:dyDescent="0.15">
      <c r="B236" s="1"/>
    </row>
    <row r="237" spans="2:2" ht="13" x14ac:dyDescent="0.15">
      <c r="B237" s="1"/>
    </row>
    <row r="238" spans="2:2" ht="13" x14ac:dyDescent="0.15">
      <c r="B238" s="1"/>
    </row>
    <row r="239" spans="2:2" ht="13" x14ac:dyDescent="0.15">
      <c r="B239" s="1"/>
    </row>
    <row r="240" spans="2:2" ht="13" x14ac:dyDescent="0.15">
      <c r="B240" s="1"/>
    </row>
    <row r="241" spans="2:2" ht="13" x14ac:dyDescent="0.15">
      <c r="B241" s="1"/>
    </row>
    <row r="242" spans="2:2" ht="13" x14ac:dyDescent="0.15">
      <c r="B242" s="1"/>
    </row>
    <row r="243" spans="2:2" ht="13" x14ac:dyDescent="0.15">
      <c r="B243" s="1"/>
    </row>
    <row r="244" spans="2:2" ht="13" x14ac:dyDescent="0.15">
      <c r="B244" s="1"/>
    </row>
    <row r="245" spans="2:2" ht="13" x14ac:dyDescent="0.15">
      <c r="B245" s="1"/>
    </row>
    <row r="246" spans="2:2" ht="13" x14ac:dyDescent="0.15">
      <c r="B246" s="1"/>
    </row>
    <row r="247" spans="2:2" ht="13" x14ac:dyDescent="0.15">
      <c r="B247" s="1"/>
    </row>
    <row r="248" spans="2:2" ht="13" x14ac:dyDescent="0.15">
      <c r="B248" s="1"/>
    </row>
    <row r="249" spans="2:2" ht="13" x14ac:dyDescent="0.15">
      <c r="B249" s="1"/>
    </row>
    <row r="250" spans="2:2" ht="13" x14ac:dyDescent="0.15">
      <c r="B250" s="1"/>
    </row>
    <row r="251" spans="2:2" ht="13" x14ac:dyDescent="0.15">
      <c r="B251" s="1"/>
    </row>
    <row r="252" spans="2:2" ht="13" x14ac:dyDescent="0.15">
      <c r="B252" s="1"/>
    </row>
    <row r="253" spans="2:2" ht="13" x14ac:dyDescent="0.15">
      <c r="B253" s="1"/>
    </row>
    <row r="254" spans="2:2" ht="13" x14ac:dyDescent="0.15">
      <c r="B254" s="1"/>
    </row>
    <row r="255" spans="2:2" ht="13" x14ac:dyDescent="0.15">
      <c r="B255" s="1"/>
    </row>
    <row r="256" spans="2:2" ht="13" x14ac:dyDescent="0.15">
      <c r="B256" s="1"/>
    </row>
    <row r="257" spans="2:2" ht="13" x14ac:dyDescent="0.15">
      <c r="B257" s="1"/>
    </row>
    <row r="258" spans="2:2" ht="13" x14ac:dyDescent="0.15">
      <c r="B258" s="1"/>
    </row>
    <row r="259" spans="2:2" ht="13" x14ac:dyDescent="0.15">
      <c r="B259" s="1"/>
    </row>
    <row r="260" spans="2:2" ht="13" x14ac:dyDescent="0.15">
      <c r="B260" s="1"/>
    </row>
    <row r="261" spans="2:2" ht="13" x14ac:dyDescent="0.15">
      <c r="B261" s="1"/>
    </row>
    <row r="262" spans="2:2" ht="13" x14ac:dyDescent="0.15">
      <c r="B262" s="1"/>
    </row>
    <row r="263" spans="2:2" ht="13" x14ac:dyDescent="0.15">
      <c r="B263" s="1"/>
    </row>
    <row r="264" spans="2:2" ht="13" x14ac:dyDescent="0.15">
      <c r="B264" s="1"/>
    </row>
    <row r="265" spans="2:2" ht="13" x14ac:dyDescent="0.15">
      <c r="B265" s="1"/>
    </row>
    <row r="266" spans="2:2" ht="13" x14ac:dyDescent="0.15">
      <c r="B266" s="1"/>
    </row>
    <row r="267" spans="2:2" ht="13" x14ac:dyDescent="0.15">
      <c r="B267" s="1"/>
    </row>
    <row r="268" spans="2:2" ht="13" x14ac:dyDescent="0.15">
      <c r="B268" s="1"/>
    </row>
    <row r="269" spans="2:2" ht="13" x14ac:dyDescent="0.15">
      <c r="B269" s="1"/>
    </row>
    <row r="270" spans="2:2" ht="13" x14ac:dyDescent="0.15">
      <c r="B270" s="1"/>
    </row>
    <row r="271" spans="2:2" ht="13" x14ac:dyDescent="0.15">
      <c r="B271" s="1"/>
    </row>
    <row r="272" spans="2:2" ht="13" x14ac:dyDescent="0.15">
      <c r="B272" s="1"/>
    </row>
    <row r="273" spans="2:2" ht="13" x14ac:dyDescent="0.15">
      <c r="B273" s="1"/>
    </row>
    <row r="274" spans="2:2" ht="13" x14ac:dyDescent="0.15">
      <c r="B274" s="1"/>
    </row>
    <row r="275" spans="2:2" ht="13" x14ac:dyDescent="0.15">
      <c r="B275" s="1"/>
    </row>
    <row r="276" spans="2:2" ht="13" x14ac:dyDescent="0.15">
      <c r="B276" s="1"/>
    </row>
    <row r="277" spans="2:2" ht="13" x14ac:dyDescent="0.15">
      <c r="B277" s="1"/>
    </row>
    <row r="278" spans="2:2" ht="13" x14ac:dyDescent="0.15">
      <c r="B278" s="1"/>
    </row>
    <row r="279" spans="2:2" ht="13" x14ac:dyDescent="0.15">
      <c r="B279" s="1"/>
    </row>
    <row r="280" spans="2:2" ht="13" x14ac:dyDescent="0.15">
      <c r="B280" s="1"/>
    </row>
    <row r="281" spans="2:2" ht="13" x14ac:dyDescent="0.15">
      <c r="B281" s="1"/>
    </row>
    <row r="282" spans="2:2" ht="13" x14ac:dyDescent="0.15">
      <c r="B282" s="1"/>
    </row>
    <row r="283" spans="2:2" ht="13" x14ac:dyDescent="0.15">
      <c r="B283" s="1"/>
    </row>
    <row r="284" spans="2:2" ht="13" x14ac:dyDescent="0.15">
      <c r="B284" s="1"/>
    </row>
    <row r="285" spans="2:2" ht="13" x14ac:dyDescent="0.15">
      <c r="B285" s="1"/>
    </row>
    <row r="286" spans="2:2" ht="13" x14ac:dyDescent="0.15">
      <c r="B286" s="1"/>
    </row>
    <row r="287" spans="2:2" ht="13" x14ac:dyDescent="0.15">
      <c r="B287" s="1"/>
    </row>
    <row r="288" spans="2:2" ht="13" x14ac:dyDescent="0.15">
      <c r="B288" s="1"/>
    </row>
    <row r="289" spans="2:2" ht="13" x14ac:dyDescent="0.15">
      <c r="B289" s="1"/>
    </row>
    <row r="290" spans="2:2" ht="13" x14ac:dyDescent="0.15">
      <c r="B290" s="1"/>
    </row>
    <row r="291" spans="2:2" ht="13" x14ac:dyDescent="0.15">
      <c r="B291" s="1"/>
    </row>
    <row r="292" spans="2:2" ht="13" x14ac:dyDescent="0.15">
      <c r="B292" s="1"/>
    </row>
    <row r="293" spans="2:2" ht="13" x14ac:dyDescent="0.15">
      <c r="B293" s="1"/>
    </row>
    <row r="294" spans="2:2" ht="13" x14ac:dyDescent="0.15">
      <c r="B294" s="1"/>
    </row>
    <row r="295" spans="2:2" ht="13" x14ac:dyDescent="0.15">
      <c r="B295" s="1"/>
    </row>
    <row r="296" spans="2:2" ht="13" x14ac:dyDescent="0.15">
      <c r="B296" s="1"/>
    </row>
    <row r="297" spans="2:2" ht="13" x14ac:dyDescent="0.15">
      <c r="B297" s="1"/>
    </row>
    <row r="298" spans="2:2" ht="13" x14ac:dyDescent="0.15">
      <c r="B298" s="1"/>
    </row>
    <row r="299" spans="2:2" ht="13" x14ac:dyDescent="0.15">
      <c r="B299" s="1"/>
    </row>
    <row r="300" spans="2:2" ht="13" x14ac:dyDescent="0.15">
      <c r="B300" s="1"/>
    </row>
    <row r="301" spans="2:2" ht="13" x14ac:dyDescent="0.15">
      <c r="B301" s="1"/>
    </row>
    <row r="302" spans="2:2" ht="13" x14ac:dyDescent="0.15">
      <c r="B302" s="1"/>
    </row>
    <row r="303" spans="2:2" ht="13" x14ac:dyDescent="0.15">
      <c r="B303" s="1"/>
    </row>
    <row r="304" spans="2:2" ht="13" x14ac:dyDescent="0.15">
      <c r="B304" s="1"/>
    </row>
    <row r="305" spans="2:2" ht="13" x14ac:dyDescent="0.15">
      <c r="B305" s="1"/>
    </row>
    <row r="306" spans="2:2" ht="13" x14ac:dyDescent="0.15">
      <c r="B306" s="1"/>
    </row>
    <row r="307" spans="2:2" ht="13" x14ac:dyDescent="0.15">
      <c r="B307" s="1"/>
    </row>
    <row r="308" spans="2:2" ht="13" x14ac:dyDescent="0.15">
      <c r="B308" s="1"/>
    </row>
    <row r="309" spans="2:2" ht="13" x14ac:dyDescent="0.15">
      <c r="B309" s="1"/>
    </row>
    <row r="310" spans="2:2" ht="13" x14ac:dyDescent="0.15">
      <c r="B310" s="1"/>
    </row>
    <row r="311" spans="2:2" ht="13" x14ac:dyDescent="0.15">
      <c r="B311" s="1"/>
    </row>
    <row r="312" spans="2:2" ht="13" x14ac:dyDescent="0.15">
      <c r="B312" s="1"/>
    </row>
    <row r="313" spans="2:2" ht="13" x14ac:dyDescent="0.15">
      <c r="B313" s="1"/>
    </row>
    <row r="314" spans="2:2" ht="13" x14ac:dyDescent="0.15">
      <c r="B314" s="1"/>
    </row>
    <row r="315" spans="2:2" ht="13" x14ac:dyDescent="0.15">
      <c r="B315" s="1"/>
    </row>
    <row r="316" spans="2:2" ht="13" x14ac:dyDescent="0.15">
      <c r="B316" s="1"/>
    </row>
    <row r="317" spans="2:2" ht="13" x14ac:dyDescent="0.15">
      <c r="B317" s="1"/>
    </row>
    <row r="318" spans="2:2" ht="13" x14ac:dyDescent="0.15">
      <c r="B318" s="1"/>
    </row>
    <row r="319" spans="2:2" ht="13" x14ac:dyDescent="0.15">
      <c r="B319" s="1"/>
    </row>
    <row r="320" spans="2:2" ht="13" x14ac:dyDescent="0.15">
      <c r="B320" s="1"/>
    </row>
    <row r="321" spans="2:2" ht="13" x14ac:dyDescent="0.15">
      <c r="B321" s="1"/>
    </row>
    <row r="322" spans="2:2" ht="13" x14ac:dyDescent="0.15">
      <c r="B322" s="1"/>
    </row>
    <row r="323" spans="2:2" ht="13" x14ac:dyDescent="0.15">
      <c r="B323" s="1"/>
    </row>
    <row r="324" spans="2:2" ht="13" x14ac:dyDescent="0.15">
      <c r="B324" s="1"/>
    </row>
    <row r="325" spans="2:2" ht="13" x14ac:dyDescent="0.15">
      <c r="B325" s="1"/>
    </row>
    <row r="326" spans="2:2" ht="13" x14ac:dyDescent="0.15">
      <c r="B326" s="1"/>
    </row>
    <row r="327" spans="2:2" ht="13" x14ac:dyDescent="0.15">
      <c r="B327" s="1"/>
    </row>
    <row r="328" spans="2:2" ht="13" x14ac:dyDescent="0.15">
      <c r="B328" s="1"/>
    </row>
    <row r="329" spans="2:2" ht="13" x14ac:dyDescent="0.15">
      <c r="B329" s="1"/>
    </row>
    <row r="330" spans="2:2" ht="13" x14ac:dyDescent="0.15">
      <c r="B330" s="1"/>
    </row>
    <row r="331" spans="2:2" ht="13" x14ac:dyDescent="0.15">
      <c r="B331" s="1"/>
    </row>
    <row r="332" spans="2:2" ht="13" x14ac:dyDescent="0.15">
      <c r="B332" s="1"/>
    </row>
    <row r="333" spans="2:2" ht="13" x14ac:dyDescent="0.15">
      <c r="B333" s="1"/>
    </row>
    <row r="334" spans="2:2" ht="13" x14ac:dyDescent="0.15">
      <c r="B334" s="1"/>
    </row>
    <row r="335" spans="2:2" ht="13" x14ac:dyDescent="0.15">
      <c r="B335" s="1"/>
    </row>
    <row r="336" spans="2:2" ht="13" x14ac:dyDescent="0.15">
      <c r="B336" s="1"/>
    </row>
    <row r="337" spans="2:2" ht="13" x14ac:dyDescent="0.15">
      <c r="B337" s="1"/>
    </row>
    <row r="338" spans="2:2" ht="13" x14ac:dyDescent="0.15">
      <c r="B338" s="1"/>
    </row>
    <row r="339" spans="2:2" ht="13" x14ac:dyDescent="0.15">
      <c r="B339" s="1"/>
    </row>
    <row r="340" spans="2:2" ht="13" x14ac:dyDescent="0.15">
      <c r="B340" s="1"/>
    </row>
    <row r="341" spans="2:2" ht="13" x14ac:dyDescent="0.15">
      <c r="B341" s="1"/>
    </row>
    <row r="342" spans="2:2" ht="13" x14ac:dyDescent="0.15">
      <c r="B342" s="1"/>
    </row>
    <row r="343" spans="2:2" ht="13" x14ac:dyDescent="0.15">
      <c r="B343" s="1"/>
    </row>
    <row r="344" spans="2:2" ht="13" x14ac:dyDescent="0.15">
      <c r="B344" s="1"/>
    </row>
    <row r="345" spans="2:2" ht="13" x14ac:dyDescent="0.15">
      <c r="B345" s="1"/>
    </row>
    <row r="346" spans="2:2" ht="13" x14ac:dyDescent="0.15">
      <c r="B346" s="1"/>
    </row>
    <row r="347" spans="2:2" ht="13" x14ac:dyDescent="0.15">
      <c r="B347" s="1"/>
    </row>
    <row r="348" spans="2:2" ht="13" x14ac:dyDescent="0.15">
      <c r="B348" s="1"/>
    </row>
    <row r="349" spans="2:2" ht="13" x14ac:dyDescent="0.15">
      <c r="B349" s="1"/>
    </row>
    <row r="350" spans="2:2" ht="13" x14ac:dyDescent="0.15">
      <c r="B350" s="1"/>
    </row>
    <row r="351" spans="2:2" ht="13" x14ac:dyDescent="0.15">
      <c r="B351" s="1"/>
    </row>
    <row r="352" spans="2:2" ht="13" x14ac:dyDescent="0.15">
      <c r="B352" s="1"/>
    </row>
    <row r="353" spans="2:2" ht="13" x14ac:dyDescent="0.15">
      <c r="B353" s="1"/>
    </row>
    <row r="354" spans="2:2" ht="13" x14ac:dyDescent="0.15">
      <c r="B354" s="1"/>
    </row>
    <row r="355" spans="2:2" ht="13" x14ac:dyDescent="0.15">
      <c r="B355" s="1"/>
    </row>
    <row r="356" spans="2:2" ht="13" x14ac:dyDescent="0.15">
      <c r="B356" s="1"/>
    </row>
    <row r="357" spans="2:2" ht="13" x14ac:dyDescent="0.15">
      <c r="B357" s="1"/>
    </row>
    <row r="358" spans="2:2" ht="13" x14ac:dyDescent="0.15">
      <c r="B358" s="1"/>
    </row>
    <row r="359" spans="2:2" ht="13" x14ac:dyDescent="0.15">
      <c r="B359" s="1"/>
    </row>
    <row r="360" spans="2:2" ht="13" x14ac:dyDescent="0.15">
      <c r="B360" s="1"/>
    </row>
    <row r="361" spans="2:2" ht="13" x14ac:dyDescent="0.15">
      <c r="B361" s="1"/>
    </row>
    <row r="362" spans="2:2" ht="13" x14ac:dyDescent="0.15">
      <c r="B362" s="1"/>
    </row>
    <row r="363" spans="2:2" ht="13" x14ac:dyDescent="0.15">
      <c r="B363" s="1"/>
    </row>
    <row r="364" spans="2:2" ht="13" x14ac:dyDescent="0.15">
      <c r="B364" s="1"/>
    </row>
    <row r="365" spans="2:2" ht="13" x14ac:dyDescent="0.15">
      <c r="B365" s="1"/>
    </row>
    <row r="366" spans="2:2" ht="13" x14ac:dyDescent="0.15">
      <c r="B366" s="1"/>
    </row>
    <row r="367" spans="2:2" ht="13" x14ac:dyDescent="0.15">
      <c r="B367" s="1"/>
    </row>
    <row r="368" spans="2:2" ht="13" x14ac:dyDescent="0.15">
      <c r="B368" s="1"/>
    </row>
    <row r="369" spans="2:2" ht="13" x14ac:dyDescent="0.15">
      <c r="B369" s="1"/>
    </row>
    <row r="370" spans="2:2" ht="13" x14ac:dyDescent="0.15">
      <c r="B370" s="1"/>
    </row>
    <row r="371" spans="2:2" ht="13" x14ac:dyDescent="0.15">
      <c r="B371" s="1"/>
    </row>
    <row r="372" spans="2:2" ht="13" x14ac:dyDescent="0.15">
      <c r="B372" s="1"/>
    </row>
    <row r="373" spans="2:2" ht="13" x14ac:dyDescent="0.15">
      <c r="B373" s="1"/>
    </row>
    <row r="374" spans="2:2" ht="13" x14ac:dyDescent="0.15">
      <c r="B374" s="1"/>
    </row>
    <row r="375" spans="2:2" ht="13" x14ac:dyDescent="0.15">
      <c r="B375" s="1"/>
    </row>
    <row r="376" spans="2:2" ht="13" x14ac:dyDescent="0.15">
      <c r="B376" s="1"/>
    </row>
    <row r="377" spans="2:2" ht="13" x14ac:dyDescent="0.15">
      <c r="B377" s="1"/>
    </row>
    <row r="378" spans="2:2" ht="13" x14ac:dyDescent="0.15">
      <c r="B378" s="1"/>
    </row>
    <row r="379" spans="2:2" ht="13" x14ac:dyDescent="0.15">
      <c r="B379" s="1"/>
    </row>
    <row r="380" spans="2:2" ht="13" x14ac:dyDescent="0.15">
      <c r="B380" s="1"/>
    </row>
    <row r="381" spans="2:2" ht="13" x14ac:dyDescent="0.15">
      <c r="B381" s="1"/>
    </row>
    <row r="382" spans="2:2" ht="13" x14ac:dyDescent="0.15">
      <c r="B382" s="1"/>
    </row>
    <row r="383" spans="2:2" ht="13" x14ac:dyDescent="0.15">
      <c r="B383" s="1"/>
    </row>
    <row r="384" spans="2:2" ht="13" x14ac:dyDescent="0.15">
      <c r="B384" s="1"/>
    </row>
    <row r="385" spans="2:2" ht="13" x14ac:dyDescent="0.15">
      <c r="B385" s="1"/>
    </row>
    <row r="386" spans="2:2" ht="13" x14ac:dyDescent="0.15">
      <c r="B386" s="1"/>
    </row>
    <row r="387" spans="2:2" ht="13" x14ac:dyDescent="0.15">
      <c r="B387" s="1"/>
    </row>
    <row r="388" spans="2:2" ht="13" x14ac:dyDescent="0.15">
      <c r="B388" s="1"/>
    </row>
    <row r="389" spans="2:2" ht="13" x14ac:dyDescent="0.15">
      <c r="B389" s="1"/>
    </row>
    <row r="390" spans="2:2" ht="13" x14ac:dyDescent="0.15">
      <c r="B390" s="1"/>
    </row>
    <row r="391" spans="2:2" ht="13" x14ac:dyDescent="0.15">
      <c r="B391" s="1"/>
    </row>
    <row r="392" spans="2:2" ht="13" x14ac:dyDescent="0.15">
      <c r="B392" s="1"/>
    </row>
    <row r="393" spans="2:2" ht="13" x14ac:dyDescent="0.15">
      <c r="B393" s="1"/>
    </row>
    <row r="394" spans="2:2" ht="13" x14ac:dyDescent="0.15">
      <c r="B394" s="1"/>
    </row>
    <row r="395" spans="2:2" ht="13" x14ac:dyDescent="0.15">
      <c r="B395" s="1"/>
    </row>
    <row r="396" spans="2:2" ht="13" x14ac:dyDescent="0.15">
      <c r="B396" s="1"/>
    </row>
    <row r="397" spans="2:2" ht="13" x14ac:dyDescent="0.15">
      <c r="B397" s="1"/>
    </row>
    <row r="398" spans="2:2" ht="13" x14ac:dyDescent="0.15">
      <c r="B398" s="1"/>
    </row>
    <row r="399" spans="2:2" ht="13" x14ac:dyDescent="0.15">
      <c r="B399" s="1"/>
    </row>
    <row r="400" spans="2:2" ht="13" x14ac:dyDescent="0.15">
      <c r="B400" s="1"/>
    </row>
    <row r="401" spans="2:2" ht="13" x14ac:dyDescent="0.15">
      <c r="B401" s="1"/>
    </row>
    <row r="402" spans="2:2" ht="13" x14ac:dyDescent="0.15">
      <c r="B402" s="1"/>
    </row>
    <row r="403" spans="2:2" ht="13" x14ac:dyDescent="0.15">
      <c r="B403" s="1"/>
    </row>
    <row r="404" spans="2:2" ht="13" x14ac:dyDescent="0.15">
      <c r="B404" s="1"/>
    </row>
    <row r="405" spans="2:2" ht="13" x14ac:dyDescent="0.15">
      <c r="B405" s="1"/>
    </row>
    <row r="406" spans="2:2" ht="13" x14ac:dyDescent="0.15">
      <c r="B406" s="1"/>
    </row>
    <row r="407" spans="2:2" ht="13" x14ac:dyDescent="0.15">
      <c r="B407" s="1"/>
    </row>
    <row r="408" spans="2:2" ht="13" x14ac:dyDescent="0.15">
      <c r="B408" s="1"/>
    </row>
    <row r="409" spans="2:2" ht="13" x14ac:dyDescent="0.15">
      <c r="B409" s="1"/>
    </row>
    <row r="410" spans="2:2" ht="13" x14ac:dyDescent="0.15">
      <c r="B410" s="1"/>
    </row>
    <row r="411" spans="2:2" ht="13" x14ac:dyDescent="0.15">
      <c r="B411" s="1"/>
    </row>
    <row r="412" spans="2:2" ht="13" x14ac:dyDescent="0.15">
      <c r="B412" s="1"/>
    </row>
    <row r="413" spans="2:2" ht="13" x14ac:dyDescent="0.15">
      <c r="B413" s="1"/>
    </row>
    <row r="414" spans="2:2" ht="13" x14ac:dyDescent="0.15">
      <c r="B414" s="1"/>
    </row>
    <row r="415" spans="2:2" ht="13" x14ac:dyDescent="0.15">
      <c r="B415" s="1"/>
    </row>
    <row r="416" spans="2:2" ht="13" x14ac:dyDescent="0.15">
      <c r="B416" s="1"/>
    </row>
    <row r="417" spans="2:2" ht="13" x14ac:dyDescent="0.15">
      <c r="B417" s="1"/>
    </row>
    <row r="418" spans="2:2" ht="13" x14ac:dyDescent="0.15">
      <c r="B418" s="1"/>
    </row>
    <row r="419" spans="2:2" ht="13" x14ac:dyDescent="0.15">
      <c r="B419" s="1"/>
    </row>
    <row r="420" spans="2:2" ht="13" x14ac:dyDescent="0.15">
      <c r="B420" s="1"/>
    </row>
    <row r="421" spans="2:2" ht="13" x14ac:dyDescent="0.15">
      <c r="B421" s="1"/>
    </row>
    <row r="422" spans="2:2" ht="13" x14ac:dyDescent="0.15">
      <c r="B422" s="1"/>
    </row>
    <row r="423" spans="2:2" ht="13" x14ac:dyDescent="0.15">
      <c r="B423" s="1"/>
    </row>
    <row r="424" spans="2:2" ht="13" x14ac:dyDescent="0.15">
      <c r="B424" s="1"/>
    </row>
    <row r="425" spans="2:2" ht="13" x14ac:dyDescent="0.15">
      <c r="B425" s="1"/>
    </row>
    <row r="426" spans="2:2" ht="13" x14ac:dyDescent="0.15">
      <c r="B426" s="1"/>
    </row>
    <row r="427" spans="2:2" ht="13" x14ac:dyDescent="0.15">
      <c r="B427" s="1"/>
    </row>
    <row r="428" spans="2:2" ht="13" x14ac:dyDescent="0.15">
      <c r="B428" s="1"/>
    </row>
    <row r="429" spans="2:2" ht="13" x14ac:dyDescent="0.15">
      <c r="B429" s="1"/>
    </row>
    <row r="430" spans="2:2" ht="13" x14ac:dyDescent="0.15">
      <c r="B430" s="1"/>
    </row>
    <row r="431" spans="2:2" ht="13" x14ac:dyDescent="0.15">
      <c r="B431" s="1"/>
    </row>
    <row r="432" spans="2:2" ht="13" x14ac:dyDescent="0.15">
      <c r="B432" s="1"/>
    </row>
    <row r="433" spans="2:2" ht="13" x14ac:dyDescent="0.15">
      <c r="B433" s="1"/>
    </row>
    <row r="434" spans="2:2" ht="13" x14ac:dyDescent="0.15">
      <c r="B434" s="1"/>
    </row>
    <row r="435" spans="2:2" ht="13" x14ac:dyDescent="0.15">
      <c r="B435" s="1"/>
    </row>
    <row r="436" spans="2:2" ht="13" x14ac:dyDescent="0.15">
      <c r="B436" s="1"/>
    </row>
    <row r="437" spans="2:2" ht="13" x14ac:dyDescent="0.15">
      <c r="B437" s="1"/>
    </row>
    <row r="438" spans="2:2" ht="13" x14ac:dyDescent="0.15">
      <c r="B438" s="1"/>
    </row>
    <row r="439" spans="2:2" ht="13" x14ac:dyDescent="0.15">
      <c r="B439" s="1"/>
    </row>
    <row r="440" spans="2:2" ht="13" x14ac:dyDescent="0.15">
      <c r="B440" s="1"/>
    </row>
    <row r="441" spans="2:2" ht="13" x14ac:dyDescent="0.15">
      <c r="B441" s="1"/>
    </row>
    <row r="442" spans="2:2" ht="13" x14ac:dyDescent="0.15">
      <c r="B442" s="1"/>
    </row>
    <row r="443" spans="2:2" ht="13" x14ac:dyDescent="0.15">
      <c r="B443" s="1"/>
    </row>
    <row r="444" spans="2:2" ht="13" x14ac:dyDescent="0.15">
      <c r="B444" s="1"/>
    </row>
    <row r="445" spans="2:2" ht="13" x14ac:dyDescent="0.15">
      <c r="B445" s="1"/>
    </row>
    <row r="446" spans="2:2" ht="13" x14ac:dyDescent="0.15">
      <c r="B446" s="1"/>
    </row>
    <row r="447" spans="2:2" ht="13" x14ac:dyDescent="0.15">
      <c r="B447" s="1"/>
    </row>
    <row r="448" spans="2:2" ht="13" x14ac:dyDescent="0.15">
      <c r="B448" s="1"/>
    </row>
    <row r="449" spans="2:2" ht="13" x14ac:dyDescent="0.15">
      <c r="B449" s="1"/>
    </row>
    <row r="450" spans="2:2" ht="13" x14ac:dyDescent="0.15">
      <c r="B450" s="1"/>
    </row>
    <row r="451" spans="2:2" ht="13" x14ac:dyDescent="0.15">
      <c r="B451" s="1"/>
    </row>
    <row r="452" spans="2:2" ht="13" x14ac:dyDescent="0.15">
      <c r="B452" s="1"/>
    </row>
    <row r="453" spans="2:2" ht="13" x14ac:dyDescent="0.15">
      <c r="B453" s="1"/>
    </row>
    <row r="454" spans="2:2" ht="13" x14ac:dyDescent="0.15">
      <c r="B454" s="1"/>
    </row>
    <row r="455" spans="2:2" ht="13" x14ac:dyDescent="0.15">
      <c r="B455" s="1"/>
    </row>
    <row r="456" spans="2:2" ht="13" x14ac:dyDescent="0.15">
      <c r="B456" s="1"/>
    </row>
    <row r="457" spans="2:2" ht="13" x14ac:dyDescent="0.15">
      <c r="B457" s="1"/>
    </row>
    <row r="458" spans="2:2" ht="13" x14ac:dyDescent="0.15">
      <c r="B458" s="1"/>
    </row>
    <row r="459" spans="2:2" ht="13" x14ac:dyDescent="0.15">
      <c r="B459" s="1"/>
    </row>
    <row r="460" spans="2:2" ht="13" x14ac:dyDescent="0.15">
      <c r="B460" s="1"/>
    </row>
    <row r="461" spans="2:2" ht="13" x14ac:dyDescent="0.15">
      <c r="B461" s="1"/>
    </row>
    <row r="462" spans="2:2" ht="13" x14ac:dyDescent="0.15">
      <c r="B462" s="1"/>
    </row>
    <row r="463" spans="2:2" ht="13" x14ac:dyDescent="0.15">
      <c r="B463" s="1"/>
    </row>
    <row r="464" spans="2:2" ht="13" x14ac:dyDescent="0.15">
      <c r="B464" s="1"/>
    </row>
    <row r="465" spans="2:2" ht="13" x14ac:dyDescent="0.15">
      <c r="B465" s="1"/>
    </row>
    <row r="466" spans="2:2" ht="13" x14ac:dyDescent="0.15">
      <c r="B466" s="1"/>
    </row>
    <row r="467" spans="2:2" ht="13" x14ac:dyDescent="0.15">
      <c r="B467" s="1"/>
    </row>
    <row r="468" spans="2:2" ht="13" x14ac:dyDescent="0.15">
      <c r="B468" s="1"/>
    </row>
    <row r="469" spans="2:2" ht="13" x14ac:dyDescent="0.15">
      <c r="B469" s="1"/>
    </row>
    <row r="470" spans="2:2" ht="13" x14ac:dyDescent="0.15">
      <c r="B470" s="1"/>
    </row>
    <row r="471" spans="2:2" ht="13" x14ac:dyDescent="0.15">
      <c r="B471" s="1"/>
    </row>
    <row r="472" spans="2:2" ht="13" x14ac:dyDescent="0.15">
      <c r="B472" s="1"/>
    </row>
    <row r="473" spans="2:2" ht="13" x14ac:dyDescent="0.15">
      <c r="B473" s="1"/>
    </row>
    <row r="474" spans="2:2" ht="13" x14ac:dyDescent="0.15">
      <c r="B474" s="1"/>
    </row>
    <row r="475" spans="2:2" ht="13" x14ac:dyDescent="0.15">
      <c r="B475" s="1"/>
    </row>
    <row r="476" spans="2:2" ht="13" x14ac:dyDescent="0.15">
      <c r="B476" s="1"/>
    </row>
    <row r="477" spans="2:2" ht="13" x14ac:dyDescent="0.15">
      <c r="B477" s="1"/>
    </row>
    <row r="478" spans="2:2" ht="13" x14ac:dyDescent="0.15">
      <c r="B478" s="1"/>
    </row>
    <row r="479" spans="2:2" ht="13" x14ac:dyDescent="0.15">
      <c r="B479" s="1"/>
    </row>
    <row r="480" spans="2:2" ht="13" x14ac:dyDescent="0.15">
      <c r="B480" s="1"/>
    </row>
    <row r="481" spans="2:2" ht="13" x14ac:dyDescent="0.15">
      <c r="B481" s="1"/>
    </row>
    <row r="482" spans="2:2" ht="13" x14ac:dyDescent="0.15">
      <c r="B482" s="1"/>
    </row>
    <row r="483" spans="2:2" ht="13" x14ac:dyDescent="0.15">
      <c r="B483" s="1"/>
    </row>
    <row r="484" spans="2:2" ht="13" x14ac:dyDescent="0.15">
      <c r="B484" s="1"/>
    </row>
    <row r="485" spans="2:2" ht="13" x14ac:dyDescent="0.15">
      <c r="B485" s="1"/>
    </row>
    <row r="486" spans="2:2" ht="13" x14ac:dyDescent="0.15">
      <c r="B486" s="1"/>
    </row>
    <row r="487" spans="2:2" ht="13" x14ac:dyDescent="0.15">
      <c r="B487" s="1"/>
    </row>
    <row r="488" spans="2:2" ht="13" x14ac:dyDescent="0.15">
      <c r="B488" s="1"/>
    </row>
    <row r="489" spans="2:2" ht="13" x14ac:dyDescent="0.15">
      <c r="B489" s="1"/>
    </row>
    <row r="490" spans="2:2" ht="13" x14ac:dyDescent="0.15">
      <c r="B490" s="1"/>
    </row>
    <row r="491" spans="2:2" ht="13" x14ac:dyDescent="0.15">
      <c r="B491" s="1"/>
    </row>
    <row r="492" spans="2:2" ht="13" x14ac:dyDescent="0.15">
      <c r="B492" s="1"/>
    </row>
    <row r="493" spans="2:2" ht="13" x14ac:dyDescent="0.15">
      <c r="B493" s="1"/>
    </row>
    <row r="494" spans="2:2" ht="13" x14ac:dyDescent="0.15">
      <c r="B494" s="1"/>
    </row>
    <row r="495" spans="2:2" ht="13" x14ac:dyDescent="0.15">
      <c r="B495" s="1"/>
    </row>
    <row r="496" spans="2:2" ht="13" x14ac:dyDescent="0.15">
      <c r="B496" s="1"/>
    </row>
    <row r="497" spans="2:2" ht="13" x14ac:dyDescent="0.15">
      <c r="B497" s="1"/>
    </row>
    <row r="498" spans="2:2" ht="13" x14ac:dyDescent="0.15">
      <c r="B498" s="1"/>
    </row>
    <row r="499" spans="2:2" ht="13" x14ac:dyDescent="0.15">
      <c r="B499" s="1"/>
    </row>
    <row r="500" spans="2:2" ht="13" x14ac:dyDescent="0.15">
      <c r="B500" s="1"/>
    </row>
    <row r="501" spans="2:2" ht="13" x14ac:dyDescent="0.15">
      <c r="B501" s="1"/>
    </row>
    <row r="502" spans="2:2" ht="13" x14ac:dyDescent="0.15">
      <c r="B502" s="1"/>
    </row>
    <row r="503" spans="2:2" ht="13" x14ac:dyDescent="0.15">
      <c r="B503" s="1"/>
    </row>
    <row r="504" spans="2:2" ht="13" x14ac:dyDescent="0.15">
      <c r="B504" s="1"/>
    </row>
    <row r="505" spans="2:2" ht="13" x14ac:dyDescent="0.15">
      <c r="B505" s="1"/>
    </row>
    <row r="506" spans="2:2" ht="13" x14ac:dyDescent="0.15">
      <c r="B506" s="1"/>
    </row>
    <row r="507" spans="2:2" ht="13" x14ac:dyDescent="0.15">
      <c r="B507" s="1"/>
    </row>
    <row r="508" spans="2:2" ht="13" x14ac:dyDescent="0.15">
      <c r="B508" s="1"/>
    </row>
    <row r="509" spans="2:2" ht="13" x14ac:dyDescent="0.15">
      <c r="B509" s="1"/>
    </row>
    <row r="510" spans="2:2" ht="13" x14ac:dyDescent="0.15">
      <c r="B510" s="1"/>
    </row>
    <row r="511" spans="2:2" ht="13" x14ac:dyDescent="0.15">
      <c r="B511" s="1"/>
    </row>
    <row r="512" spans="2:2" ht="13" x14ac:dyDescent="0.15">
      <c r="B512" s="1"/>
    </row>
    <row r="513" spans="2:2" ht="13" x14ac:dyDescent="0.15">
      <c r="B513" s="1"/>
    </row>
    <row r="514" spans="2:2" ht="13" x14ac:dyDescent="0.15">
      <c r="B514" s="1"/>
    </row>
    <row r="515" spans="2:2" ht="13" x14ac:dyDescent="0.15">
      <c r="B515" s="1"/>
    </row>
    <row r="516" spans="2:2" ht="13" x14ac:dyDescent="0.15">
      <c r="B516" s="1"/>
    </row>
    <row r="517" spans="2:2" ht="13" x14ac:dyDescent="0.15">
      <c r="B517" s="1"/>
    </row>
    <row r="518" spans="2:2" ht="13" x14ac:dyDescent="0.15">
      <c r="B518" s="1"/>
    </row>
    <row r="519" spans="2:2" ht="13" x14ac:dyDescent="0.15">
      <c r="B519" s="1"/>
    </row>
    <row r="520" spans="2:2" ht="13" x14ac:dyDescent="0.15">
      <c r="B520" s="1"/>
    </row>
    <row r="521" spans="2:2" ht="13" x14ac:dyDescent="0.15">
      <c r="B521" s="1"/>
    </row>
    <row r="522" spans="2:2" ht="13" x14ac:dyDescent="0.15">
      <c r="B522" s="1"/>
    </row>
    <row r="523" spans="2:2" ht="13" x14ac:dyDescent="0.15">
      <c r="B523" s="1"/>
    </row>
    <row r="524" spans="2:2" ht="13" x14ac:dyDescent="0.15">
      <c r="B524" s="1"/>
    </row>
    <row r="525" spans="2:2" ht="13" x14ac:dyDescent="0.15">
      <c r="B525" s="1"/>
    </row>
    <row r="526" spans="2:2" ht="13" x14ac:dyDescent="0.15">
      <c r="B526" s="1"/>
    </row>
    <row r="527" spans="2:2" ht="13" x14ac:dyDescent="0.15">
      <c r="B527" s="1"/>
    </row>
    <row r="528" spans="2:2" ht="13" x14ac:dyDescent="0.15">
      <c r="B528" s="1"/>
    </row>
    <row r="529" spans="2:2" ht="13" x14ac:dyDescent="0.15">
      <c r="B529" s="1"/>
    </row>
    <row r="530" spans="2:2" ht="13" x14ac:dyDescent="0.15">
      <c r="B530" s="1"/>
    </row>
    <row r="531" spans="2:2" ht="13" x14ac:dyDescent="0.15">
      <c r="B531" s="1"/>
    </row>
    <row r="532" spans="2:2" ht="13" x14ac:dyDescent="0.15">
      <c r="B532" s="1"/>
    </row>
    <row r="533" spans="2:2" ht="13" x14ac:dyDescent="0.15">
      <c r="B533" s="1"/>
    </row>
    <row r="534" spans="2:2" ht="13" x14ac:dyDescent="0.15">
      <c r="B534" s="1"/>
    </row>
    <row r="535" spans="2:2" ht="13" x14ac:dyDescent="0.15">
      <c r="B535" s="1"/>
    </row>
    <row r="536" spans="2:2" ht="13" x14ac:dyDescent="0.15">
      <c r="B536" s="1"/>
    </row>
    <row r="537" spans="2:2" ht="13" x14ac:dyDescent="0.15">
      <c r="B537" s="1"/>
    </row>
    <row r="538" spans="2:2" ht="13" x14ac:dyDescent="0.15">
      <c r="B538" s="1"/>
    </row>
    <row r="539" spans="2:2" ht="13" x14ac:dyDescent="0.15">
      <c r="B539" s="1"/>
    </row>
    <row r="540" spans="2:2" ht="13" x14ac:dyDescent="0.15">
      <c r="B540" s="1"/>
    </row>
    <row r="541" spans="2:2" ht="13" x14ac:dyDescent="0.15">
      <c r="B541" s="1"/>
    </row>
    <row r="542" spans="2:2" ht="13" x14ac:dyDescent="0.15">
      <c r="B542" s="1"/>
    </row>
    <row r="543" spans="2:2" ht="13" x14ac:dyDescent="0.15">
      <c r="B543" s="1"/>
    </row>
    <row r="544" spans="2:2" ht="13" x14ac:dyDescent="0.15">
      <c r="B544" s="1"/>
    </row>
    <row r="545" spans="2:2" ht="13" x14ac:dyDescent="0.15">
      <c r="B545" s="1"/>
    </row>
    <row r="546" spans="2:2" ht="13" x14ac:dyDescent="0.15">
      <c r="B546" s="1"/>
    </row>
    <row r="547" spans="2:2" ht="13" x14ac:dyDescent="0.15">
      <c r="B547" s="1"/>
    </row>
    <row r="548" spans="2:2" ht="13" x14ac:dyDescent="0.15">
      <c r="B548" s="1"/>
    </row>
    <row r="549" spans="2:2" ht="13" x14ac:dyDescent="0.15">
      <c r="B549" s="1"/>
    </row>
    <row r="550" spans="2:2" ht="13" x14ac:dyDescent="0.15">
      <c r="B550" s="1"/>
    </row>
    <row r="551" spans="2:2" ht="13" x14ac:dyDescent="0.15">
      <c r="B551" s="1"/>
    </row>
    <row r="552" spans="2:2" ht="13" x14ac:dyDescent="0.15">
      <c r="B552" s="1"/>
    </row>
    <row r="553" spans="2:2" ht="13" x14ac:dyDescent="0.15">
      <c r="B553" s="1"/>
    </row>
    <row r="554" spans="2:2" ht="13" x14ac:dyDescent="0.15">
      <c r="B554" s="1"/>
    </row>
    <row r="555" spans="2:2" ht="13" x14ac:dyDescent="0.15">
      <c r="B555" s="1"/>
    </row>
    <row r="556" spans="2:2" ht="13" x14ac:dyDescent="0.15">
      <c r="B556" s="1"/>
    </row>
    <row r="557" spans="2:2" ht="13" x14ac:dyDescent="0.15">
      <c r="B557" s="1"/>
    </row>
    <row r="558" spans="2:2" ht="13" x14ac:dyDescent="0.15">
      <c r="B558" s="1"/>
    </row>
    <row r="559" spans="2:2" ht="13" x14ac:dyDescent="0.15">
      <c r="B559" s="1"/>
    </row>
    <row r="560" spans="2:2" ht="13" x14ac:dyDescent="0.15">
      <c r="B560" s="1"/>
    </row>
    <row r="561" spans="2:2" ht="13" x14ac:dyDescent="0.15">
      <c r="B561" s="1"/>
    </row>
    <row r="562" spans="2:2" ht="13" x14ac:dyDescent="0.15">
      <c r="B562" s="1"/>
    </row>
    <row r="563" spans="2:2" ht="13" x14ac:dyDescent="0.15">
      <c r="B563" s="1"/>
    </row>
    <row r="564" spans="2:2" ht="13" x14ac:dyDescent="0.15">
      <c r="B564" s="1"/>
    </row>
    <row r="565" spans="2:2" ht="13" x14ac:dyDescent="0.15">
      <c r="B565" s="1"/>
    </row>
    <row r="566" spans="2:2" ht="13" x14ac:dyDescent="0.15">
      <c r="B566" s="1"/>
    </row>
    <row r="567" spans="2:2" ht="13" x14ac:dyDescent="0.15">
      <c r="B567" s="1"/>
    </row>
    <row r="568" spans="2:2" ht="13" x14ac:dyDescent="0.15">
      <c r="B568" s="1"/>
    </row>
    <row r="569" spans="2:2" ht="13" x14ac:dyDescent="0.15">
      <c r="B569" s="1"/>
    </row>
    <row r="570" spans="2:2" ht="13" x14ac:dyDescent="0.15">
      <c r="B570" s="1"/>
    </row>
    <row r="571" spans="2:2" ht="13" x14ac:dyDescent="0.15">
      <c r="B571" s="1"/>
    </row>
    <row r="572" spans="2:2" ht="13" x14ac:dyDescent="0.15">
      <c r="B572" s="1"/>
    </row>
    <row r="573" spans="2:2" ht="13" x14ac:dyDescent="0.15">
      <c r="B573" s="1"/>
    </row>
    <row r="574" spans="2:2" ht="13" x14ac:dyDescent="0.15">
      <c r="B574" s="1"/>
    </row>
    <row r="575" spans="2:2" ht="13" x14ac:dyDescent="0.15">
      <c r="B575" s="1"/>
    </row>
    <row r="576" spans="2:2" ht="13" x14ac:dyDescent="0.15">
      <c r="B576" s="1"/>
    </row>
    <row r="577" spans="2:2" ht="13" x14ac:dyDescent="0.15">
      <c r="B577" s="1"/>
    </row>
    <row r="578" spans="2:2" ht="13" x14ac:dyDescent="0.15">
      <c r="B578" s="1"/>
    </row>
    <row r="579" spans="2:2" ht="13" x14ac:dyDescent="0.15">
      <c r="B579" s="1"/>
    </row>
    <row r="580" spans="2:2" ht="13" x14ac:dyDescent="0.15">
      <c r="B580" s="1"/>
    </row>
    <row r="581" spans="2:2" ht="13" x14ac:dyDescent="0.15">
      <c r="B581" s="1"/>
    </row>
    <row r="582" spans="2:2" ht="13" x14ac:dyDescent="0.15">
      <c r="B582" s="1"/>
    </row>
    <row r="583" spans="2:2" ht="13" x14ac:dyDescent="0.15">
      <c r="B583" s="1"/>
    </row>
    <row r="584" spans="2:2" ht="13" x14ac:dyDescent="0.15">
      <c r="B584" s="1"/>
    </row>
    <row r="585" spans="2:2" ht="13" x14ac:dyDescent="0.15">
      <c r="B585" s="1"/>
    </row>
    <row r="586" spans="2:2" ht="13" x14ac:dyDescent="0.15">
      <c r="B586" s="1"/>
    </row>
    <row r="587" spans="2:2" ht="13" x14ac:dyDescent="0.15">
      <c r="B587" s="1"/>
    </row>
    <row r="588" spans="2:2" ht="13" x14ac:dyDescent="0.15">
      <c r="B588" s="1"/>
    </row>
    <row r="589" spans="2:2" ht="13" x14ac:dyDescent="0.15">
      <c r="B589" s="1"/>
    </row>
    <row r="590" spans="2:2" ht="13" x14ac:dyDescent="0.15">
      <c r="B590" s="1"/>
    </row>
    <row r="591" spans="2:2" ht="13" x14ac:dyDescent="0.15">
      <c r="B591" s="1"/>
    </row>
    <row r="592" spans="2:2" ht="13" x14ac:dyDescent="0.15">
      <c r="B592" s="1"/>
    </row>
    <row r="593" spans="2:2" ht="13" x14ac:dyDescent="0.15">
      <c r="B593" s="1"/>
    </row>
    <row r="594" spans="2:2" ht="13" x14ac:dyDescent="0.15">
      <c r="B594" s="1"/>
    </row>
    <row r="595" spans="2:2" ht="13" x14ac:dyDescent="0.15">
      <c r="B595" s="1"/>
    </row>
    <row r="596" spans="2:2" ht="13" x14ac:dyDescent="0.15">
      <c r="B596" s="1"/>
    </row>
    <row r="597" spans="2:2" ht="13" x14ac:dyDescent="0.15">
      <c r="B597" s="1"/>
    </row>
    <row r="598" spans="2:2" ht="13" x14ac:dyDescent="0.15">
      <c r="B598" s="1"/>
    </row>
    <row r="599" spans="2:2" ht="13" x14ac:dyDescent="0.15">
      <c r="B599" s="1"/>
    </row>
    <row r="600" spans="2:2" ht="13" x14ac:dyDescent="0.15">
      <c r="B600" s="1"/>
    </row>
    <row r="601" spans="2:2" ht="13" x14ac:dyDescent="0.15">
      <c r="B601" s="1"/>
    </row>
    <row r="602" spans="2:2" ht="13" x14ac:dyDescent="0.15">
      <c r="B602" s="1"/>
    </row>
    <row r="603" spans="2:2" ht="13" x14ac:dyDescent="0.15">
      <c r="B603" s="1"/>
    </row>
    <row r="604" spans="2:2" ht="13" x14ac:dyDescent="0.15">
      <c r="B604" s="1"/>
    </row>
    <row r="605" spans="2:2" ht="13" x14ac:dyDescent="0.15">
      <c r="B605" s="1"/>
    </row>
    <row r="606" spans="2:2" ht="13" x14ac:dyDescent="0.15">
      <c r="B606" s="1"/>
    </row>
    <row r="607" spans="2:2" ht="13" x14ac:dyDescent="0.15">
      <c r="B607" s="1"/>
    </row>
    <row r="608" spans="2:2" ht="13" x14ac:dyDescent="0.15">
      <c r="B608" s="1"/>
    </row>
    <row r="609" spans="2:2" ht="13" x14ac:dyDescent="0.15">
      <c r="B609" s="1"/>
    </row>
    <row r="610" spans="2:2" ht="13" x14ac:dyDescent="0.15">
      <c r="B610" s="1"/>
    </row>
    <row r="611" spans="2:2" ht="13" x14ac:dyDescent="0.15">
      <c r="B611" s="1"/>
    </row>
    <row r="612" spans="2:2" ht="13" x14ac:dyDescent="0.15">
      <c r="B612" s="1"/>
    </row>
    <row r="613" spans="2:2" ht="13" x14ac:dyDescent="0.15">
      <c r="B613" s="1"/>
    </row>
    <row r="614" spans="2:2" ht="13" x14ac:dyDescent="0.15">
      <c r="B614" s="1"/>
    </row>
    <row r="615" spans="2:2" ht="13" x14ac:dyDescent="0.15">
      <c r="B615" s="1"/>
    </row>
    <row r="616" spans="2:2" ht="13" x14ac:dyDescent="0.15">
      <c r="B616" s="1"/>
    </row>
    <row r="617" spans="2:2" ht="13" x14ac:dyDescent="0.15">
      <c r="B617" s="1"/>
    </row>
    <row r="618" spans="2:2" ht="13" x14ac:dyDescent="0.15">
      <c r="B618" s="1"/>
    </row>
    <row r="619" spans="2:2" ht="13" x14ac:dyDescent="0.15">
      <c r="B619" s="1"/>
    </row>
    <row r="620" spans="2:2" ht="13" x14ac:dyDescent="0.15">
      <c r="B620" s="1"/>
    </row>
    <row r="621" spans="2:2" ht="13" x14ac:dyDescent="0.15">
      <c r="B621" s="1"/>
    </row>
    <row r="622" spans="2:2" ht="13" x14ac:dyDescent="0.15">
      <c r="B622" s="1"/>
    </row>
    <row r="623" spans="2:2" ht="13" x14ac:dyDescent="0.15">
      <c r="B623" s="1"/>
    </row>
    <row r="624" spans="2:2" ht="13" x14ac:dyDescent="0.15">
      <c r="B624" s="1"/>
    </row>
    <row r="625" spans="2:2" ht="13" x14ac:dyDescent="0.15">
      <c r="B625" s="1"/>
    </row>
    <row r="626" spans="2:2" ht="13" x14ac:dyDescent="0.15">
      <c r="B626" s="1"/>
    </row>
    <row r="627" spans="2:2" ht="13" x14ac:dyDescent="0.15">
      <c r="B627" s="1"/>
    </row>
    <row r="628" spans="2:2" ht="13" x14ac:dyDescent="0.15">
      <c r="B628" s="1"/>
    </row>
    <row r="629" spans="2:2" ht="13" x14ac:dyDescent="0.15">
      <c r="B629" s="1"/>
    </row>
    <row r="630" spans="2:2" ht="13" x14ac:dyDescent="0.15">
      <c r="B630" s="1"/>
    </row>
    <row r="631" spans="2:2" ht="13" x14ac:dyDescent="0.15">
      <c r="B631" s="1"/>
    </row>
    <row r="632" spans="2:2" ht="13" x14ac:dyDescent="0.15">
      <c r="B632" s="1"/>
    </row>
    <row r="633" spans="2:2" ht="13" x14ac:dyDescent="0.15">
      <c r="B633" s="1"/>
    </row>
    <row r="634" spans="2:2" ht="13" x14ac:dyDescent="0.15">
      <c r="B634" s="1"/>
    </row>
    <row r="635" spans="2:2" ht="13" x14ac:dyDescent="0.15">
      <c r="B635" s="1"/>
    </row>
    <row r="636" spans="2:2" ht="13" x14ac:dyDescent="0.15">
      <c r="B636" s="1"/>
    </row>
    <row r="637" spans="2:2" ht="13" x14ac:dyDescent="0.15">
      <c r="B637" s="1"/>
    </row>
    <row r="638" spans="2:2" ht="13" x14ac:dyDescent="0.15">
      <c r="B638" s="1"/>
    </row>
    <row r="639" spans="2:2" ht="13" x14ac:dyDescent="0.15">
      <c r="B639" s="1"/>
    </row>
    <row r="640" spans="2:2" ht="13" x14ac:dyDescent="0.15">
      <c r="B640" s="1"/>
    </row>
    <row r="641" spans="2:2" ht="13" x14ac:dyDescent="0.15">
      <c r="B641" s="1"/>
    </row>
    <row r="642" spans="2:2" ht="13" x14ac:dyDescent="0.15">
      <c r="B642" s="1"/>
    </row>
    <row r="643" spans="2:2" ht="13" x14ac:dyDescent="0.15">
      <c r="B643" s="1"/>
    </row>
    <row r="644" spans="2:2" ht="13" x14ac:dyDescent="0.15">
      <c r="B644" s="1"/>
    </row>
    <row r="645" spans="2:2" ht="13" x14ac:dyDescent="0.15">
      <c r="B645" s="1"/>
    </row>
    <row r="646" spans="2:2" ht="13" x14ac:dyDescent="0.15">
      <c r="B646" s="1"/>
    </row>
    <row r="647" spans="2:2" ht="13" x14ac:dyDescent="0.15">
      <c r="B647" s="1"/>
    </row>
    <row r="648" spans="2:2" ht="13" x14ac:dyDescent="0.15">
      <c r="B648" s="1"/>
    </row>
    <row r="649" spans="2:2" ht="13" x14ac:dyDescent="0.15">
      <c r="B649" s="1"/>
    </row>
    <row r="650" spans="2:2" ht="13" x14ac:dyDescent="0.15">
      <c r="B650" s="1"/>
    </row>
    <row r="651" spans="2:2" ht="13" x14ac:dyDescent="0.15">
      <c r="B651" s="1"/>
    </row>
    <row r="652" spans="2:2" ht="13" x14ac:dyDescent="0.15">
      <c r="B652" s="1"/>
    </row>
    <row r="653" spans="2:2" ht="13" x14ac:dyDescent="0.15">
      <c r="B653" s="1"/>
    </row>
    <row r="654" spans="2:2" ht="13" x14ac:dyDescent="0.15">
      <c r="B654" s="1"/>
    </row>
    <row r="655" spans="2:2" ht="13" x14ac:dyDescent="0.15">
      <c r="B655" s="1"/>
    </row>
    <row r="656" spans="2:2" ht="13" x14ac:dyDescent="0.15">
      <c r="B656" s="1"/>
    </row>
    <row r="657" spans="2:2" ht="13" x14ac:dyDescent="0.15">
      <c r="B657" s="1"/>
    </row>
    <row r="658" spans="2:2" ht="13" x14ac:dyDescent="0.15">
      <c r="B658" s="1"/>
    </row>
    <row r="659" spans="2:2" ht="13" x14ac:dyDescent="0.15">
      <c r="B659" s="1"/>
    </row>
    <row r="660" spans="2:2" ht="13" x14ac:dyDescent="0.15">
      <c r="B660" s="1"/>
    </row>
    <row r="661" spans="2:2" ht="13" x14ac:dyDescent="0.15">
      <c r="B661" s="1"/>
    </row>
    <row r="662" spans="2:2" ht="13" x14ac:dyDescent="0.15">
      <c r="B662" s="1"/>
    </row>
    <row r="663" spans="2:2" ht="13" x14ac:dyDescent="0.15">
      <c r="B663" s="1"/>
    </row>
    <row r="664" spans="2:2" ht="13" x14ac:dyDescent="0.15">
      <c r="B664" s="1"/>
    </row>
    <row r="665" spans="2:2" ht="13" x14ac:dyDescent="0.15">
      <c r="B665" s="1"/>
    </row>
    <row r="666" spans="2:2" ht="13" x14ac:dyDescent="0.15">
      <c r="B666" s="1"/>
    </row>
    <row r="667" spans="2:2" ht="13" x14ac:dyDescent="0.15">
      <c r="B667" s="1"/>
    </row>
    <row r="668" spans="2:2" ht="13" x14ac:dyDescent="0.15">
      <c r="B668" s="1"/>
    </row>
    <row r="669" spans="2:2" ht="13" x14ac:dyDescent="0.15">
      <c r="B669" s="1"/>
    </row>
    <row r="670" spans="2:2" ht="13" x14ac:dyDescent="0.15">
      <c r="B670" s="1"/>
    </row>
    <row r="671" spans="2:2" ht="13" x14ac:dyDescent="0.15">
      <c r="B671" s="1"/>
    </row>
    <row r="672" spans="2:2" ht="13" x14ac:dyDescent="0.15">
      <c r="B672" s="1"/>
    </row>
    <row r="673" spans="2:2" ht="13" x14ac:dyDescent="0.15">
      <c r="B673" s="1"/>
    </row>
    <row r="674" spans="2:2" ht="13" x14ac:dyDescent="0.15">
      <c r="B674" s="1"/>
    </row>
    <row r="675" spans="2:2" ht="13" x14ac:dyDescent="0.15">
      <c r="B675" s="1"/>
    </row>
    <row r="676" spans="2:2" ht="13" x14ac:dyDescent="0.15">
      <c r="B676" s="1"/>
    </row>
    <row r="677" spans="2:2" ht="13" x14ac:dyDescent="0.15">
      <c r="B677" s="1"/>
    </row>
    <row r="678" spans="2:2" ht="13" x14ac:dyDescent="0.15">
      <c r="B678" s="1"/>
    </row>
    <row r="679" spans="2:2" ht="13" x14ac:dyDescent="0.15">
      <c r="B679" s="1"/>
    </row>
    <row r="680" spans="2:2" ht="13" x14ac:dyDescent="0.15">
      <c r="B680" s="1"/>
    </row>
    <row r="681" spans="2:2" ht="13" x14ac:dyDescent="0.15">
      <c r="B681" s="1"/>
    </row>
    <row r="682" spans="2:2" ht="13" x14ac:dyDescent="0.15">
      <c r="B682" s="1"/>
    </row>
    <row r="683" spans="2:2" ht="13" x14ac:dyDescent="0.15">
      <c r="B683" s="1"/>
    </row>
    <row r="684" spans="2:2" ht="13" x14ac:dyDescent="0.15">
      <c r="B684" s="1"/>
    </row>
    <row r="685" spans="2:2" ht="13" x14ac:dyDescent="0.15">
      <c r="B685" s="1"/>
    </row>
    <row r="686" spans="2:2" ht="13" x14ac:dyDescent="0.15">
      <c r="B686" s="1"/>
    </row>
    <row r="687" spans="2:2" ht="13" x14ac:dyDescent="0.15">
      <c r="B687" s="1"/>
    </row>
    <row r="688" spans="2:2" ht="13" x14ac:dyDescent="0.15">
      <c r="B688" s="1"/>
    </row>
    <row r="689" spans="2:2" ht="13" x14ac:dyDescent="0.15">
      <c r="B689" s="1"/>
    </row>
    <row r="690" spans="2:2" ht="13" x14ac:dyDescent="0.15">
      <c r="B690" s="1"/>
    </row>
    <row r="691" spans="2:2" ht="13" x14ac:dyDescent="0.15">
      <c r="B691" s="1"/>
    </row>
    <row r="692" spans="2:2" ht="13" x14ac:dyDescent="0.15">
      <c r="B692" s="1"/>
    </row>
    <row r="693" spans="2:2" ht="13" x14ac:dyDescent="0.15">
      <c r="B693" s="1"/>
    </row>
    <row r="694" spans="2:2" ht="13" x14ac:dyDescent="0.15">
      <c r="B694" s="1"/>
    </row>
    <row r="695" spans="2:2" ht="13" x14ac:dyDescent="0.15">
      <c r="B695" s="1"/>
    </row>
    <row r="696" spans="2:2" ht="13" x14ac:dyDescent="0.15">
      <c r="B696" s="1"/>
    </row>
    <row r="697" spans="2:2" ht="13" x14ac:dyDescent="0.15">
      <c r="B697" s="1"/>
    </row>
    <row r="698" spans="2:2" ht="13" x14ac:dyDescent="0.15">
      <c r="B698" s="1"/>
    </row>
    <row r="699" spans="2:2" ht="13" x14ac:dyDescent="0.15">
      <c r="B699" s="1"/>
    </row>
    <row r="700" spans="2:2" ht="13" x14ac:dyDescent="0.15">
      <c r="B700" s="1"/>
    </row>
    <row r="701" spans="2:2" ht="13" x14ac:dyDescent="0.15">
      <c r="B701" s="1"/>
    </row>
    <row r="702" spans="2:2" ht="13" x14ac:dyDescent="0.15">
      <c r="B702" s="1"/>
    </row>
    <row r="703" spans="2:2" ht="13" x14ac:dyDescent="0.15">
      <c r="B703" s="1"/>
    </row>
    <row r="704" spans="2:2" ht="13" x14ac:dyDescent="0.15">
      <c r="B704" s="1"/>
    </row>
    <row r="705" spans="2:2" ht="13" x14ac:dyDescent="0.15">
      <c r="B705" s="1"/>
    </row>
    <row r="706" spans="2:2" ht="13" x14ac:dyDescent="0.15">
      <c r="B706" s="1"/>
    </row>
    <row r="707" spans="2:2" ht="13" x14ac:dyDescent="0.15">
      <c r="B707" s="1"/>
    </row>
    <row r="708" spans="2:2" ht="13" x14ac:dyDescent="0.15">
      <c r="B708" s="1"/>
    </row>
    <row r="709" spans="2:2" ht="13" x14ac:dyDescent="0.15">
      <c r="B709" s="1"/>
    </row>
    <row r="710" spans="2:2" ht="13" x14ac:dyDescent="0.15">
      <c r="B710" s="1"/>
    </row>
    <row r="711" spans="2:2" ht="13" x14ac:dyDescent="0.15">
      <c r="B711" s="1"/>
    </row>
    <row r="712" spans="2:2" ht="13" x14ac:dyDescent="0.15">
      <c r="B712" s="1"/>
    </row>
    <row r="713" spans="2:2" ht="13" x14ac:dyDescent="0.15">
      <c r="B713" s="1"/>
    </row>
    <row r="714" spans="2:2" ht="13" x14ac:dyDescent="0.15">
      <c r="B714" s="1"/>
    </row>
    <row r="715" spans="2:2" ht="13" x14ac:dyDescent="0.15">
      <c r="B715" s="1"/>
    </row>
    <row r="716" spans="2:2" ht="13" x14ac:dyDescent="0.15">
      <c r="B716" s="1"/>
    </row>
    <row r="717" spans="2:2" ht="13" x14ac:dyDescent="0.15">
      <c r="B717" s="1"/>
    </row>
    <row r="718" spans="2:2" ht="13" x14ac:dyDescent="0.15">
      <c r="B718" s="1"/>
    </row>
    <row r="719" spans="2:2" ht="13" x14ac:dyDescent="0.15">
      <c r="B719" s="1"/>
    </row>
    <row r="720" spans="2:2" ht="13" x14ac:dyDescent="0.15">
      <c r="B720" s="1"/>
    </row>
    <row r="721" spans="2:2" ht="13" x14ac:dyDescent="0.15">
      <c r="B721" s="1"/>
    </row>
    <row r="722" spans="2:2" ht="13" x14ac:dyDescent="0.15">
      <c r="B722" s="1"/>
    </row>
    <row r="723" spans="2:2" ht="13" x14ac:dyDescent="0.15">
      <c r="B723" s="1"/>
    </row>
    <row r="724" spans="2:2" ht="13" x14ac:dyDescent="0.15">
      <c r="B724" s="1"/>
    </row>
    <row r="725" spans="2:2" ht="13" x14ac:dyDescent="0.15">
      <c r="B725" s="1"/>
    </row>
    <row r="726" spans="2:2" ht="13" x14ac:dyDescent="0.15">
      <c r="B726" s="1"/>
    </row>
    <row r="727" spans="2:2" ht="13" x14ac:dyDescent="0.15">
      <c r="B727" s="1"/>
    </row>
    <row r="728" spans="2:2" ht="13" x14ac:dyDescent="0.15">
      <c r="B728" s="1"/>
    </row>
    <row r="729" spans="2:2" ht="13" x14ac:dyDescent="0.15">
      <c r="B729" s="1"/>
    </row>
    <row r="730" spans="2:2" ht="13" x14ac:dyDescent="0.15">
      <c r="B730" s="1"/>
    </row>
    <row r="731" spans="2:2" ht="13" x14ac:dyDescent="0.15">
      <c r="B731" s="1"/>
    </row>
    <row r="732" spans="2:2" ht="13" x14ac:dyDescent="0.15">
      <c r="B732" s="1"/>
    </row>
    <row r="733" spans="2:2" ht="13" x14ac:dyDescent="0.15">
      <c r="B733" s="1"/>
    </row>
    <row r="734" spans="2:2" ht="13" x14ac:dyDescent="0.15">
      <c r="B734" s="1"/>
    </row>
    <row r="735" spans="2:2" ht="13" x14ac:dyDescent="0.15">
      <c r="B735" s="1"/>
    </row>
    <row r="736" spans="2:2" ht="13" x14ac:dyDescent="0.15">
      <c r="B736" s="1"/>
    </row>
    <row r="737" spans="2:2" ht="13" x14ac:dyDescent="0.15">
      <c r="B737" s="1"/>
    </row>
    <row r="738" spans="2:2" ht="13" x14ac:dyDescent="0.15">
      <c r="B738" s="1"/>
    </row>
    <row r="739" spans="2:2" ht="13" x14ac:dyDescent="0.15">
      <c r="B739" s="1"/>
    </row>
    <row r="740" spans="2:2" ht="13" x14ac:dyDescent="0.15">
      <c r="B740" s="1"/>
    </row>
    <row r="741" spans="2:2" ht="13" x14ac:dyDescent="0.15">
      <c r="B741" s="1"/>
    </row>
    <row r="742" spans="2:2" ht="13" x14ac:dyDescent="0.15">
      <c r="B742" s="1"/>
    </row>
    <row r="743" spans="2:2" ht="13" x14ac:dyDescent="0.15">
      <c r="B743" s="1"/>
    </row>
    <row r="744" spans="2:2" ht="13" x14ac:dyDescent="0.15">
      <c r="B744" s="1"/>
    </row>
    <row r="745" spans="2:2" ht="13" x14ac:dyDescent="0.15">
      <c r="B745" s="1"/>
    </row>
    <row r="746" spans="2:2" ht="13" x14ac:dyDescent="0.15">
      <c r="B746" s="1"/>
    </row>
    <row r="747" spans="2:2" ht="13" x14ac:dyDescent="0.15">
      <c r="B747" s="1"/>
    </row>
    <row r="748" spans="2:2" ht="13" x14ac:dyDescent="0.15">
      <c r="B748" s="1"/>
    </row>
    <row r="749" spans="2:2" ht="13" x14ac:dyDescent="0.15">
      <c r="B749" s="1"/>
    </row>
    <row r="750" spans="2:2" ht="13" x14ac:dyDescent="0.15">
      <c r="B750" s="1"/>
    </row>
    <row r="751" spans="2:2" ht="13" x14ac:dyDescent="0.15">
      <c r="B751" s="1"/>
    </row>
    <row r="752" spans="2:2" ht="13" x14ac:dyDescent="0.15">
      <c r="B752" s="1"/>
    </row>
    <row r="753" spans="2:2" ht="13" x14ac:dyDescent="0.15">
      <c r="B753" s="1"/>
    </row>
    <row r="754" spans="2:2" ht="13" x14ac:dyDescent="0.15">
      <c r="B754" s="1"/>
    </row>
    <row r="755" spans="2:2" ht="13" x14ac:dyDescent="0.15">
      <c r="B755" s="1"/>
    </row>
    <row r="756" spans="2:2" ht="13" x14ac:dyDescent="0.15">
      <c r="B756" s="1"/>
    </row>
    <row r="757" spans="2:2" ht="13" x14ac:dyDescent="0.15">
      <c r="B757" s="1"/>
    </row>
    <row r="758" spans="2:2" ht="13" x14ac:dyDescent="0.15">
      <c r="B758" s="1"/>
    </row>
    <row r="759" spans="2:2" ht="13" x14ac:dyDescent="0.15">
      <c r="B759" s="1"/>
    </row>
    <row r="760" spans="2:2" ht="13" x14ac:dyDescent="0.15">
      <c r="B760" s="1"/>
    </row>
    <row r="761" spans="2:2" ht="13" x14ac:dyDescent="0.15">
      <c r="B761" s="1"/>
    </row>
    <row r="762" spans="2:2" ht="13" x14ac:dyDescent="0.15">
      <c r="B762" s="1"/>
    </row>
    <row r="763" spans="2:2" ht="13" x14ac:dyDescent="0.15">
      <c r="B763" s="1"/>
    </row>
    <row r="764" spans="2:2" ht="13" x14ac:dyDescent="0.15">
      <c r="B764" s="1"/>
    </row>
    <row r="765" spans="2:2" ht="13" x14ac:dyDescent="0.15">
      <c r="B765" s="1"/>
    </row>
    <row r="766" spans="2:2" ht="13" x14ac:dyDescent="0.15">
      <c r="B766" s="1"/>
    </row>
    <row r="767" spans="2:2" ht="13" x14ac:dyDescent="0.15">
      <c r="B767" s="1"/>
    </row>
    <row r="768" spans="2:2" ht="13" x14ac:dyDescent="0.15">
      <c r="B768" s="1"/>
    </row>
    <row r="769" spans="2:2" ht="13" x14ac:dyDescent="0.15">
      <c r="B769" s="1"/>
    </row>
    <row r="770" spans="2:2" ht="13" x14ac:dyDescent="0.15">
      <c r="B770" s="1"/>
    </row>
    <row r="771" spans="2:2" ht="13" x14ac:dyDescent="0.15">
      <c r="B771" s="1"/>
    </row>
    <row r="772" spans="2:2" ht="13" x14ac:dyDescent="0.15">
      <c r="B772" s="1"/>
    </row>
    <row r="773" spans="2:2" ht="13" x14ac:dyDescent="0.15">
      <c r="B773" s="1"/>
    </row>
    <row r="774" spans="2:2" ht="13" x14ac:dyDescent="0.15">
      <c r="B774" s="1"/>
    </row>
    <row r="775" spans="2:2" ht="13" x14ac:dyDescent="0.15">
      <c r="B775" s="1"/>
    </row>
    <row r="776" spans="2:2" ht="13" x14ac:dyDescent="0.15">
      <c r="B776" s="1"/>
    </row>
    <row r="777" spans="2:2" ht="13" x14ac:dyDescent="0.15">
      <c r="B777" s="1"/>
    </row>
    <row r="778" spans="2:2" ht="13" x14ac:dyDescent="0.15">
      <c r="B778" s="1"/>
    </row>
    <row r="779" spans="2:2" ht="13" x14ac:dyDescent="0.15">
      <c r="B779" s="1"/>
    </row>
    <row r="780" spans="2:2" ht="13" x14ac:dyDescent="0.15">
      <c r="B780" s="1"/>
    </row>
    <row r="781" spans="2:2" ht="13" x14ac:dyDescent="0.15">
      <c r="B781" s="1"/>
    </row>
    <row r="782" spans="2:2" ht="13" x14ac:dyDescent="0.15">
      <c r="B782" s="1"/>
    </row>
    <row r="783" spans="2:2" ht="13" x14ac:dyDescent="0.15">
      <c r="B783" s="1"/>
    </row>
    <row r="784" spans="2:2" ht="13" x14ac:dyDescent="0.15">
      <c r="B784" s="1"/>
    </row>
    <row r="785" spans="2:2" ht="13" x14ac:dyDescent="0.15">
      <c r="B785" s="1"/>
    </row>
    <row r="786" spans="2:2" ht="13" x14ac:dyDescent="0.15">
      <c r="B786" s="1"/>
    </row>
    <row r="787" spans="2:2" ht="13" x14ac:dyDescent="0.15">
      <c r="B787" s="1"/>
    </row>
    <row r="788" spans="2:2" ht="13" x14ac:dyDescent="0.15">
      <c r="B788" s="1"/>
    </row>
    <row r="789" spans="2:2" ht="13" x14ac:dyDescent="0.15">
      <c r="B789" s="1"/>
    </row>
    <row r="790" spans="2:2" ht="13" x14ac:dyDescent="0.15">
      <c r="B790" s="1"/>
    </row>
    <row r="791" spans="2:2" ht="13" x14ac:dyDescent="0.15">
      <c r="B791" s="1"/>
    </row>
    <row r="792" spans="2:2" ht="13" x14ac:dyDescent="0.15">
      <c r="B792" s="1"/>
    </row>
    <row r="793" spans="2:2" ht="13" x14ac:dyDescent="0.15">
      <c r="B793" s="1"/>
    </row>
    <row r="794" spans="2:2" ht="13" x14ac:dyDescent="0.15">
      <c r="B794" s="1"/>
    </row>
    <row r="795" spans="2:2" ht="13" x14ac:dyDescent="0.15">
      <c r="B795" s="1"/>
    </row>
    <row r="796" spans="2:2" ht="13" x14ac:dyDescent="0.15">
      <c r="B796" s="1"/>
    </row>
    <row r="797" spans="2:2" ht="13" x14ac:dyDescent="0.15">
      <c r="B797" s="1"/>
    </row>
    <row r="798" spans="2:2" ht="13" x14ac:dyDescent="0.15">
      <c r="B798" s="1"/>
    </row>
    <row r="799" spans="2:2" ht="13" x14ac:dyDescent="0.15">
      <c r="B799" s="1"/>
    </row>
    <row r="800" spans="2:2" ht="13" x14ac:dyDescent="0.15">
      <c r="B800" s="1"/>
    </row>
    <row r="801" spans="2:2" ht="13" x14ac:dyDescent="0.15">
      <c r="B801" s="1"/>
    </row>
    <row r="802" spans="2:2" ht="13" x14ac:dyDescent="0.15">
      <c r="B802" s="1"/>
    </row>
    <row r="803" spans="2:2" ht="13" x14ac:dyDescent="0.15">
      <c r="B803" s="1"/>
    </row>
    <row r="804" spans="2:2" ht="13" x14ac:dyDescent="0.15">
      <c r="B804" s="1"/>
    </row>
    <row r="805" spans="2:2" ht="13" x14ac:dyDescent="0.15">
      <c r="B805" s="1"/>
    </row>
    <row r="806" spans="2:2" ht="13" x14ac:dyDescent="0.15">
      <c r="B806" s="1"/>
    </row>
    <row r="807" spans="2:2" ht="13" x14ac:dyDescent="0.15">
      <c r="B807" s="1"/>
    </row>
    <row r="808" spans="2:2" ht="13" x14ac:dyDescent="0.15">
      <c r="B808" s="1"/>
    </row>
    <row r="809" spans="2:2" ht="13" x14ac:dyDescent="0.15">
      <c r="B809" s="1"/>
    </row>
    <row r="810" spans="2:2" ht="13" x14ac:dyDescent="0.15">
      <c r="B810" s="1"/>
    </row>
    <row r="811" spans="2:2" ht="13" x14ac:dyDescent="0.15">
      <c r="B811" s="1"/>
    </row>
    <row r="812" spans="2:2" ht="13" x14ac:dyDescent="0.15">
      <c r="B812" s="1"/>
    </row>
    <row r="813" spans="2:2" ht="13" x14ac:dyDescent="0.15">
      <c r="B813" s="1"/>
    </row>
    <row r="814" spans="2:2" ht="13" x14ac:dyDescent="0.15">
      <c r="B814" s="1"/>
    </row>
    <row r="815" spans="2:2" ht="13" x14ac:dyDescent="0.15">
      <c r="B815" s="1"/>
    </row>
    <row r="816" spans="2:2" ht="13" x14ac:dyDescent="0.15">
      <c r="B816" s="1"/>
    </row>
    <row r="817" spans="2:2" ht="13" x14ac:dyDescent="0.15">
      <c r="B817" s="1"/>
    </row>
    <row r="818" spans="2:2" ht="13" x14ac:dyDescent="0.15">
      <c r="B818" s="1"/>
    </row>
    <row r="819" spans="2:2" ht="13" x14ac:dyDescent="0.15">
      <c r="B819" s="1"/>
    </row>
    <row r="820" spans="2:2" ht="13" x14ac:dyDescent="0.15">
      <c r="B820" s="1"/>
    </row>
    <row r="821" spans="2:2" ht="13" x14ac:dyDescent="0.15">
      <c r="B821" s="1"/>
    </row>
    <row r="822" spans="2:2" ht="13" x14ac:dyDescent="0.15">
      <c r="B822" s="1"/>
    </row>
    <row r="823" spans="2:2" ht="13" x14ac:dyDescent="0.15">
      <c r="B823" s="1"/>
    </row>
    <row r="824" spans="2:2" ht="13" x14ac:dyDescent="0.15">
      <c r="B824" s="1"/>
    </row>
    <row r="825" spans="2:2" ht="13" x14ac:dyDescent="0.15">
      <c r="B825" s="1"/>
    </row>
    <row r="826" spans="2:2" ht="13" x14ac:dyDescent="0.15">
      <c r="B826" s="1"/>
    </row>
    <row r="827" spans="2:2" ht="13" x14ac:dyDescent="0.15">
      <c r="B827" s="1"/>
    </row>
    <row r="828" spans="2:2" ht="13" x14ac:dyDescent="0.15">
      <c r="B828" s="1"/>
    </row>
    <row r="829" spans="2:2" ht="13" x14ac:dyDescent="0.15">
      <c r="B829" s="1"/>
    </row>
    <row r="830" spans="2:2" ht="13" x14ac:dyDescent="0.15">
      <c r="B830" s="1"/>
    </row>
    <row r="831" spans="2:2" ht="13" x14ac:dyDescent="0.15">
      <c r="B831" s="1"/>
    </row>
    <row r="832" spans="2:2" ht="13" x14ac:dyDescent="0.15">
      <c r="B832" s="1"/>
    </row>
    <row r="833" spans="2:2" ht="13" x14ac:dyDescent="0.15">
      <c r="B833" s="1"/>
    </row>
    <row r="834" spans="2:2" ht="13" x14ac:dyDescent="0.15">
      <c r="B834" s="1"/>
    </row>
    <row r="835" spans="2:2" ht="13" x14ac:dyDescent="0.15">
      <c r="B835" s="1"/>
    </row>
    <row r="836" spans="2:2" ht="13" x14ac:dyDescent="0.15">
      <c r="B836" s="1"/>
    </row>
    <row r="837" spans="2:2" ht="13" x14ac:dyDescent="0.15">
      <c r="B837" s="1"/>
    </row>
    <row r="838" spans="2:2" ht="13" x14ac:dyDescent="0.15">
      <c r="B838" s="1"/>
    </row>
    <row r="839" spans="2:2" ht="13" x14ac:dyDescent="0.15">
      <c r="B839" s="1"/>
    </row>
    <row r="840" spans="2:2" ht="13" x14ac:dyDescent="0.15">
      <c r="B840" s="1"/>
    </row>
    <row r="841" spans="2:2" ht="13" x14ac:dyDescent="0.15">
      <c r="B841" s="1"/>
    </row>
    <row r="842" spans="2:2" ht="13" x14ac:dyDescent="0.15">
      <c r="B842" s="1"/>
    </row>
    <row r="843" spans="2:2" ht="13" x14ac:dyDescent="0.15">
      <c r="B843" s="1"/>
    </row>
    <row r="844" spans="2:2" ht="13" x14ac:dyDescent="0.15">
      <c r="B844" s="1"/>
    </row>
    <row r="845" spans="2:2" ht="13" x14ac:dyDescent="0.15">
      <c r="B845" s="1"/>
    </row>
    <row r="846" spans="2:2" ht="13" x14ac:dyDescent="0.15">
      <c r="B846" s="1"/>
    </row>
    <row r="847" spans="2:2" ht="13" x14ac:dyDescent="0.15">
      <c r="B847" s="1"/>
    </row>
    <row r="848" spans="2:2" ht="13" x14ac:dyDescent="0.15">
      <c r="B848" s="1"/>
    </row>
    <row r="849" spans="2:2" ht="13" x14ac:dyDescent="0.15">
      <c r="B849" s="1"/>
    </row>
    <row r="850" spans="2:2" ht="13" x14ac:dyDescent="0.15">
      <c r="B850" s="1"/>
    </row>
    <row r="851" spans="2:2" ht="13" x14ac:dyDescent="0.15">
      <c r="B851" s="1"/>
    </row>
    <row r="852" spans="2:2" ht="13" x14ac:dyDescent="0.15">
      <c r="B852" s="1"/>
    </row>
    <row r="853" spans="2:2" ht="13" x14ac:dyDescent="0.15">
      <c r="B853" s="1"/>
    </row>
    <row r="854" spans="2:2" ht="13" x14ac:dyDescent="0.15">
      <c r="B854" s="1"/>
    </row>
    <row r="855" spans="2:2" ht="13" x14ac:dyDescent="0.15">
      <c r="B855" s="1"/>
    </row>
    <row r="856" spans="2:2" ht="13" x14ac:dyDescent="0.15">
      <c r="B856" s="1"/>
    </row>
    <row r="857" spans="2:2" ht="13" x14ac:dyDescent="0.15">
      <c r="B857" s="1"/>
    </row>
    <row r="858" spans="2:2" ht="13" x14ac:dyDescent="0.15">
      <c r="B858" s="1"/>
    </row>
    <row r="859" spans="2:2" ht="13" x14ac:dyDescent="0.15">
      <c r="B859" s="1"/>
    </row>
    <row r="860" spans="2:2" ht="13" x14ac:dyDescent="0.15">
      <c r="B860" s="1"/>
    </row>
    <row r="861" spans="2:2" ht="13" x14ac:dyDescent="0.15">
      <c r="B861" s="1"/>
    </row>
    <row r="862" spans="2:2" ht="13" x14ac:dyDescent="0.15">
      <c r="B862" s="1"/>
    </row>
    <row r="863" spans="2:2" ht="13" x14ac:dyDescent="0.15">
      <c r="B863" s="1"/>
    </row>
    <row r="864" spans="2:2" ht="13" x14ac:dyDescent="0.15">
      <c r="B864" s="1"/>
    </row>
    <row r="865" spans="2:2" ht="13" x14ac:dyDescent="0.15">
      <c r="B865" s="1"/>
    </row>
    <row r="866" spans="2:2" ht="13" x14ac:dyDescent="0.15">
      <c r="B866" s="1"/>
    </row>
    <row r="867" spans="2:2" ht="13" x14ac:dyDescent="0.15">
      <c r="B867" s="1"/>
    </row>
    <row r="868" spans="2:2" ht="13" x14ac:dyDescent="0.15">
      <c r="B868" s="1"/>
    </row>
    <row r="869" spans="2:2" ht="13" x14ac:dyDescent="0.15">
      <c r="B869" s="1"/>
    </row>
    <row r="870" spans="2:2" ht="13" x14ac:dyDescent="0.15">
      <c r="B870" s="1"/>
    </row>
    <row r="871" spans="2:2" ht="13" x14ac:dyDescent="0.15">
      <c r="B871" s="1"/>
    </row>
    <row r="872" spans="2:2" ht="13" x14ac:dyDescent="0.15">
      <c r="B872" s="1"/>
    </row>
    <row r="873" spans="2:2" ht="13" x14ac:dyDescent="0.15">
      <c r="B873" s="1"/>
    </row>
    <row r="874" spans="2:2" ht="13" x14ac:dyDescent="0.15">
      <c r="B874" s="1"/>
    </row>
    <row r="875" spans="2:2" ht="13" x14ac:dyDescent="0.15">
      <c r="B875" s="1"/>
    </row>
    <row r="876" spans="2:2" ht="13" x14ac:dyDescent="0.15">
      <c r="B876" s="1"/>
    </row>
    <row r="877" spans="2:2" ht="13" x14ac:dyDescent="0.15">
      <c r="B877" s="1"/>
    </row>
    <row r="878" spans="2:2" ht="13" x14ac:dyDescent="0.15">
      <c r="B878" s="1"/>
    </row>
    <row r="879" spans="2:2" ht="13" x14ac:dyDescent="0.15">
      <c r="B879" s="1"/>
    </row>
    <row r="880" spans="2:2" ht="13" x14ac:dyDescent="0.15">
      <c r="B880" s="1"/>
    </row>
    <row r="881" spans="2:2" ht="13" x14ac:dyDescent="0.15">
      <c r="B881" s="1"/>
    </row>
    <row r="882" spans="2:2" ht="13" x14ac:dyDescent="0.15">
      <c r="B882" s="1"/>
    </row>
    <row r="883" spans="2:2" ht="13" x14ac:dyDescent="0.15">
      <c r="B883" s="1"/>
    </row>
    <row r="884" spans="2:2" ht="13" x14ac:dyDescent="0.15">
      <c r="B884" s="1"/>
    </row>
    <row r="885" spans="2:2" ht="13" x14ac:dyDescent="0.15">
      <c r="B885" s="1"/>
    </row>
    <row r="886" spans="2:2" ht="13" x14ac:dyDescent="0.15">
      <c r="B886" s="1"/>
    </row>
    <row r="887" spans="2:2" ht="13" x14ac:dyDescent="0.15">
      <c r="B887" s="1"/>
    </row>
    <row r="888" spans="2:2" ht="13" x14ac:dyDescent="0.15">
      <c r="B888" s="1"/>
    </row>
    <row r="889" spans="2:2" ht="13" x14ac:dyDescent="0.15">
      <c r="B889" s="1"/>
    </row>
    <row r="890" spans="2:2" ht="13" x14ac:dyDescent="0.15">
      <c r="B890" s="1"/>
    </row>
    <row r="891" spans="2:2" ht="13" x14ac:dyDescent="0.15">
      <c r="B891" s="1"/>
    </row>
    <row r="892" spans="2:2" ht="13" x14ac:dyDescent="0.15">
      <c r="B892" s="1"/>
    </row>
    <row r="893" spans="2:2" ht="13" x14ac:dyDescent="0.15">
      <c r="B893" s="1"/>
    </row>
    <row r="894" spans="2:2" ht="13" x14ac:dyDescent="0.15">
      <c r="B894" s="1"/>
    </row>
    <row r="895" spans="2:2" ht="13" x14ac:dyDescent="0.15">
      <c r="B895" s="1"/>
    </row>
    <row r="896" spans="2:2" ht="13" x14ac:dyDescent="0.15">
      <c r="B896" s="1"/>
    </row>
    <row r="897" spans="2:2" ht="13" x14ac:dyDescent="0.15">
      <c r="B897" s="1"/>
    </row>
    <row r="898" spans="2:2" ht="13" x14ac:dyDescent="0.15">
      <c r="B898" s="1"/>
    </row>
    <row r="899" spans="2:2" ht="13" x14ac:dyDescent="0.15">
      <c r="B899" s="1"/>
    </row>
    <row r="900" spans="2:2" ht="13" x14ac:dyDescent="0.15">
      <c r="B900" s="1"/>
    </row>
    <row r="901" spans="2:2" ht="13" x14ac:dyDescent="0.15">
      <c r="B901" s="1"/>
    </row>
    <row r="902" spans="2:2" ht="13" x14ac:dyDescent="0.15">
      <c r="B902" s="1"/>
    </row>
    <row r="903" spans="2:2" ht="13" x14ac:dyDescent="0.15">
      <c r="B903" s="1"/>
    </row>
    <row r="904" spans="2:2" ht="13" x14ac:dyDescent="0.15">
      <c r="B904" s="1"/>
    </row>
    <row r="905" spans="2:2" ht="13" x14ac:dyDescent="0.15">
      <c r="B905" s="1"/>
    </row>
    <row r="906" spans="2:2" ht="13" x14ac:dyDescent="0.15">
      <c r="B906" s="1"/>
    </row>
    <row r="907" spans="2:2" ht="13" x14ac:dyDescent="0.15">
      <c r="B907" s="1"/>
    </row>
    <row r="908" spans="2:2" ht="13" x14ac:dyDescent="0.15">
      <c r="B908" s="1"/>
    </row>
    <row r="909" spans="2:2" ht="13" x14ac:dyDescent="0.15">
      <c r="B909" s="1"/>
    </row>
    <row r="910" spans="2:2" ht="13" x14ac:dyDescent="0.15">
      <c r="B910" s="1"/>
    </row>
    <row r="911" spans="2:2" ht="13" x14ac:dyDescent="0.15">
      <c r="B911" s="1"/>
    </row>
    <row r="912" spans="2:2" ht="13" x14ac:dyDescent="0.15">
      <c r="B912" s="1"/>
    </row>
    <row r="913" spans="2:2" ht="13" x14ac:dyDescent="0.15">
      <c r="B913" s="1"/>
    </row>
    <row r="914" spans="2:2" ht="13" x14ac:dyDescent="0.15">
      <c r="B914" s="1"/>
    </row>
    <row r="915" spans="2:2" ht="13" x14ac:dyDescent="0.15">
      <c r="B915" s="1"/>
    </row>
    <row r="916" spans="2:2" ht="13" x14ac:dyDescent="0.15">
      <c r="B916" s="1"/>
    </row>
    <row r="917" spans="2:2" ht="13" x14ac:dyDescent="0.15">
      <c r="B917" s="1"/>
    </row>
    <row r="918" spans="2:2" ht="13" x14ac:dyDescent="0.15">
      <c r="B918" s="1"/>
    </row>
    <row r="919" spans="2:2" ht="13" x14ac:dyDescent="0.15">
      <c r="B919" s="1"/>
    </row>
    <row r="920" spans="2:2" ht="13" x14ac:dyDescent="0.15">
      <c r="B920" s="1"/>
    </row>
    <row r="921" spans="2:2" ht="13" x14ac:dyDescent="0.15">
      <c r="B921" s="1"/>
    </row>
    <row r="922" spans="2:2" ht="13" x14ac:dyDescent="0.15">
      <c r="B922" s="1"/>
    </row>
    <row r="923" spans="2:2" ht="13" x14ac:dyDescent="0.15">
      <c r="B923" s="1"/>
    </row>
    <row r="924" spans="2:2" ht="13" x14ac:dyDescent="0.15">
      <c r="B924" s="1"/>
    </row>
    <row r="925" spans="2:2" ht="13" x14ac:dyDescent="0.15">
      <c r="B925" s="1"/>
    </row>
    <row r="926" spans="2:2" ht="13" x14ac:dyDescent="0.15">
      <c r="B926" s="1"/>
    </row>
    <row r="927" spans="2:2" ht="13" x14ac:dyDescent="0.15">
      <c r="B927" s="1"/>
    </row>
    <row r="928" spans="2:2" ht="13" x14ac:dyDescent="0.15">
      <c r="B928" s="1"/>
    </row>
    <row r="929" spans="2:2" ht="13" x14ac:dyDescent="0.15">
      <c r="B929" s="1"/>
    </row>
    <row r="930" spans="2:2" ht="13" x14ac:dyDescent="0.15">
      <c r="B930" s="1"/>
    </row>
    <row r="931" spans="2:2" ht="13" x14ac:dyDescent="0.15">
      <c r="B931" s="1"/>
    </row>
    <row r="932" spans="2:2" ht="13" x14ac:dyDescent="0.15">
      <c r="B932" s="1"/>
    </row>
    <row r="933" spans="2:2" ht="13" x14ac:dyDescent="0.15">
      <c r="B933" s="1"/>
    </row>
    <row r="934" spans="2:2" ht="13" x14ac:dyDescent="0.15">
      <c r="B934" s="1"/>
    </row>
    <row r="935" spans="2:2" ht="13" x14ac:dyDescent="0.15">
      <c r="B935" s="1"/>
    </row>
    <row r="936" spans="2:2" ht="13" x14ac:dyDescent="0.15">
      <c r="B936" s="1"/>
    </row>
    <row r="937" spans="2:2" ht="13" x14ac:dyDescent="0.15">
      <c r="B937" s="1"/>
    </row>
    <row r="938" spans="2:2" ht="13" x14ac:dyDescent="0.15">
      <c r="B938" s="1"/>
    </row>
    <row r="939" spans="2:2" ht="13" x14ac:dyDescent="0.15">
      <c r="B939" s="1"/>
    </row>
    <row r="940" spans="2:2" ht="13" x14ac:dyDescent="0.15">
      <c r="B940" s="1"/>
    </row>
    <row r="941" spans="2:2" ht="13" x14ac:dyDescent="0.15">
      <c r="B941" s="1"/>
    </row>
    <row r="942" spans="2:2" ht="13" x14ac:dyDescent="0.15">
      <c r="B942" s="1"/>
    </row>
    <row r="943" spans="2:2" ht="13" x14ac:dyDescent="0.15">
      <c r="B943" s="1"/>
    </row>
    <row r="944" spans="2:2" ht="13" x14ac:dyDescent="0.15">
      <c r="B944" s="1"/>
    </row>
    <row r="945" spans="2:2" ht="13" x14ac:dyDescent="0.15">
      <c r="B945" s="1"/>
    </row>
    <row r="946" spans="2:2" ht="13" x14ac:dyDescent="0.15">
      <c r="B946" s="1"/>
    </row>
    <row r="947" spans="2:2" ht="13" x14ac:dyDescent="0.15">
      <c r="B947" s="1"/>
    </row>
    <row r="948" spans="2:2" ht="13" x14ac:dyDescent="0.15">
      <c r="B948" s="1"/>
    </row>
    <row r="949" spans="2:2" ht="13" x14ac:dyDescent="0.15">
      <c r="B949" s="1"/>
    </row>
    <row r="950" spans="2:2" ht="13" x14ac:dyDescent="0.15">
      <c r="B950" s="1"/>
    </row>
    <row r="951" spans="2:2" ht="13" x14ac:dyDescent="0.15">
      <c r="B951" s="1"/>
    </row>
    <row r="952" spans="2:2" ht="13" x14ac:dyDescent="0.15">
      <c r="B952" s="1"/>
    </row>
    <row r="953" spans="2:2" ht="13" x14ac:dyDescent="0.15">
      <c r="B953" s="1"/>
    </row>
    <row r="954" spans="2:2" ht="13" x14ac:dyDescent="0.15">
      <c r="B954" s="1"/>
    </row>
    <row r="955" spans="2:2" ht="13" x14ac:dyDescent="0.15">
      <c r="B955" s="1"/>
    </row>
    <row r="956" spans="2:2" ht="13" x14ac:dyDescent="0.15">
      <c r="B956" s="1"/>
    </row>
    <row r="957" spans="2:2" ht="13" x14ac:dyDescent="0.15">
      <c r="B957" s="1"/>
    </row>
    <row r="958" spans="2:2" ht="13" x14ac:dyDescent="0.15">
      <c r="B958" s="1"/>
    </row>
    <row r="959" spans="2:2" ht="13" x14ac:dyDescent="0.15">
      <c r="B959" s="1"/>
    </row>
    <row r="960" spans="2:2" ht="13" x14ac:dyDescent="0.15">
      <c r="B960" s="1"/>
    </row>
    <row r="961" spans="2:2" ht="13" x14ac:dyDescent="0.15">
      <c r="B961" s="1"/>
    </row>
    <row r="962" spans="2:2" ht="13" x14ac:dyDescent="0.15">
      <c r="B962" s="1"/>
    </row>
    <row r="963" spans="2:2" ht="13" x14ac:dyDescent="0.15">
      <c r="B963" s="1"/>
    </row>
    <row r="964" spans="2:2" ht="13" x14ac:dyDescent="0.15">
      <c r="B964" s="1"/>
    </row>
    <row r="965" spans="2:2" ht="13" x14ac:dyDescent="0.15">
      <c r="B965" s="1"/>
    </row>
    <row r="966" spans="2:2" ht="13" x14ac:dyDescent="0.15">
      <c r="B966" s="1"/>
    </row>
    <row r="967" spans="2:2" ht="13" x14ac:dyDescent="0.15">
      <c r="B967" s="1"/>
    </row>
    <row r="968" spans="2:2" ht="13" x14ac:dyDescent="0.15">
      <c r="B968" s="1"/>
    </row>
    <row r="969" spans="2:2" ht="13" x14ac:dyDescent="0.15">
      <c r="B969" s="1"/>
    </row>
    <row r="970" spans="2:2" ht="13" x14ac:dyDescent="0.15">
      <c r="B970" s="1"/>
    </row>
    <row r="971" spans="2:2" ht="13" x14ac:dyDescent="0.15">
      <c r="B971" s="1"/>
    </row>
    <row r="972" spans="2:2" ht="13" x14ac:dyDescent="0.15">
      <c r="B972" s="1"/>
    </row>
    <row r="973" spans="2:2" ht="13" x14ac:dyDescent="0.15">
      <c r="B973" s="1"/>
    </row>
    <row r="974" spans="2:2" ht="13" x14ac:dyDescent="0.15">
      <c r="B974" s="1"/>
    </row>
    <row r="975" spans="2:2" ht="13" x14ac:dyDescent="0.15">
      <c r="B975" s="1"/>
    </row>
    <row r="976" spans="2:2" ht="13" x14ac:dyDescent="0.15">
      <c r="B976" s="1"/>
    </row>
    <row r="977" spans="2:2" ht="13" x14ac:dyDescent="0.15">
      <c r="B977" s="1"/>
    </row>
    <row r="978" spans="2:2" ht="13" x14ac:dyDescent="0.15">
      <c r="B978" s="1"/>
    </row>
    <row r="979" spans="2:2" ht="13" x14ac:dyDescent="0.15">
      <c r="B979" s="1"/>
    </row>
    <row r="980" spans="2:2" ht="13" x14ac:dyDescent="0.15">
      <c r="B980" s="1"/>
    </row>
    <row r="981" spans="2:2" ht="13" x14ac:dyDescent="0.15">
      <c r="B981" s="1"/>
    </row>
    <row r="982" spans="2:2" ht="13" x14ac:dyDescent="0.15">
      <c r="B982" s="1"/>
    </row>
    <row r="983" spans="2:2" ht="13" x14ac:dyDescent="0.15">
      <c r="B983" s="1"/>
    </row>
    <row r="984" spans="2:2" ht="13" x14ac:dyDescent="0.15">
      <c r="B984" s="1"/>
    </row>
    <row r="985" spans="2:2" ht="13" x14ac:dyDescent="0.15">
      <c r="B985" s="1"/>
    </row>
    <row r="986" spans="2:2" ht="13" x14ac:dyDescent="0.15">
      <c r="B986" s="1"/>
    </row>
    <row r="987" spans="2:2" ht="13" x14ac:dyDescent="0.15">
      <c r="B987" s="1"/>
    </row>
    <row r="988" spans="2:2" ht="13" x14ac:dyDescent="0.15">
      <c r="B988" s="1"/>
    </row>
    <row r="989" spans="2:2" ht="13" x14ac:dyDescent="0.15">
      <c r="B989" s="1"/>
    </row>
    <row r="990" spans="2:2" ht="13" x14ac:dyDescent="0.15">
      <c r="B990" s="1"/>
    </row>
    <row r="991" spans="2:2" ht="13" x14ac:dyDescent="0.15">
      <c r="B991" s="1"/>
    </row>
    <row r="992" spans="2:2" ht="13" x14ac:dyDescent="0.15">
      <c r="B992" s="1"/>
    </row>
    <row r="993" spans="2:2" ht="13" x14ac:dyDescent="0.15">
      <c r="B993" s="1"/>
    </row>
    <row r="994" spans="2:2" ht="13" x14ac:dyDescent="0.15">
      <c r="B994" s="1"/>
    </row>
    <row r="995" spans="2:2" ht="13" x14ac:dyDescent="0.15">
      <c r="B995" s="1"/>
    </row>
    <row r="996" spans="2:2" ht="13" x14ac:dyDescent="0.15">
      <c r="B99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H8"/>
  <sheetViews>
    <sheetView workbookViewId="0">
      <pane ySplit="2" topLeftCell="A3" activePane="bottomLeft" state="frozen"/>
      <selection pane="bottomLeft" activeCell="C3" sqref="C3"/>
    </sheetView>
  </sheetViews>
  <sheetFormatPr baseColWidth="10" defaultColWidth="12.6640625" defaultRowHeight="15.75" customHeight="1" x14ac:dyDescent="0.15"/>
  <cols>
    <col min="1" max="2" width="14.33203125" customWidth="1"/>
    <col min="3" max="3" width="16.5" customWidth="1"/>
    <col min="4" max="4" width="37" customWidth="1"/>
    <col min="5" max="5" width="47.1640625" customWidth="1"/>
    <col min="6" max="6" width="12.5" customWidth="1"/>
    <col min="7" max="8" width="15.6640625" customWidth="1"/>
    <col min="9" max="9" width="19.33203125" customWidth="1"/>
    <col min="10" max="10" width="38" customWidth="1"/>
    <col min="11" max="11" width="20.33203125" customWidth="1"/>
    <col min="12" max="12" width="23.5" customWidth="1"/>
    <col min="13" max="13" width="20.33203125" customWidth="1"/>
    <col min="14" max="14" width="32.5" customWidth="1"/>
    <col min="15" max="15" width="24.1640625" customWidth="1"/>
    <col min="16" max="24" width="15.6640625" customWidth="1"/>
    <col min="25" max="26" width="23.33203125" customWidth="1"/>
    <col min="27" max="27" width="19.33203125" customWidth="1"/>
    <col min="28" max="28" width="18.33203125" customWidth="1"/>
    <col min="29" max="29" width="17.83203125" customWidth="1"/>
    <col min="30" max="31" width="15.83203125" customWidth="1"/>
    <col min="32" max="34" width="23.33203125" customWidth="1"/>
  </cols>
  <sheetData>
    <row r="1" spans="1:34" ht="28" x14ac:dyDescent="0.15">
      <c r="A1" s="9" t="s">
        <v>26</v>
      </c>
      <c r="B1" s="9" t="s">
        <v>27</v>
      </c>
      <c r="C1" s="9" t="s">
        <v>28</v>
      </c>
      <c r="D1" s="9" t="s">
        <v>29</v>
      </c>
      <c r="E1" s="9" t="s">
        <v>30</v>
      </c>
      <c r="F1" s="9" t="s">
        <v>31</v>
      </c>
      <c r="G1" s="9" t="s">
        <v>32</v>
      </c>
      <c r="H1" s="9" t="s">
        <v>33</v>
      </c>
      <c r="I1" s="9" t="s">
        <v>34</v>
      </c>
      <c r="J1" s="9" t="s">
        <v>35</v>
      </c>
      <c r="K1" s="9" t="s">
        <v>36</v>
      </c>
      <c r="L1" s="9" t="s">
        <v>37</v>
      </c>
      <c r="M1" s="9" t="s">
        <v>38</v>
      </c>
      <c r="N1" s="9" t="s">
        <v>39</v>
      </c>
      <c r="O1" s="9" t="s">
        <v>40</v>
      </c>
      <c r="P1" s="9" t="s">
        <v>41</v>
      </c>
      <c r="Q1" s="9" t="s">
        <v>42</v>
      </c>
      <c r="R1" s="9" t="s">
        <v>43</v>
      </c>
      <c r="S1" s="9" t="s">
        <v>44</v>
      </c>
      <c r="T1" s="9" t="s">
        <v>45</v>
      </c>
      <c r="U1" s="9" t="s">
        <v>46</v>
      </c>
      <c r="V1" s="9" t="s">
        <v>47</v>
      </c>
      <c r="W1" s="9" t="s">
        <v>48</v>
      </c>
      <c r="X1" s="9" t="s">
        <v>49</v>
      </c>
      <c r="Y1" s="9" t="s">
        <v>50</v>
      </c>
      <c r="Z1" s="9" t="s">
        <v>51</v>
      </c>
      <c r="AA1" s="9" t="s">
        <v>52</v>
      </c>
      <c r="AB1" s="9" t="s">
        <v>53</v>
      </c>
      <c r="AC1" s="9" t="s">
        <v>54</v>
      </c>
      <c r="AD1" s="9" t="s">
        <v>55</v>
      </c>
      <c r="AE1" s="9" t="s">
        <v>56</v>
      </c>
      <c r="AF1" s="9" t="s">
        <v>57</v>
      </c>
      <c r="AG1" s="9" t="s">
        <v>58</v>
      </c>
      <c r="AH1" s="9" t="s">
        <v>59</v>
      </c>
    </row>
    <row r="2" spans="1:34" ht="98" x14ac:dyDescent="0.15">
      <c r="A2" s="10" t="s">
        <v>60</v>
      </c>
      <c r="B2" s="10" t="s">
        <v>61</v>
      </c>
      <c r="C2" s="10" t="s">
        <v>62</v>
      </c>
      <c r="D2" s="10" t="s">
        <v>63</v>
      </c>
      <c r="E2" s="10" t="s">
        <v>64</v>
      </c>
      <c r="F2" s="10" t="s">
        <v>65</v>
      </c>
      <c r="G2" s="10" t="s">
        <v>66</v>
      </c>
      <c r="H2" s="10" t="s">
        <v>67</v>
      </c>
      <c r="I2" s="10" t="s">
        <v>68</v>
      </c>
      <c r="J2" s="10" t="s">
        <v>69</v>
      </c>
      <c r="K2" s="11" t="s">
        <v>70</v>
      </c>
      <c r="L2" s="10" t="s">
        <v>71</v>
      </c>
      <c r="M2" s="11" t="s">
        <v>72</v>
      </c>
      <c r="N2" s="10" t="s">
        <v>73</v>
      </c>
      <c r="O2" s="10" t="s">
        <v>74</v>
      </c>
      <c r="P2" s="10" t="s">
        <v>75</v>
      </c>
      <c r="Q2" s="10" t="s">
        <v>75</v>
      </c>
      <c r="R2" s="10" t="s">
        <v>76</v>
      </c>
      <c r="S2" s="10" t="s">
        <v>77</v>
      </c>
      <c r="T2" s="10" t="s">
        <v>78</v>
      </c>
      <c r="U2" s="10" t="s">
        <v>79</v>
      </c>
      <c r="V2" s="10" t="s">
        <v>80</v>
      </c>
      <c r="W2" s="10" t="s">
        <v>81</v>
      </c>
      <c r="X2" s="10" t="s">
        <v>82</v>
      </c>
      <c r="Y2" s="10" t="s">
        <v>83</v>
      </c>
      <c r="Z2" s="10" t="s">
        <v>84</v>
      </c>
      <c r="AA2" s="10" t="s">
        <v>85</v>
      </c>
      <c r="AB2" s="10" t="s">
        <v>86</v>
      </c>
      <c r="AC2" s="10" t="s">
        <v>87</v>
      </c>
      <c r="AD2" s="10" t="s">
        <v>88</v>
      </c>
      <c r="AE2" s="10" t="s">
        <v>89</v>
      </c>
      <c r="AF2" s="10" t="s">
        <v>90</v>
      </c>
      <c r="AG2" s="10" t="s">
        <v>91</v>
      </c>
      <c r="AH2" s="10" t="s">
        <v>92</v>
      </c>
    </row>
    <row r="3" spans="1:34" ht="168" x14ac:dyDescent="0.15">
      <c r="A3" s="12" t="s">
        <v>93</v>
      </c>
      <c r="B3" s="12" t="s">
        <v>94</v>
      </c>
      <c r="C3" s="12" t="s">
        <v>95</v>
      </c>
      <c r="D3" s="12" t="s">
        <v>96</v>
      </c>
      <c r="E3" s="12" t="s">
        <v>97</v>
      </c>
      <c r="F3" s="12">
        <v>2020</v>
      </c>
      <c r="G3" s="12" t="s">
        <v>98</v>
      </c>
      <c r="H3" s="12" t="s">
        <v>99</v>
      </c>
      <c r="I3" s="12" t="s">
        <v>100</v>
      </c>
      <c r="J3" s="12" t="s">
        <v>101</v>
      </c>
      <c r="K3" s="13" t="s">
        <v>102</v>
      </c>
      <c r="L3" s="12" t="s">
        <v>103</v>
      </c>
      <c r="M3" s="13" t="s">
        <v>104</v>
      </c>
      <c r="N3" s="12" t="s">
        <v>105</v>
      </c>
      <c r="O3" s="12" t="s">
        <v>106</v>
      </c>
      <c r="P3" s="14">
        <v>0.35</v>
      </c>
      <c r="Q3" s="14">
        <v>0.46</v>
      </c>
      <c r="R3" s="14">
        <v>17</v>
      </c>
      <c r="S3" s="14">
        <v>26</v>
      </c>
      <c r="T3" s="14">
        <v>21.75</v>
      </c>
      <c r="U3" s="15" t="s">
        <v>107</v>
      </c>
      <c r="V3" s="14" t="s">
        <v>108</v>
      </c>
      <c r="W3" s="16">
        <v>42826</v>
      </c>
      <c r="X3" s="16">
        <v>43252</v>
      </c>
      <c r="Y3" s="15" t="s">
        <v>107</v>
      </c>
      <c r="Z3" s="14" t="s">
        <v>109</v>
      </c>
      <c r="AA3" s="12" t="s">
        <v>110</v>
      </c>
      <c r="AB3" s="15" t="s">
        <v>107</v>
      </c>
      <c r="AC3" s="15" t="s">
        <v>107</v>
      </c>
      <c r="AD3" s="15" t="s">
        <v>111</v>
      </c>
      <c r="AE3" s="15" t="s">
        <v>107</v>
      </c>
      <c r="AF3" s="12" t="s">
        <v>112</v>
      </c>
      <c r="AG3" s="12" t="s">
        <v>113</v>
      </c>
      <c r="AH3" s="12" t="s">
        <v>114</v>
      </c>
    </row>
    <row r="4" spans="1:34" ht="280" x14ac:dyDescent="0.15">
      <c r="A4" s="12" t="s">
        <v>115</v>
      </c>
      <c r="B4" s="12" t="s">
        <v>94</v>
      </c>
      <c r="C4" s="12" t="s">
        <v>95</v>
      </c>
      <c r="D4" s="12" t="s">
        <v>116</v>
      </c>
      <c r="E4" s="12" t="s">
        <v>117</v>
      </c>
      <c r="F4" s="12">
        <v>2016</v>
      </c>
      <c r="G4" s="12" t="s">
        <v>98</v>
      </c>
      <c r="H4" s="12" t="s">
        <v>99</v>
      </c>
      <c r="I4" s="12" t="s">
        <v>100</v>
      </c>
      <c r="J4" s="12" t="s">
        <v>118</v>
      </c>
      <c r="K4" s="13"/>
      <c r="L4" s="12" t="s">
        <v>119</v>
      </c>
      <c r="M4" s="13" t="s">
        <v>120</v>
      </c>
      <c r="N4" s="12" t="s">
        <v>121</v>
      </c>
      <c r="O4" s="12" t="s">
        <v>122</v>
      </c>
      <c r="P4" s="14" t="s">
        <v>123</v>
      </c>
      <c r="Q4" s="14" t="s">
        <v>124</v>
      </c>
      <c r="R4" s="14">
        <v>18</v>
      </c>
      <c r="S4" s="14">
        <v>24</v>
      </c>
      <c r="T4" s="14" t="s">
        <v>125</v>
      </c>
      <c r="U4" s="15" t="s">
        <v>107</v>
      </c>
      <c r="V4" s="14" t="s">
        <v>108</v>
      </c>
      <c r="W4" s="16">
        <v>40087</v>
      </c>
      <c r="X4" s="16">
        <v>40695</v>
      </c>
      <c r="Y4" s="15" t="s">
        <v>107</v>
      </c>
      <c r="Z4" s="14" t="s">
        <v>126</v>
      </c>
      <c r="AA4" s="12" t="s">
        <v>127</v>
      </c>
      <c r="AB4" s="15" t="s">
        <v>107</v>
      </c>
      <c r="AC4" s="14" t="s">
        <v>128</v>
      </c>
      <c r="AD4" s="15" t="s">
        <v>107</v>
      </c>
      <c r="AE4" s="14" t="s">
        <v>129</v>
      </c>
      <c r="AF4" s="12" t="s">
        <v>130</v>
      </c>
      <c r="AG4" s="17" t="s">
        <v>131</v>
      </c>
      <c r="AH4" s="12"/>
    </row>
    <row r="5" spans="1:34" ht="126" x14ac:dyDescent="0.15">
      <c r="A5" s="12" t="s">
        <v>132</v>
      </c>
      <c r="B5" s="12" t="s">
        <v>94</v>
      </c>
      <c r="C5" s="12" t="s">
        <v>95</v>
      </c>
      <c r="D5" s="12" t="s">
        <v>133</v>
      </c>
      <c r="E5" s="12" t="s">
        <v>134</v>
      </c>
      <c r="F5" s="12">
        <v>2022</v>
      </c>
      <c r="G5" s="12" t="s">
        <v>98</v>
      </c>
      <c r="H5" s="12" t="s">
        <v>99</v>
      </c>
      <c r="I5" s="12" t="s">
        <v>100</v>
      </c>
      <c r="J5" s="12" t="s">
        <v>135</v>
      </c>
      <c r="K5" s="13" t="s">
        <v>136</v>
      </c>
      <c r="L5" s="12" t="s">
        <v>137</v>
      </c>
      <c r="M5" s="13" t="s">
        <v>138</v>
      </c>
      <c r="N5" s="12" t="s">
        <v>139</v>
      </c>
      <c r="O5" s="12" t="s">
        <v>140</v>
      </c>
      <c r="P5" s="14">
        <v>0.61499999999999999</v>
      </c>
      <c r="Q5" s="14">
        <v>0.36399999999999999</v>
      </c>
      <c r="R5" s="18">
        <v>18</v>
      </c>
      <c r="S5" s="14">
        <v>26</v>
      </c>
      <c r="T5" s="14">
        <v>21.8</v>
      </c>
      <c r="U5" s="15" t="s">
        <v>107</v>
      </c>
      <c r="V5" s="14" t="s">
        <v>108</v>
      </c>
      <c r="W5" s="16">
        <v>43525</v>
      </c>
      <c r="X5" s="16">
        <v>43709</v>
      </c>
      <c r="Y5" s="14" t="s">
        <v>126</v>
      </c>
      <c r="Z5" s="14" t="s">
        <v>126</v>
      </c>
      <c r="AA5" s="19" t="s">
        <v>141</v>
      </c>
      <c r="AB5" s="14" t="s">
        <v>142</v>
      </c>
      <c r="AC5" s="14" t="s">
        <v>142</v>
      </c>
      <c r="AD5" s="14" t="s">
        <v>143</v>
      </c>
      <c r="AE5" s="14" t="s">
        <v>144</v>
      </c>
      <c r="AF5" s="12" t="s">
        <v>145</v>
      </c>
      <c r="AG5" s="12"/>
      <c r="AH5" s="12"/>
    </row>
    <row r="6" spans="1:34" ht="280" x14ac:dyDescent="0.15">
      <c r="A6" s="12" t="s">
        <v>146</v>
      </c>
      <c r="B6" s="12" t="s">
        <v>94</v>
      </c>
      <c r="C6" s="12" t="s">
        <v>95</v>
      </c>
      <c r="D6" s="12" t="s">
        <v>147</v>
      </c>
      <c r="E6" s="12" t="s">
        <v>148</v>
      </c>
      <c r="F6" s="12">
        <v>2023</v>
      </c>
      <c r="G6" s="12" t="s">
        <v>98</v>
      </c>
      <c r="H6" s="12" t="s">
        <v>99</v>
      </c>
      <c r="I6" s="12" t="s">
        <v>149</v>
      </c>
      <c r="J6" s="12" t="s">
        <v>150</v>
      </c>
      <c r="K6" s="13" t="s">
        <v>151</v>
      </c>
      <c r="L6" s="12" t="s">
        <v>152</v>
      </c>
      <c r="M6" s="13" t="s">
        <v>138</v>
      </c>
      <c r="N6" s="12" t="s">
        <v>153</v>
      </c>
      <c r="O6" s="12" t="s">
        <v>154</v>
      </c>
      <c r="P6" s="14">
        <v>1</v>
      </c>
      <c r="Q6" s="14">
        <v>0</v>
      </c>
      <c r="R6" s="14">
        <v>18</v>
      </c>
      <c r="S6" s="14">
        <v>24</v>
      </c>
      <c r="T6" s="14">
        <v>21.57</v>
      </c>
      <c r="U6" s="14" t="s">
        <v>107</v>
      </c>
      <c r="V6" s="14" t="s">
        <v>155</v>
      </c>
      <c r="W6" s="16">
        <v>42125</v>
      </c>
      <c r="X6" s="16">
        <v>43374</v>
      </c>
      <c r="Y6" s="14" t="s">
        <v>156</v>
      </c>
      <c r="Z6" s="14" t="s">
        <v>107</v>
      </c>
      <c r="AA6" s="12" t="s">
        <v>157</v>
      </c>
      <c r="AB6" s="14" t="s">
        <v>107</v>
      </c>
      <c r="AC6" s="15" t="s">
        <v>158</v>
      </c>
      <c r="AD6" s="15" t="s">
        <v>107</v>
      </c>
      <c r="AE6" s="15" t="s">
        <v>129</v>
      </c>
      <c r="AF6" s="12" t="s">
        <v>159</v>
      </c>
      <c r="AG6" s="12" t="s">
        <v>160</v>
      </c>
      <c r="AH6" s="12"/>
    </row>
    <row r="7" spans="1:34" ht="154" x14ac:dyDescent="0.15">
      <c r="A7" s="12" t="s">
        <v>161</v>
      </c>
      <c r="B7" s="12" t="s">
        <v>95</v>
      </c>
      <c r="C7" s="12" t="s">
        <v>94</v>
      </c>
      <c r="D7" s="12" t="s">
        <v>162</v>
      </c>
      <c r="E7" s="12" t="s">
        <v>163</v>
      </c>
      <c r="F7" s="12">
        <v>2015</v>
      </c>
      <c r="G7" s="12" t="s">
        <v>98</v>
      </c>
      <c r="H7" s="12" t="s">
        <v>164</v>
      </c>
      <c r="I7" s="20" t="s">
        <v>165</v>
      </c>
      <c r="J7" s="20" t="s">
        <v>166</v>
      </c>
      <c r="K7" s="13"/>
      <c r="L7" s="20" t="s">
        <v>167</v>
      </c>
      <c r="M7" s="13"/>
      <c r="N7" s="20" t="s">
        <v>168</v>
      </c>
      <c r="O7" s="12" t="s">
        <v>106</v>
      </c>
      <c r="P7" s="21" t="s">
        <v>169</v>
      </c>
      <c r="Q7" s="21" t="s">
        <v>169</v>
      </c>
      <c r="R7" s="14">
        <v>18</v>
      </c>
      <c r="S7" s="14">
        <v>25</v>
      </c>
      <c r="T7" s="14" t="s">
        <v>107</v>
      </c>
      <c r="U7" s="14" t="s">
        <v>107</v>
      </c>
      <c r="V7" s="14" t="s">
        <v>155</v>
      </c>
      <c r="W7" s="14">
        <v>2006</v>
      </c>
      <c r="X7" s="14">
        <v>2012</v>
      </c>
      <c r="Y7" s="14" t="s">
        <v>170</v>
      </c>
      <c r="Z7" s="14" t="s">
        <v>170</v>
      </c>
      <c r="AA7" s="14" t="s">
        <v>107</v>
      </c>
      <c r="AB7" s="14" t="s">
        <v>107</v>
      </c>
      <c r="AC7" s="14" t="s">
        <v>171</v>
      </c>
      <c r="AD7" s="21" t="s">
        <v>107</v>
      </c>
      <c r="AE7" s="21" t="s">
        <v>172</v>
      </c>
      <c r="AF7" s="14" t="s">
        <v>107</v>
      </c>
      <c r="AG7" s="12"/>
      <c r="AH7" s="12"/>
    </row>
    <row r="8" spans="1:34" ht="224" x14ac:dyDescent="0.15">
      <c r="A8" s="22" t="s">
        <v>173</v>
      </c>
      <c r="B8" s="12" t="s">
        <v>94</v>
      </c>
      <c r="C8" s="23" t="s">
        <v>95</v>
      </c>
      <c r="D8" s="12" t="s">
        <v>174</v>
      </c>
      <c r="E8" s="12" t="s">
        <v>175</v>
      </c>
      <c r="F8" s="12">
        <v>2016</v>
      </c>
      <c r="G8" s="12" t="s">
        <v>98</v>
      </c>
      <c r="H8" s="12" t="s">
        <v>164</v>
      </c>
      <c r="I8" s="12" t="s">
        <v>176</v>
      </c>
      <c r="J8" s="12" t="s">
        <v>177</v>
      </c>
      <c r="K8" s="13"/>
      <c r="L8" s="12" t="s">
        <v>178</v>
      </c>
      <c r="M8" s="13"/>
      <c r="N8" s="20" t="s">
        <v>179</v>
      </c>
      <c r="O8" s="12" t="s">
        <v>106</v>
      </c>
      <c r="P8" s="14">
        <v>0.4</v>
      </c>
      <c r="Q8" s="14">
        <v>0.39</v>
      </c>
      <c r="R8" s="14">
        <v>18</v>
      </c>
      <c r="S8" s="14">
        <v>24</v>
      </c>
      <c r="T8" s="24" t="s">
        <v>180</v>
      </c>
      <c r="U8" s="14" t="s">
        <v>107</v>
      </c>
      <c r="V8" s="14" t="s">
        <v>155</v>
      </c>
      <c r="W8" s="25">
        <v>38353</v>
      </c>
      <c r="X8" s="25">
        <v>39965</v>
      </c>
      <c r="Y8" s="14" t="s">
        <v>107</v>
      </c>
      <c r="Z8" s="14" t="s">
        <v>107</v>
      </c>
      <c r="AA8" s="26" t="s">
        <v>181</v>
      </c>
      <c r="AB8" s="24" t="s">
        <v>182</v>
      </c>
      <c r="AC8" s="14" t="s">
        <v>183</v>
      </c>
      <c r="AD8" s="14" t="s">
        <v>29</v>
      </c>
      <c r="AE8" s="14" t="s">
        <v>184</v>
      </c>
      <c r="AF8" s="12" t="s">
        <v>185</v>
      </c>
      <c r="AG8" s="12"/>
      <c r="AH8" s="12"/>
    </row>
  </sheetData>
  <dataValidations count="2">
    <dataValidation type="list" allowBlank="1" showErrorMessage="1" sqref="H3:H8" xr:uid="{00000000-0002-0000-0100-000001000000}">
      <formula1>"Randomised,Non-randomised"</formula1>
    </dataValidation>
    <dataValidation type="list" allowBlank="1" showErrorMessage="1" sqref="G3:G8" xr:uid="{00000000-0002-0000-0100-000002000000}">
      <formula1>"Journal article,Grey source (i.e., report),Thesis,Book chapter"</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ErrorMessage="1" xr:uid="{00000000-0002-0000-0100-000000000000}">
          <x14:formula1>
            <xm:f>input!$D$2:$D$7</xm:f>
          </x14:formula1>
          <xm:sqref>B3:C8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Z120"/>
  <sheetViews>
    <sheetView tabSelected="1" topLeftCell="F1" workbookViewId="0">
      <pane ySplit="2" topLeftCell="A3" activePane="bottomLeft" state="frozen"/>
      <selection pane="bottomLeft" activeCell="N3" sqref="N3:N120"/>
    </sheetView>
  </sheetViews>
  <sheetFormatPr baseColWidth="10" defaultColWidth="12.6640625" defaultRowHeight="15.75" customHeight="1" x14ac:dyDescent="0.15"/>
  <cols>
    <col min="1" max="1" width="14.83203125" customWidth="1"/>
    <col min="4" max="4" width="28.6640625" customWidth="1"/>
    <col min="5" max="5" width="35.83203125" customWidth="1"/>
    <col min="6" max="6" width="117" customWidth="1"/>
    <col min="7" max="7" width="19" customWidth="1"/>
    <col min="8" max="9" width="16" customWidth="1"/>
    <col min="10" max="10" width="15.6640625" customWidth="1"/>
    <col min="11" max="11" width="33.5" customWidth="1"/>
    <col min="13" max="13" width="16.1640625" customWidth="1"/>
    <col min="14" max="14" width="68" customWidth="1"/>
    <col min="21" max="21" width="19.5" customWidth="1"/>
    <col min="47" max="47" width="22.5" customWidth="1"/>
    <col min="48" max="48" width="23.6640625" customWidth="1"/>
    <col min="49" max="49" width="23.83203125" customWidth="1"/>
    <col min="50" max="50" width="28" customWidth="1"/>
    <col min="51" max="51" width="54.6640625" customWidth="1"/>
    <col min="52" max="52" width="75.5" customWidth="1"/>
  </cols>
  <sheetData>
    <row r="1" spans="1:52" ht="14" x14ac:dyDescent="0.15">
      <c r="A1" s="27" t="s">
        <v>26</v>
      </c>
      <c r="B1" s="28" t="s">
        <v>186</v>
      </c>
      <c r="C1" s="28" t="s">
        <v>187</v>
      </c>
      <c r="D1" s="27" t="s">
        <v>188</v>
      </c>
      <c r="E1" s="27" t="s">
        <v>189</v>
      </c>
      <c r="F1" s="27" t="s">
        <v>190</v>
      </c>
      <c r="G1" s="27" t="s">
        <v>191</v>
      </c>
      <c r="H1" s="27" t="s">
        <v>192</v>
      </c>
      <c r="I1" s="27" t="s">
        <v>193</v>
      </c>
      <c r="J1" s="28" t="s">
        <v>194</v>
      </c>
      <c r="K1" s="28" t="s">
        <v>195</v>
      </c>
      <c r="L1" s="27" t="s">
        <v>196</v>
      </c>
      <c r="M1" s="27" t="s">
        <v>197</v>
      </c>
      <c r="N1" s="27" t="s">
        <v>198</v>
      </c>
      <c r="O1" s="27" t="s">
        <v>199</v>
      </c>
      <c r="P1" s="27" t="s">
        <v>200</v>
      </c>
      <c r="Q1" s="27" t="s">
        <v>201</v>
      </c>
      <c r="R1" s="27" t="s">
        <v>202</v>
      </c>
      <c r="S1" s="27" t="s">
        <v>203</v>
      </c>
      <c r="T1" s="27" t="s">
        <v>204</v>
      </c>
      <c r="U1" s="27" t="s">
        <v>205</v>
      </c>
      <c r="V1" s="27" t="s">
        <v>206</v>
      </c>
      <c r="W1" s="27" t="s">
        <v>207</v>
      </c>
      <c r="X1" s="27" t="s">
        <v>208</v>
      </c>
      <c r="Y1" s="27" t="s">
        <v>209</v>
      </c>
      <c r="Z1" s="27" t="s">
        <v>210</v>
      </c>
      <c r="AA1" s="27" t="s">
        <v>211</v>
      </c>
      <c r="AB1" s="27" t="s">
        <v>212</v>
      </c>
      <c r="AC1" s="27" t="s">
        <v>213</v>
      </c>
      <c r="AD1" s="27" t="s">
        <v>214</v>
      </c>
      <c r="AE1" s="27" t="s">
        <v>215</v>
      </c>
      <c r="AF1" s="27" t="s">
        <v>216</v>
      </c>
      <c r="AG1" s="27" t="s">
        <v>217</v>
      </c>
      <c r="AH1" s="27" t="s">
        <v>218</v>
      </c>
      <c r="AI1" s="27" t="s">
        <v>219</v>
      </c>
      <c r="AJ1" s="27" t="s">
        <v>220</v>
      </c>
      <c r="AK1" s="27" t="s">
        <v>221</v>
      </c>
      <c r="AL1" s="27" t="s">
        <v>222</v>
      </c>
      <c r="AM1" s="27" t="s">
        <v>223</v>
      </c>
      <c r="AN1" s="27" t="s">
        <v>224</v>
      </c>
      <c r="AO1" s="27" t="s">
        <v>225</v>
      </c>
      <c r="AP1" s="27" t="s">
        <v>226</v>
      </c>
      <c r="AQ1" s="27" t="s">
        <v>227</v>
      </c>
      <c r="AR1" s="27" t="s">
        <v>228</v>
      </c>
      <c r="AS1" s="27" t="s">
        <v>229</v>
      </c>
      <c r="AT1" s="27" t="s">
        <v>230</v>
      </c>
      <c r="AU1" s="27" t="s">
        <v>231</v>
      </c>
      <c r="AV1" s="27" t="s">
        <v>232</v>
      </c>
      <c r="AW1" s="27" t="s">
        <v>233</v>
      </c>
      <c r="AX1" s="27" t="s">
        <v>234</v>
      </c>
      <c r="AY1" s="27" t="s">
        <v>59</v>
      </c>
      <c r="AZ1" s="27" t="s">
        <v>235</v>
      </c>
    </row>
    <row r="2" spans="1:52" ht="120" x14ac:dyDescent="0.15">
      <c r="A2" s="29" t="s">
        <v>60</v>
      </c>
      <c r="B2" s="29" t="s">
        <v>61</v>
      </c>
      <c r="C2" s="29" t="s">
        <v>62</v>
      </c>
      <c r="D2" s="29" t="s">
        <v>236</v>
      </c>
      <c r="E2" s="29" t="s">
        <v>237</v>
      </c>
      <c r="F2" s="29" t="s">
        <v>238</v>
      </c>
      <c r="G2" s="29" t="s">
        <v>239</v>
      </c>
      <c r="H2" s="29" t="s">
        <v>240</v>
      </c>
      <c r="I2" s="29" t="s">
        <v>241</v>
      </c>
      <c r="J2" s="29" t="s">
        <v>242</v>
      </c>
      <c r="K2" s="29" t="s">
        <v>243</v>
      </c>
      <c r="L2" s="29" t="s">
        <v>244</v>
      </c>
      <c r="M2" s="29" t="s">
        <v>236</v>
      </c>
      <c r="N2" s="30" t="s">
        <v>245</v>
      </c>
      <c r="O2" s="29" t="s">
        <v>246</v>
      </c>
      <c r="P2" s="29" t="s">
        <v>247</v>
      </c>
      <c r="Q2" s="29" t="s">
        <v>248</v>
      </c>
      <c r="R2" s="29" t="s">
        <v>249</v>
      </c>
      <c r="S2" s="29" t="s">
        <v>250</v>
      </c>
      <c r="T2" s="29" t="s">
        <v>251</v>
      </c>
      <c r="U2" s="29" t="s">
        <v>252</v>
      </c>
      <c r="V2" s="29" t="s">
        <v>253</v>
      </c>
      <c r="W2" s="29" t="s">
        <v>254</v>
      </c>
      <c r="X2" s="29" t="s">
        <v>255</v>
      </c>
      <c r="Y2" s="29" t="s">
        <v>256</v>
      </c>
      <c r="Z2" s="29" t="s">
        <v>257</v>
      </c>
      <c r="AA2" s="29" t="s">
        <v>258</v>
      </c>
      <c r="AB2" s="29" t="s">
        <v>259</v>
      </c>
      <c r="AC2" s="29" t="s">
        <v>260</v>
      </c>
      <c r="AD2" s="29" t="s">
        <v>261</v>
      </c>
      <c r="AE2" s="29" t="s">
        <v>262</v>
      </c>
      <c r="AF2" s="29" t="s">
        <v>263</v>
      </c>
      <c r="AG2" s="29" t="s">
        <v>264</v>
      </c>
      <c r="AH2" s="29" t="s">
        <v>265</v>
      </c>
      <c r="AI2" s="29" t="s">
        <v>266</v>
      </c>
      <c r="AJ2" s="29" t="s">
        <v>267</v>
      </c>
      <c r="AK2" s="29" t="s">
        <v>268</v>
      </c>
      <c r="AL2" s="29" t="s">
        <v>269</v>
      </c>
      <c r="AM2" s="29" t="s">
        <v>270</v>
      </c>
      <c r="AN2" s="29" t="s">
        <v>271</v>
      </c>
      <c r="AO2" s="29" t="s">
        <v>272</v>
      </c>
      <c r="AP2" s="29" t="s">
        <v>273</v>
      </c>
      <c r="AQ2" s="29" t="s">
        <v>274</v>
      </c>
      <c r="AR2" s="29" t="s">
        <v>275</v>
      </c>
      <c r="AS2" s="29" t="s">
        <v>276</v>
      </c>
      <c r="AT2" s="29" t="s">
        <v>277</v>
      </c>
      <c r="AU2" s="29" t="s">
        <v>278</v>
      </c>
      <c r="AV2" s="29" t="s">
        <v>279</v>
      </c>
      <c r="AW2" s="29" t="s">
        <v>280</v>
      </c>
      <c r="AX2" s="29" t="s">
        <v>281</v>
      </c>
      <c r="AY2" s="29" t="s">
        <v>92</v>
      </c>
      <c r="AZ2" s="29"/>
    </row>
    <row r="3" spans="1:52" ht="15.75" customHeight="1" x14ac:dyDescent="0.15">
      <c r="A3" s="31" t="s">
        <v>93</v>
      </c>
      <c r="B3" s="32" t="s">
        <v>94</v>
      </c>
      <c r="C3" s="32" t="s">
        <v>95</v>
      </c>
      <c r="D3" s="32" t="s">
        <v>282</v>
      </c>
      <c r="E3" s="32" t="s">
        <v>283</v>
      </c>
      <c r="F3" s="32" t="s">
        <v>284</v>
      </c>
      <c r="G3" s="32" t="s">
        <v>285</v>
      </c>
      <c r="H3" s="32">
        <v>6</v>
      </c>
      <c r="I3" s="32" t="s">
        <v>286</v>
      </c>
      <c r="J3" s="32" t="s">
        <v>287</v>
      </c>
      <c r="K3" s="32" t="s">
        <v>288</v>
      </c>
      <c r="L3" s="32" t="s">
        <v>289</v>
      </c>
      <c r="M3" s="32" t="s">
        <v>290</v>
      </c>
      <c r="N3" s="32" t="str" cm="1">
        <f t="array" ref="N3">_xlfn.IFS(M3="Binary proportions", "grp1n, grp2n, prop1event, prop2event", M3="Mean SE", "grp1n, grp2n, grp1m, grp2m, grp1se, grp2se", M3="Mean SD", "grp1n, grp2n, grp1m, grp2m, grp1sd, grp2sd", M3 = "Anova", "totaln f", M3 = "Odds ratio", "or, se", M3 = "Standardised regression coefficient", "b, sdy, grp1n, grp2n", M3 = "Unstandardised regression coefficient", "beta, sdy, grp1n, grp2n", M3 = "Mean Gain", "group1n, group2n AND pre1mean, pre1sd, post1mean, post1sd, pre2mean, pre2sd, post2mean, post2sd, OR gain1mean, gain1se, gain2mean, gain2se", M3 = "Mean Difference", "grp1n, grp2n, mean_diff, mean_diff_se OR mean_diff_lower AND mean_diff_upper")</f>
        <v>group1n, group2n AND pre1mean, pre1sd, post1mean, post1sd, pre2mean, pre2sd, post2mean, post2sd, OR gain1mean, gain1se, gain2mean, gain2se</v>
      </c>
      <c r="O3" s="32">
        <v>34</v>
      </c>
      <c r="P3" s="32">
        <v>31</v>
      </c>
      <c r="Q3" s="33"/>
      <c r="R3" s="33"/>
      <c r="S3" s="33"/>
      <c r="T3" s="33"/>
      <c r="U3" s="33"/>
      <c r="V3" s="33"/>
      <c r="W3" s="33"/>
      <c r="X3" s="33"/>
      <c r="Y3" s="33">
        <v>3.6179999999999999</v>
      </c>
      <c r="Z3" s="33">
        <v>0.58899999999999997</v>
      </c>
      <c r="AA3" s="33">
        <v>3.8</v>
      </c>
      <c r="AB3" s="33">
        <v>0.66500000000000004</v>
      </c>
      <c r="AC3" s="33">
        <v>3.81</v>
      </c>
      <c r="AD3" s="33">
        <v>0.48899999999999999</v>
      </c>
      <c r="AE3" s="33">
        <v>3.7890000000000001</v>
      </c>
      <c r="AF3" s="33">
        <v>0.63400000000000001</v>
      </c>
      <c r="AG3" s="33"/>
      <c r="AH3" s="33"/>
      <c r="AI3" s="33"/>
      <c r="AJ3" s="33"/>
      <c r="AK3" s="33"/>
      <c r="AL3" s="33"/>
      <c r="AM3" s="33"/>
      <c r="AN3" s="33"/>
      <c r="AO3" s="33"/>
      <c r="AP3" s="33"/>
      <c r="AQ3" s="33"/>
      <c r="AR3" s="33"/>
      <c r="AS3" s="33"/>
      <c r="AT3" s="33"/>
      <c r="AU3" s="33"/>
      <c r="AV3" s="33"/>
      <c r="AW3" s="33"/>
      <c r="AX3" s="33"/>
      <c r="AY3" s="32" t="s">
        <v>291</v>
      </c>
      <c r="AZ3" s="32"/>
    </row>
    <row r="4" spans="1:52" ht="15.75" customHeight="1" x14ac:dyDescent="0.15">
      <c r="A4" s="31" t="s">
        <v>93</v>
      </c>
      <c r="B4" s="32" t="s">
        <v>94</v>
      </c>
      <c r="C4" s="32" t="s">
        <v>95</v>
      </c>
      <c r="D4" s="32" t="s">
        <v>282</v>
      </c>
      <c r="E4" s="32" t="s">
        <v>292</v>
      </c>
      <c r="F4" s="32" t="s">
        <v>293</v>
      </c>
      <c r="G4" s="32" t="s">
        <v>285</v>
      </c>
      <c r="H4" s="32">
        <v>6</v>
      </c>
      <c r="I4" s="32" t="s">
        <v>286</v>
      </c>
      <c r="J4" s="32" t="s">
        <v>287</v>
      </c>
      <c r="K4" s="32" t="s">
        <v>288</v>
      </c>
      <c r="L4" s="32" t="s">
        <v>289</v>
      </c>
      <c r="M4" s="32" t="s">
        <v>290</v>
      </c>
      <c r="N4" s="32" t="str" cm="1">
        <f t="array" ref="N4">_xlfn.IFS(M4="Binary proportions", "grp1n, grp2n, prop1event, prop2event", M4="Mean SE", "grp1n, grp2n, grp1m, grp2m, grp1se, grp2se", M4="Mean SD", "grp1n, grp2n, grp1m, grp2m, grp1sd, grp2sd", M4 = "Anova", "totaln f", M4 = "Odds ratio", "or, se", M4 = "Standardised regression coefficient", "b, sdy, grp1n, grp2n", M4 = "Unstandardised regression coefficient", "beta, sdy, grp1n, grp2n", M4 = "Mean Gain", "group1n, group2n AND pre1mean, pre1sd, post1mean, post1sd, pre2mean, pre2sd, post2mean, post2sd, OR gain1mean, gain1se, gain2mean, gain2se", M4 = "Mean Difference", "grp1n, grp2n, mean_diff, mean_diff_se OR mean_diff_lower AND mean_diff_upper")</f>
        <v>group1n, group2n AND pre1mean, pre1sd, post1mean, post1sd, pre2mean, pre2sd, post2mean, post2sd, OR gain1mean, gain1se, gain2mean, gain2se</v>
      </c>
      <c r="O4" s="32">
        <v>34</v>
      </c>
      <c r="P4" s="32">
        <v>31</v>
      </c>
      <c r="Q4" s="33"/>
      <c r="R4" s="33"/>
      <c r="S4" s="33"/>
      <c r="T4" s="33"/>
      <c r="U4" s="33"/>
      <c r="V4" s="33"/>
      <c r="W4" s="33"/>
      <c r="X4" s="33"/>
      <c r="Y4" s="33">
        <v>3.4950000000000001</v>
      </c>
      <c r="Z4" s="33">
        <v>0.83299999999999996</v>
      </c>
      <c r="AA4" s="33">
        <v>3.883</v>
      </c>
      <c r="AB4" s="33">
        <v>0.90400000000000003</v>
      </c>
      <c r="AC4" s="33">
        <v>4</v>
      </c>
      <c r="AD4" s="33">
        <v>0.75900000000000001</v>
      </c>
      <c r="AE4" s="33">
        <v>3.7050000000000001</v>
      </c>
      <c r="AF4" s="33">
        <v>0.92800000000000005</v>
      </c>
      <c r="AG4" s="33"/>
      <c r="AH4" s="33"/>
      <c r="AI4" s="33"/>
      <c r="AJ4" s="33"/>
      <c r="AK4" s="33"/>
      <c r="AL4" s="33"/>
      <c r="AM4" s="33"/>
      <c r="AN4" s="33"/>
      <c r="AO4" s="33"/>
      <c r="AP4" s="33"/>
      <c r="AQ4" s="33"/>
      <c r="AR4" s="33"/>
      <c r="AS4" s="33"/>
      <c r="AT4" s="33"/>
      <c r="AU4" s="33"/>
      <c r="AV4" s="33"/>
      <c r="AW4" s="33"/>
      <c r="AX4" s="33"/>
      <c r="AY4" s="32" t="s">
        <v>291</v>
      </c>
      <c r="AZ4" s="32"/>
    </row>
    <row r="5" spans="1:52" ht="15.75" customHeight="1" x14ac:dyDescent="0.15">
      <c r="A5" s="31" t="s">
        <v>93</v>
      </c>
      <c r="B5" s="32" t="s">
        <v>94</v>
      </c>
      <c r="C5" s="32" t="s">
        <v>95</v>
      </c>
      <c r="D5" s="32" t="s">
        <v>282</v>
      </c>
      <c r="E5" s="32" t="s">
        <v>294</v>
      </c>
      <c r="F5" s="32" t="s">
        <v>295</v>
      </c>
      <c r="G5" s="32" t="s">
        <v>285</v>
      </c>
      <c r="H5" s="32">
        <v>6</v>
      </c>
      <c r="I5" s="32" t="s">
        <v>286</v>
      </c>
      <c r="J5" s="32" t="s">
        <v>287</v>
      </c>
      <c r="K5" s="32" t="s">
        <v>288</v>
      </c>
      <c r="L5" s="32" t="s">
        <v>289</v>
      </c>
      <c r="M5" s="32" t="s">
        <v>296</v>
      </c>
      <c r="N5" s="32" t="str" cm="1">
        <f t="array" ref="N5">_xlfn.IFS(M5="Binary proportions", "grp1n, grp2n, prop1event, prop2event", M5="Mean SE", "grp1n, grp2n, grp1m, grp2m, grp1se, grp2se", M5="Mean SD", "grp1n, grp2n, grp1m, grp2m, grp1sd, grp2sd", M5 = "Anova", "totaln f", M5 = "Odds ratio", "or, se", M5 = "Standardised regression coefficient", "b, sdy, grp1n, grp2n", M5 = "Unstandardised regression coefficient", "beta, sdy, grp1n, grp2n", M5 = "Mean Gain", "group1n, group2n AND pre1mean, pre1sd, post1mean, post1sd, pre2mean, pre2sd, post2mean, post2sd, OR gain1mean, gain1se, gain2mean, gain2se", M5 = "Mean Difference", "grp1n, grp2n, mean_diff, mean_diff_se OR mean_diff_lower AND mean_diff_upper")</f>
        <v>grp1n, grp2n, prop1event, prop2event</v>
      </c>
      <c r="O5" s="32">
        <v>34</v>
      </c>
      <c r="P5" s="32">
        <v>31</v>
      </c>
      <c r="Q5" s="33">
        <f>31/O5</f>
        <v>0.91176470588235292</v>
      </c>
      <c r="R5" s="33">
        <f>26/P5</f>
        <v>0.83870967741935487</v>
      </c>
      <c r="S5" s="33"/>
      <c r="T5" s="33"/>
      <c r="U5" s="33"/>
      <c r="V5" s="33"/>
      <c r="W5" s="33"/>
      <c r="X5" s="33"/>
      <c r="Y5" s="33"/>
      <c r="Z5" s="33"/>
      <c r="AA5" s="33"/>
      <c r="AB5" s="33"/>
      <c r="AC5" s="33"/>
      <c r="AD5" s="33"/>
      <c r="AE5" s="33"/>
      <c r="AF5" s="33"/>
      <c r="AG5" s="33"/>
      <c r="AH5" s="33"/>
      <c r="AI5" s="33"/>
      <c r="AJ5" s="33"/>
      <c r="AK5" s="33">
        <v>2.2799999999999998</v>
      </c>
      <c r="AL5" s="33"/>
      <c r="AM5" s="33">
        <v>0.89</v>
      </c>
      <c r="AN5" s="33"/>
      <c r="AO5" s="33"/>
      <c r="AP5" s="33"/>
      <c r="AQ5" s="33"/>
      <c r="AR5" s="33"/>
      <c r="AS5" s="33"/>
      <c r="AT5" s="33"/>
      <c r="AU5" s="33"/>
      <c r="AV5" s="33"/>
      <c r="AW5" s="33"/>
      <c r="AX5" s="33"/>
      <c r="AY5" s="32" t="s">
        <v>291</v>
      </c>
      <c r="AZ5" s="32"/>
    </row>
    <row r="6" spans="1:52" ht="15.75" customHeight="1" x14ac:dyDescent="0.15">
      <c r="A6" s="31" t="s">
        <v>115</v>
      </c>
      <c r="B6" s="32" t="s">
        <v>94</v>
      </c>
      <c r="C6" s="32" t="s">
        <v>95</v>
      </c>
      <c r="D6" s="32" t="s">
        <v>282</v>
      </c>
      <c r="E6" s="32" t="s">
        <v>297</v>
      </c>
      <c r="F6" s="32" t="s">
        <v>298</v>
      </c>
      <c r="G6" s="32" t="s">
        <v>285</v>
      </c>
      <c r="H6" s="32">
        <v>3</v>
      </c>
      <c r="I6" s="32" t="s">
        <v>286</v>
      </c>
      <c r="J6" s="32" t="s">
        <v>287</v>
      </c>
      <c r="K6" s="32" t="s">
        <v>288</v>
      </c>
      <c r="L6" s="32" t="s">
        <v>289</v>
      </c>
      <c r="M6" s="32" t="s">
        <v>299</v>
      </c>
      <c r="N6" s="32" t="str" cm="1">
        <f t="array" ref="N6">_xlfn.IFS(M6="Binary proportions", "grp1n, grp2n, prop1event, prop2event", M6="Mean SE", "grp1n, grp2n, grp1m, grp2m, grp1se, grp2se", M6="Mean SD", "grp1n, grp2n, grp1m, grp2m, grp1sd, grp2sd", M6 = "Anova", "totaln f", M6 = "Odds ratio", "or, se", M6 = "Standardised regression coefficient", "b, sdy, grp1n, grp2n", M6 = "Unstandardised regression coefficient", "beta, sdy, grp1n, grp2n", M6 = "Mean Gain", "group1n, group2n AND pre1mean, pre1sd, post1mean, post1sd, pre2mean, pre2sd, post2mean, post2sd, OR gain1mean, gain1se, gain2mean, gain2se", M6 = "Mean Difference", "grp1n, grp2n, mean_diff, mean_diff_se OR mean_diff_lower AND mean_diff_upper")</f>
        <v>grp1n, grp2n, mean_diff, mean_diff_se OR mean_diff_lower AND mean_diff_upper</v>
      </c>
      <c r="O6" s="32">
        <v>87</v>
      </c>
      <c r="P6" s="32">
        <v>69</v>
      </c>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v>23.39</v>
      </c>
      <c r="AV6" s="33">
        <v>10.28</v>
      </c>
      <c r="AW6" s="33">
        <v>36.5</v>
      </c>
      <c r="AX6" s="33"/>
      <c r="AY6" s="32" t="s">
        <v>291</v>
      </c>
      <c r="AZ6" s="32"/>
    </row>
    <row r="7" spans="1:52" ht="15.75" customHeight="1" x14ac:dyDescent="0.15">
      <c r="A7" s="31" t="s">
        <v>115</v>
      </c>
      <c r="B7" s="32" t="s">
        <v>94</v>
      </c>
      <c r="C7" s="32" t="s">
        <v>95</v>
      </c>
      <c r="D7" s="32" t="s">
        <v>282</v>
      </c>
      <c r="E7" s="32" t="s">
        <v>297</v>
      </c>
      <c r="F7" s="32" t="s">
        <v>298</v>
      </c>
      <c r="G7" s="32" t="s">
        <v>285</v>
      </c>
      <c r="H7" s="32">
        <v>6</v>
      </c>
      <c r="I7" s="32" t="s">
        <v>286</v>
      </c>
      <c r="J7" s="32" t="s">
        <v>287</v>
      </c>
      <c r="K7" s="32" t="s">
        <v>288</v>
      </c>
      <c r="L7" s="32" t="s">
        <v>289</v>
      </c>
      <c r="M7" s="32" t="s">
        <v>299</v>
      </c>
      <c r="N7" s="32" t="str" cm="1">
        <f t="array" ref="N7">_xlfn.IFS(M7="Binary proportions", "grp1n, grp2n, prop1event, prop2event", M7="Mean SE", "grp1n, grp2n, grp1m, grp2m, grp1se, grp2se", M7="Mean SD", "grp1n, grp2n, grp1m, grp2m, grp1sd, grp2sd", M7 = "Anova", "totaln f", M7 = "Odds ratio", "or, se", M7 = "Standardised regression coefficient", "b, sdy, grp1n, grp2n", M7 = "Unstandardised regression coefficient", "beta, sdy, grp1n, grp2n", M7 = "Mean Gain", "group1n, group2n AND pre1mean, pre1sd, post1mean, post1sd, pre2mean, pre2sd, post2mean, post2sd, OR gain1mean, gain1se, gain2mean, gain2se", M7 = "Mean Difference", "grp1n, grp2n, mean_diff, mean_diff_se OR mean_diff_lower AND mean_diff_upper")</f>
        <v>grp1n, grp2n, mean_diff, mean_diff_se OR mean_diff_lower AND mean_diff_upper</v>
      </c>
      <c r="O7" s="32">
        <v>87</v>
      </c>
      <c r="P7" s="32">
        <v>69</v>
      </c>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v>49.83</v>
      </c>
      <c r="AV7" s="33">
        <v>36.630000000000003</v>
      </c>
      <c r="AW7" s="33">
        <v>63.02</v>
      </c>
      <c r="AX7" s="33"/>
      <c r="AY7" s="32" t="s">
        <v>291</v>
      </c>
      <c r="AZ7" s="32"/>
    </row>
    <row r="8" spans="1:52" ht="15.75" customHeight="1" x14ac:dyDescent="0.15">
      <c r="A8" s="31" t="s">
        <v>115</v>
      </c>
      <c r="B8" s="32" t="s">
        <v>94</v>
      </c>
      <c r="C8" s="32" t="s">
        <v>95</v>
      </c>
      <c r="D8" s="32" t="s">
        <v>282</v>
      </c>
      <c r="E8" s="32" t="s">
        <v>297</v>
      </c>
      <c r="F8" s="32" t="s">
        <v>298</v>
      </c>
      <c r="G8" s="32" t="s">
        <v>285</v>
      </c>
      <c r="H8" s="32">
        <v>9</v>
      </c>
      <c r="I8" s="32" t="s">
        <v>286</v>
      </c>
      <c r="J8" s="32" t="s">
        <v>287</v>
      </c>
      <c r="K8" s="32" t="s">
        <v>288</v>
      </c>
      <c r="L8" s="32" t="s">
        <v>289</v>
      </c>
      <c r="M8" s="32" t="s">
        <v>299</v>
      </c>
      <c r="N8" s="32" t="str" cm="1">
        <f t="array" ref="N8">_xlfn.IFS(M8="Binary proportions", "grp1n, grp2n, prop1event, prop2event", M8="Mean SE", "grp1n, grp2n, grp1m, grp2m, grp1se, grp2se", M8="Mean SD", "grp1n, grp2n, grp1m, grp2m, grp1sd, grp2sd", M8 = "Anova", "totaln f", M8 = "Odds ratio", "or, se", M8 = "Standardised regression coefficient", "b, sdy, grp1n, grp2n", M8 = "Unstandardised regression coefficient", "beta, sdy, grp1n, grp2n", M8 = "Mean Gain", "group1n, group2n AND pre1mean, pre1sd, post1mean, post1sd, pre2mean, pre2sd, post2mean, post2sd, OR gain1mean, gain1se, gain2mean, gain2se", M8 = "Mean Difference", "grp1n, grp2n, mean_diff, mean_diff_se OR mean_diff_lower AND mean_diff_upper")</f>
        <v>grp1n, grp2n, mean_diff, mean_diff_se OR mean_diff_lower AND mean_diff_upper</v>
      </c>
      <c r="O8" s="32">
        <v>87</v>
      </c>
      <c r="P8" s="32">
        <v>69</v>
      </c>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v>47.1</v>
      </c>
      <c r="AV8" s="33">
        <v>33.81</v>
      </c>
      <c r="AW8" s="33">
        <v>60.39</v>
      </c>
      <c r="AX8" s="33"/>
      <c r="AY8" s="32" t="s">
        <v>291</v>
      </c>
      <c r="AZ8" s="32"/>
    </row>
    <row r="9" spans="1:52" ht="15.75" customHeight="1" x14ac:dyDescent="0.15">
      <c r="A9" s="31" t="s">
        <v>115</v>
      </c>
      <c r="B9" s="32" t="s">
        <v>94</v>
      </c>
      <c r="C9" s="32" t="s">
        <v>95</v>
      </c>
      <c r="D9" s="32" t="s">
        <v>282</v>
      </c>
      <c r="E9" s="32" t="s">
        <v>297</v>
      </c>
      <c r="F9" s="32" t="s">
        <v>298</v>
      </c>
      <c r="G9" s="32" t="s">
        <v>285</v>
      </c>
      <c r="H9" s="32">
        <v>12</v>
      </c>
      <c r="I9" s="32" t="s">
        <v>286</v>
      </c>
      <c r="J9" s="32" t="s">
        <v>287</v>
      </c>
      <c r="K9" s="32" t="s">
        <v>288</v>
      </c>
      <c r="L9" s="32" t="s">
        <v>289</v>
      </c>
      <c r="M9" s="32" t="s">
        <v>299</v>
      </c>
      <c r="N9" s="32" t="str" cm="1">
        <f t="array" ref="N9">_xlfn.IFS(M9="Binary proportions", "grp1n, grp2n, prop1event, prop2event", M9="Mean SE", "grp1n, grp2n, grp1m, grp2m, grp1se, grp2se", M9="Mean SD", "grp1n, grp2n, grp1m, grp2m, grp1sd, grp2sd", M9 = "Anova", "totaln f", M9 = "Odds ratio", "or, se", M9 = "Standardised regression coefficient", "b, sdy, grp1n, grp2n", M9 = "Unstandardised regression coefficient", "beta, sdy, grp1n, grp2n", M9 = "Mean Gain", "group1n, group2n AND pre1mean, pre1sd, post1mean, post1sd, pre2mean, pre2sd, post2mean, post2sd, OR gain1mean, gain1se, gain2mean, gain2se", M9 = "Mean Difference", "grp1n, grp2n, mean_diff, mean_diff_se OR mean_diff_lower AND mean_diff_upper")</f>
        <v>grp1n, grp2n, mean_diff, mean_diff_se OR mean_diff_lower AND mean_diff_upper</v>
      </c>
      <c r="O9" s="32">
        <v>87</v>
      </c>
      <c r="P9" s="32">
        <v>69</v>
      </c>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v>35</v>
      </c>
      <c r="AV9" s="33">
        <v>21.62</v>
      </c>
      <c r="AW9" s="33">
        <v>48.38</v>
      </c>
      <c r="AX9" s="33"/>
      <c r="AY9" s="32" t="s">
        <v>291</v>
      </c>
      <c r="AZ9" s="32"/>
    </row>
    <row r="10" spans="1:52" ht="15.75" customHeight="1" x14ac:dyDescent="0.15">
      <c r="A10" s="31" t="s">
        <v>115</v>
      </c>
      <c r="B10" s="32" t="s">
        <v>94</v>
      </c>
      <c r="C10" s="32" t="s">
        <v>95</v>
      </c>
      <c r="D10" s="32" t="s">
        <v>282</v>
      </c>
      <c r="E10" s="32" t="s">
        <v>297</v>
      </c>
      <c r="F10" s="32" t="s">
        <v>298</v>
      </c>
      <c r="G10" s="32" t="s">
        <v>285</v>
      </c>
      <c r="H10" s="32">
        <v>15</v>
      </c>
      <c r="I10" s="32" t="s">
        <v>286</v>
      </c>
      <c r="J10" s="32" t="s">
        <v>287</v>
      </c>
      <c r="K10" s="32" t="s">
        <v>288</v>
      </c>
      <c r="L10" s="32" t="s">
        <v>289</v>
      </c>
      <c r="M10" s="32" t="s">
        <v>299</v>
      </c>
      <c r="N10" s="32" t="str" cm="1">
        <f t="array" ref="N10">_xlfn.IFS(M10="Binary proportions", "grp1n, grp2n, prop1event, prop2event", M10="Mean SE", "grp1n, grp2n, grp1m, grp2m, grp1se, grp2se", M10="Mean SD", "grp1n, grp2n, grp1m, grp2m, grp1sd, grp2sd", M10 = "Anova", "totaln f", M10 = "Odds ratio", "or, se", M10 = "Standardised regression coefficient", "b, sdy, grp1n, grp2n", M10 = "Unstandardised regression coefficient", "beta, sdy, grp1n, grp2n", M10 = "Mean Gain", "group1n, group2n AND pre1mean, pre1sd, post1mean, post1sd, pre2mean, pre2sd, post2mean, post2sd, OR gain1mean, gain1se, gain2mean, gain2se", M10 = "Mean Difference", "grp1n, grp2n, mean_diff, mean_diff_se OR mean_diff_lower AND mean_diff_upper")</f>
        <v>grp1n, grp2n, mean_diff, mean_diff_se OR mean_diff_lower AND mean_diff_upper</v>
      </c>
      <c r="O10" s="32">
        <v>87</v>
      </c>
      <c r="P10" s="32">
        <v>69</v>
      </c>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v>33.28</v>
      </c>
      <c r="AV10" s="33">
        <v>19.66</v>
      </c>
      <c r="AW10" s="33">
        <v>46.89</v>
      </c>
      <c r="AX10" s="33"/>
      <c r="AY10" s="32" t="s">
        <v>291</v>
      </c>
      <c r="AZ10" s="32"/>
    </row>
    <row r="11" spans="1:52" ht="15.75" customHeight="1" x14ac:dyDescent="0.15">
      <c r="A11" s="31" t="s">
        <v>115</v>
      </c>
      <c r="B11" s="32" t="s">
        <v>94</v>
      </c>
      <c r="C11" s="32" t="s">
        <v>95</v>
      </c>
      <c r="D11" s="32" t="s">
        <v>282</v>
      </c>
      <c r="E11" s="32" t="s">
        <v>297</v>
      </c>
      <c r="F11" s="32" t="s">
        <v>298</v>
      </c>
      <c r="G11" s="32" t="s">
        <v>285</v>
      </c>
      <c r="H11" s="32">
        <v>18</v>
      </c>
      <c r="I11" s="32" t="s">
        <v>286</v>
      </c>
      <c r="J11" s="32" t="s">
        <v>287</v>
      </c>
      <c r="K11" s="32" t="s">
        <v>288</v>
      </c>
      <c r="L11" s="32" t="s">
        <v>289</v>
      </c>
      <c r="M11" s="32" t="s">
        <v>299</v>
      </c>
      <c r="N11" s="32" t="str" cm="1">
        <f t="array" ref="N11">_xlfn.IFS(M11="Binary proportions", "grp1n, grp2n, prop1event, prop2event", M11="Mean SE", "grp1n, grp2n, grp1m, grp2m, grp1se, grp2se", M11="Mean SD", "grp1n, grp2n, grp1m, grp2m, grp1sd, grp2sd", M11 = "Anova", "totaln f", M11 = "Odds ratio", "or, se", M11 = "Standardised regression coefficient", "b, sdy, grp1n, grp2n", M11 = "Unstandardised regression coefficient", "beta, sdy, grp1n, grp2n", M11 = "Mean Gain", "group1n, group2n AND pre1mean, pre1sd, post1mean, post1sd, pre2mean, pre2sd, post2mean, post2sd, OR gain1mean, gain1se, gain2mean, gain2se", M11 = "Mean Difference", "grp1n, grp2n, mean_diff, mean_diff_se OR mean_diff_lower AND mean_diff_upper")</f>
        <v>grp1n, grp2n, mean_diff, mean_diff_se OR mean_diff_lower AND mean_diff_upper</v>
      </c>
      <c r="O11" s="32">
        <v>87</v>
      </c>
      <c r="P11" s="32">
        <v>69</v>
      </c>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v>30.49</v>
      </c>
      <c r="AV11" s="33">
        <v>16.82</v>
      </c>
      <c r="AW11" s="33">
        <v>44.15</v>
      </c>
      <c r="AX11" s="33"/>
      <c r="AY11" s="32" t="s">
        <v>291</v>
      </c>
      <c r="AZ11" s="32"/>
    </row>
    <row r="12" spans="1:52" ht="15.75" customHeight="1" x14ac:dyDescent="0.15">
      <c r="A12" s="31" t="s">
        <v>115</v>
      </c>
      <c r="B12" s="32" t="s">
        <v>94</v>
      </c>
      <c r="C12" s="32" t="s">
        <v>95</v>
      </c>
      <c r="D12" s="32" t="s">
        <v>282</v>
      </c>
      <c r="E12" s="32" t="s">
        <v>297</v>
      </c>
      <c r="F12" s="32" t="s">
        <v>298</v>
      </c>
      <c r="G12" s="32" t="s">
        <v>285</v>
      </c>
      <c r="H12" s="32">
        <v>24</v>
      </c>
      <c r="I12" s="32" t="s">
        <v>286</v>
      </c>
      <c r="J12" s="32" t="s">
        <v>287</v>
      </c>
      <c r="K12" s="32" t="s">
        <v>288</v>
      </c>
      <c r="L12" s="32" t="s">
        <v>289</v>
      </c>
      <c r="M12" s="32" t="s">
        <v>299</v>
      </c>
      <c r="N12" s="32" t="str" cm="1">
        <f t="array" ref="N12">_xlfn.IFS(M12="Binary proportions", "grp1n, grp2n, prop1event, prop2event", M12="Mean SE", "grp1n, grp2n, grp1m, grp2m, grp1se, grp2se", M12="Mean SD", "grp1n, grp2n, grp1m, grp2m, grp1sd, grp2sd", M12 = "Anova", "totaln f", M12 = "Odds ratio", "or, se", M12 = "Standardised regression coefficient", "b, sdy, grp1n, grp2n", M12 = "Unstandardised regression coefficient", "beta, sdy, grp1n, grp2n", M12 = "Mean Gain", "group1n, group2n AND pre1mean, pre1sd, post1mean, post1sd, pre2mean, pre2sd, post2mean, post2sd, OR gain1mean, gain1se, gain2mean, gain2se", M12 = "Mean Difference", "grp1n, grp2n, mean_diff, mean_diff_se OR mean_diff_lower AND mean_diff_upper")</f>
        <v>grp1n, grp2n, mean_diff, mean_diff_se OR mean_diff_lower AND mean_diff_upper</v>
      </c>
      <c r="O12" s="32">
        <v>87</v>
      </c>
      <c r="P12" s="32">
        <v>69</v>
      </c>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v>20.78</v>
      </c>
      <c r="AV12" s="33">
        <v>6.89</v>
      </c>
      <c r="AW12" s="33">
        <v>34.68</v>
      </c>
      <c r="AX12" s="33"/>
      <c r="AY12" s="32" t="s">
        <v>291</v>
      </c>
      <c r="AZ12" s="32"/>
    </row>
    <row r="13" spans="1:52" ht="15.75" customHeight="1" x14ac:dyDescent="0.15">
      <c r="A13" s="31" t="s">
        <v>115</v>
      </c>
      <c r="B13" s="32" t="s">
        <v>94</v>
      </c>
      <c r="C13" s="32" t="s">
        <v>95</v>
      </c>
      <c r="D13" s="32" t="s">
        <v>282</v>
      </c>
      <c r="E13" s="32" t="s">
        <v>300</v>
      </c>
      <c r="F13" s="32" t="s">
        <v>301</v>
      </c>
      <c r="G13" s="32" t="s">
        <v>285</v>
      </c>
      <c r="H13" s="32">
        <v>3</v>
      </c>
      <c r="I13" s="32" t="s">
        <v>286</v>
      </c>
      <c r="J13" s="32" t="s">
        <v>287</v>
      </c>
      <c r="K13" s="32" t="s">
        <v>288</v>
      </c>
      <c r="L13" s="32" t="s">
        <v>289</v>
      </c>
      <c r="M13" s="32" t="s">
        <v>296</v>
      </c>
      <c r="N13" s="32" t="str" cm="1">
        <f t="array" ref="N13">_xlfn.IFS(M13="Binary proportions", "grp1n, grp2n, prop1event, prop2event", M13="Mean SE", "grp1n, grp2n, grp1m, grp2m, grp1se, grp2se", M13="Mean SD", "grp1n, grp2n, grp1m, grp2m, grp1sd, grp2sd", M13 = "Anova", "totaln f", M13 = "Odds ratio", "or, se", M13 = "Standardised regression coefficient", "b, sdy, grp1n, grp2n", M13 = "Unstandardised regression coefficient", "beta, sdy, grp1n, grp2n", M13 = "Mean Gain", "group1n, group2n AND pre1mean, pre1sd, post1mean, post1sd, pre2mean, pre2sd, post2mean, post2sd, OR gain1mean, gain1se, gain2mean, gain2se", M13 = "Mean Difference", "grp1n, grp2n, mean_diff, mean_diff_se OR mean_diff_lower AND mean_diff_upper")</f>
        <v>grp1n, grp2n, prop1event, prop2event</v>
      </c>
      <c r="O13" s="32">
        <v>87</v>
      </c>
      <c r="P13" s="32">
        <v>69</v>
      </c>
      <c r="Q13" s="33">
        <v>0.41810000000000003</v>
      </c>
      <c r="R13" s="33">
        <v>0.18410000000000001</v>
      </c>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2"/>
      <c r="AZ13" s="32" t="s">
        <v>302</v>
      </c>
    </row>
    <row r="14" spans="1:52" ht="15.75" customHeight="1" x14ac:dyDescent="0.15">
      <c r="A14" s="31" t="s">
        <v>115</v>
      </c>
      <c r="B14" s="32" t="s">
        <v>94</v>
      </c>
      <c r="C14" s="32" t="s">
        <v>95</v>
      </c>
      <c r="D14" s="32" t="s">
        <v>282</v>
      </c>
      <c r="E14" s="32" t="s">
        <v>300</v>
      </c>
      <c r="F14" s="32" t="s">
        <v>301</v>
      </c>
      <c r="G14" s="32" t="s">
        <v>285</v>
      </c>
      <c r="H14" s="32">
        <v>6</v>
      </c>
      <c r="I14" s="32" t="s">
        <v>286</v>
      </c>
      <c r="J14" s="32" t="s">
        <v>287</v>
      </c>
      <c r="K14" s="32" t="s">
        <v>288</v>
      </c>
      <c r="L14" s="32" t="s">
        <v>289</v>
      </c>
      <c r="M14" s="32" t="s">
        <v>296</v>
      </c>
      <c r="N14" s="32" t="str" cm="1">
        <f t="array" ref="N14">_xlfn.IFS(M14="Binary proportions", "grp1n, grp2n, prop1event, prop2event", M14="Mean SE", "grp1n, grp2n, grp1m, grp2m, grp1se, grp2se", M14="Mean SD", "grp1n, grp2n, grp1m, grp2m, grp1sd, grp2sd", M14 = "Anova", "totaln f", M14 = "Odds ratio", "or, se", M14 = "Standardised regression coefficient", "b, sdy, grp1n, grp2n", M14 = "Unstandardised regression coefficient", "beta, sdy, grp1n, grp2n", M14 = "Mean Gain", "group1n, group2n AND pre1mean, pre1sd, post1mean, post1sd, pre2mean, pre2sd, post2mean, post2sd, OR gain1mean, gain1se, gain2mean, gain2se", M14 = "Mean Difference", "grp1n, grp2n, mean_diff, mean_diff_se OR mean_diff_lower AND mean_diff_upper")</f>
        <v>grp1n, grp2n, prop1event, prop2event</v>
      </c>
      <c r="O14" s="32">
        <v>87</v>
      </c>
      <c r="P14" s="32">
        <v>69</v>
      </c>
      <c r="Q14" s="33">
        <v>0.73040000000000005</v>
      </c>
      <c r="R14" s="33">
        <v>0.2321</v>
      </c>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2"/>
      <c r="AZ14" s="32" t="s">
        <v>302</v>
      </c>
    </row>
    <row r="15" spans="1:52" ht="15.75" customHeight="1" x14ac:dyDescent="0.15">
      <c r="A15" s="31" t="s">
        <v>115</v>
      </c>
      <c r="B15" s="32" t="s">
        <v>94</v>
      </c>
      <c r="C15" s="32" t="s">
        <v>95</v>
      </c>
      <c r="D15" s="32" t="s">
        <v>282</v>
      </c>
      <c r="E15" s="32" t="s">
        <v>300</v>
      </c>
      <c r="F15" s="32" t="s">
        <v>301</v>
      </c>
      <c r="G15" s="32" t="s">
        <v>285</v>
      </c>
      <c r="H15" s="32">
        <v>9</v>
      </c>
      <c r="I15" s="32" t="s">
        <v>286</v>
      </c>
      <c r="J15" s="32" t="s">
        <v>287</v>
      </c>
      <c r="K15" s="32" t="s">
        <v>288</v>
      </c>
      <c r="L15" s="32" t="s">
        <v>289</v>
      </c>
      <c r="M15" s="32" t="s">
        <v>296</v>
      </c>
      <c r="N15" s="32" t="str" cm="1">
        <f t="array" ref="N15">_xlfn.IFS(M15="Binary proportions", "grp1n, grp2n, prop1event, prop2event", M15="Mean SE", "grp1n, grp2n, grp1m, grp2m, grp1se, grp2se", M15="Mean SD", "grp1n, grp2n, grp1m, grp2m, grp1sd, grp2sd", M15 = "Anova", "totaln f", M15 = "Odds ratio", "or, se", M15 = "Standardised regression coefficient", "b, sdy, grp1n, grp2n", M15 = "Unstandardised regression coefficient", "beta, sdy, grp1n, grp2n", M15 = "Mean Gain", "group1n, group2n AND pre1mean, pre1sd, post1mean, post1sd, pre2mean, pre2sd, post2mean, post2sd, OR gain1mean, gain1se, gain2mean, gain2se", M15 = "Mean Difference", "grp1n, grp2n, mean_diff, mean_diff_se OR mean_diff_lower AND mean_diff_upper")</f>
        <v>grp1n, grp2n, prop1event, prop2event</v>
      </c>
      <c r="O15" s="32">
        <v>87</v>
      </c>
      <c r="P15" s="32">
        <v>69</v>
      </c>
      <c r="Q15" s="33">
        <v>0.76470000000000005</v>
      </c>
      <c r="R15" s="33">
        <v>0.29370000000000002</v>
      </c>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2"/>
      <c r="AZ15" s="32" t="s">
        <v>302</v>
      </c>
    </row>
    <row r="16" spans="1:52" ht="15.75" customHeight="1" x14ac:dyDescent="0.15">
      <c r="A16" s="31" t="s">
        <v>115</v>
      </c>
      <c r="B16" s="32" t="s">
        <v>94</v>
      </c>
      <c r="C16" s="32" t="s">
        <v>95</v>
      </c>
      <c r="D16" s="32" t="s">
        <v>282</v>
      </c>
      <c r="E16" s="32" t="s">
        <v>300</v>
      </c>
      <c r="F16" s="32" t="s">
        <v>301</v>
      </c>
      <c r="G16" s="32" t="s">
        <v>285</v>
      </c>
      <c r="H16" s="32">
        <v>12</v>
      </c>
      <c r="I16" s="32" t="s">
        <v>286</v>
      </c>
      <c r="J16" s="32" t="s">
        <v>287</v>
      </c>
      <c r="K16" s="32" t="s">
        <v>288</v>
      </c>
      <c r="L16" s="32" t="s">
        <v>289</v>
      </c>
      <c r="M16" s="32" t="s">
        <v>296</v>
      </c>
      <c r="N16" s="32" t="str" cm="1">
        <f t="array" ref="N16">_xlfn.IFS(M16="Binary proportions", "grp1n, grp2n, prop1event, prop2event", M16="Mean SE", "grp1n, grp2n, grp1m, grp2m, grp1se, grp2se", M16="Mean SD", "grp1n, grp2n, grp1m, grp2m, grp1sd, grp2sd", M16 = "Anova", "totaln f", M16 = "Odds ratio", "or, se", M16 = "Standardised regression coefficient", "b, sdy, grp1n, grp2n", M16 = "Unstandardised regression coefficient", "beta, sdy, grp1n, grp2n", M16 = "Mean Gain", "group1n, group2n AND pre1mean, pre1sd, post1mean, post1sd, pre2mean, pre2sd, post2mean, post2sd, OR gain1mean, gain1se, gain2mean, gain2se", M16 = "Mean Difference", "grp1n, grp2n, mean_diff, mean_diff_se OR mean_diff_lower AND mean_diff_upper")</f>
        <v>grp1n, grp2n, prop1event, prop2event</v>
      </c>
      <c r="O16" s="32">
        <v>87</v>
      </c>
      <c r="P16" s="32">
        <v>69</v>
      </c>
      <c r="Q16" s="33">
        <v>0.74270000000000003</v>
      </c>
      <c r="R16" s="33">
        <v>0.39269999999999999</v>
      </c>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2"/>
      <c r="AZ16" s="32" t="s">
        <v>302</v>
      </c>
    </row>
    <row r="17" spans="1:52" ht="15.75" customHeight="1" x14ac:dyDescent="0.15">
      <c r="A17" s="31" t="s">
        <v>115</v>
      </c>
      <c r="B17" s="32" t="s">
        <v>94</v>
      </c>
      <c r="C17" s="32" t="s">
        <v>95</v>
      </c>
      <c r="D17" s="32" t="s">
        <v>282</v>
      </c>
      <c r="E17" s="32" t="s">
        <v>300</v>
      </c>
      <c r="F17" s="32" t="s">
        <v>301</v>
      </c>
      <c r="G17" s="32" t="s">
        <v>285</v>
      </c>
      <c r="H17" s="32">
        <v>15</v>
      </c>
      <c r="I17" s="32" t="s">
        <v>286</v>
      </c>
      <c r="J17" s="32" t="s">
        <v>287</v>
      </c>
      <c r="K17" s="32" t="s">
        <v>288</v>
      </c>
      <c r="L17" s="32" t="s">
        <v>289</v>
      </c>
      <c r="M17" s="32" t="s">
        <v>296</v>
      </c>
      <c r="N17" s="32" t="str" cm="1">
        <f t="array" ref="N17">_xlfn.IFS(M17="Binary proportions", "grp1n, grp2n, prop1event, prop2event", M17="Mean SE", "grp1n, grp2n, grp1m, grp2m, grp1se, grp2se", M17="Mean SD", "grp1n, grp2n, grp1m, grp2m, grp1sd, grp2sd", M17 = "Anova", "totaln f", M17 = "Odds ratio", "or, se", M17 = "Standardised regression coefficient", "b, sdy, grp1n, grp2n", M17 = "Unstandardised regression coefficient", "beta, sdy, grp1n, grp2n", M17 = "Mean Gain", "group1n, group2n AND pre1mean, pre1sd, post1mean, post1sd, pre2mean, pre2sd, post2mean, post2sd, OR gain1mean, gain1se, gain2mean, gain2se", M17 = "Mean Difference", "grp1n, grp2n, mean_diff, mean_diff_se OR mean_diff_lower AND mean_diff_upper")</f>
        <v>grp1n, grp2n, prop1event, prop2event</v>
      </c>
      <c r="O17" s="32">
        <v>87</v>
      </c>
      <c r="P17" s="32">
        <v>69</v>
      </c>
      <c r="Q17" s="33">
        <v>0.72960000000000003</v>
      </c>
      <c r="R17" s="33">
        <v>0.39679999999999999</v>
      </c>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2"/>
      <c r="AZ17" s="32" t="s">
        <v>302</v>
      </c>
    </row>
    <row r="18" spans="1:52" ht="15.75" customHeight="1" x14ac:dyDescent="0.15">
      <c r="A18" s="31" t="s">
        <v>115</v>
      </c>
      <c r="B18" s="32" t="s">
        <v>94</v>
      </c>
      <c r="C18" s="32" t="s">
        <v>95</v>
      </c>
      <c r="D18" s="32" t="s">
        <v>282</v>
      </c>
      <c r="E18" s="32" t="s">
        <v>300</v>
      </c>
      <c r="F18" s="32" t="s">
        <v>301</v>
      </c>
      <c r="G18" s="32" t="s">
        <v>285</v>
      </c>
      <c r="H18" s="32">
        <v>18</v>
      </c>
      <c r="I18" s="32" t="s">
        <v>286</v>
      </c>
      <c r="J18" s="32" t="s">
        <v>287</v>
      </c>
      <c r="K18" s="32" t="s">
        <v>288</v>
      </c>
      <c r="L18" s="32" t="s">
        <v>289</v>
      </c>
      <c r="M18" s="32" t="s">
        <v>296</v>
      </c>
      <c r="N18" s="32" t="str" cm="1">
        <f t="array" ref="N18">_xlfn.IFS(M18="Binary proportions", "grp1n, grp2n, prop1event, prop2event", M18="Mean SE", "grp1n, grp2n, grp1m, grp2m, grp1se, grp2se", M18="Mean SD", "grp1n, grp2n, grp1m, grp2m, grp1sd, grp2sd", M18 = "Anova", "totaln f", M18 = "Odds ratio", "or, se", M18 = "Standardised regression coefficient", "b, sdy, grp1n, grp2n", M18 = "Unstandardised regression coefficient", "beta, sdy, grp1n, grp2n", M18 = "Mean Gain", "group1n, group2n AND pre1mean, pre1sd, post1mean, post1sd, pre2mean, pre2sd, post2mean, post2sd, OR gain1mean, gain1se, gain2mean, gain2se", M18 = "Mean Difference", "grp1n, grp2n, mean_diff, mean_diff_se OR mean_diff_lower AND mean_diff_upper")</f>
        <v>grp1n, grp2n, prop1event, prop2event</v>
      </c>
      <c r="O18" s="32">
        <v>87</v>
      </c>
      <c r="P18" s="32">
        <v>69</v>
      </c>
      <c r="Q18" s="33">
        <v>0.68120000000000003</v>
      </c>
      <c r="R18" s="33">
        <v>0.37640000000000001</v>
      </c>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2"/>
      <c r="AZ18" s="32" t="s">
        <v>302</v>
      </c>
    </row>
    <row r="19" spans="1:52" ht="15.75" customHeight="1" x14ac:dyDescent="0.15">
      <c r="A19" s="31" t="s">
        <v>115</v>
      </c>
      <c r="B19" s="32" t="s">
        <v>94</v>
      </c>
      <c r="C19" s="32" t="s">
        <v>95</v>
      </c>
      <c r="D19" s="32" t="s">
        <v>282</v>
      </c>
      <c r="E19" s="32" t="s">
        <v>300</v>
      </c>
      <c r="F19" s="32" t="s">
        <v>301</v>
      </c>
      <c r="G19" s="32" t="s">
        <v>285</v>
      </c>
      <c r="H19" s="32">
        <v>21</v>
      </c>
      <c r="I19" s="32" t="s">
        <v>286</v>
      </c>
      <c r="J19" s="32" t="s">
        <v>287</v>
      </c>
      <c r="K19" s="32" t="s">
        <v>288</v>
      </c>
      <c r="L19" s="32" t="s">
        <v>289</v>
      </c>
      <c r="M19" s="32" t="s">
        <v>296</v>
      </c>
      <c r="N19" s="32" t="str" cm="1">
        <f t="array" ref="N19">_xlfn.IFS(M19="Binary proportions", "grp1n, grp2n, prop1event, prop2event", M19="Mean SE", "grp1n, grp2n, grp1m, grp2m, grp1se, grp2se", M19="Mean SD", "grp1n, grp2n, grp1m, grp2m, grp1sd, grp2sd", M19 = "Anova", "totaln f", M19 = "Odds ratio", "or, se", M19 = "Standardised regression coefficient", "b, sdy, grp1n, grp2n", M19 = "Unstandardised regression coefficient", "beta, sdy, grp1n, grp2n", M19 = "Mean Gain", "group1n, group2n AND pre1mean, pre1sd, post1mean, post1sd, pre2mean, pre2sd, post2mean, post2sd, OR gain1mean, gain1se, gain2mean, gain2se", M19 = "Mean Difference", "grp1n, grp2n, mean_diff, mean_diff_se OR mean_diff_lower AND mean_diff_upper")</f>
        <v>grp1n, grp2n, prop1event, prop2event</v>
      </c>
      <c r="O19" s="32">
        <v>87</v>
      </c>
      <c r="P19" s="32">
        <v>69</v>
      </c>
      <c r="Q19" s="33">
        <v>0.64780000000000004</v>
      </c>
      <c r="R19" s="33">
        <v>0.44</v>
      </c>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2"/>
      <c r="AZ19" s="32" t="s">
        <v>302</v>
      </c>
    </row>
    <row r="20" spans="1:52" ht="15.75" customHeight="1" x14ac:dyDescent="0.15">
      <c r="A20" s="31" t="s">
        <v>115</v>
      </c>
      <c r="B20" s="32" t="s">
        <v>94</v>
      </c>
      <c r="C20" s="32" t="s">
        <v>95</v>
      </c>
      <c r="D20" s="32" t="s">
        <v>282</v>
      </c>
      <c r="E20" s="32" t="s">
        <v>300</v>
      </c>
      <c r="F20" s="32" t="s">
        <v>301</v>
      </c>
      <c r="G20" s="32" t="s">
        <v>285</v>
      </c>
      <c r="H20" s="32">
        <v>24</v>
      </c>
      <c r="I20" s="32" t="s">
        <v>286</v>
      </c>
      <c r="J20" s="32" t="s">
        <v>287</v>
      </c>
      <c r="K20" s="32" t="s">
        <v>288</v>
      </c>
      <c r="L20" s="32" t="s">
        <v>289</v>
      </c>
      <c r="M20" s="32" t="s">
        <v>296</v>
      </c>
      <c r="N20" s="32" t="str" cm="1">
        <f t="array" ref="N20">_xlfn.IFS(M20="Binary proportions", "grp1n, grp2n, prop1event, prop2event", M20="Mean SE", "grp1n, grp2n, grp1m, grp2m, grp1se, grp2se", M20="Mean SD", "grp1n, grp2n, grp1m, grp2m, grp1sd, grp2sd", M20 = "Anova", "totaln f", M20 = "Odds ratio", "or, se", M20 = "Standardised regression coefficient", "b, sdy, grp1n, grp2n", M20 = "Unstandardised regression coefficient", "beta, sdy, grp1n, grp2n", M20 = "Mean Gain", "group1n, group2n AND pre1mean, pre1sd, post1mean, post1sd, pre2mean, pre2sd, post2mean, post2sd, OR gain1mean, gain1se, gain2mean, gain2se", M20 = "Mean Difference", "grp1n, grp2n, mean_diff, mean_diff_se OR mean_diff_lower AND mean_diff_upper")</f>
        <v>grp1n, grp2n, prop1event, prop2event</v>
      </c>
      <c r="O20" s="32">
        <v>87</v>
      </c>
      <c r="P20" s="32">
        <v>69</v>
      </c>
      <c r="Q20" s="33">
        <v>0.66039999999999999</v>
      </c>
      <c r="R20" s="33">
        <v>0.4798</v>
      </c>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2"/>
      <c r="AZ20" s="32" t="s">
        <v>302</v>
      </c>
    </row>
    <row r="21" spans="1:52" ht="15.75" customHeight="1" x14ac:dyDescent="0.15">
      <c r="A21" s="34" t="s">
        <v>132</v>
      </c>
      <c r="B21" s="32" t="s">
        <v>94</v>
      </c>
      <c r="C21" s="32" t="s">
        <v>95</v>
      </c>
      <c r="D21" s="32" t="s">
        <v>282</v>
      </c>
      <c r="E21" s="32" t="s">
        <v>303</v>
      </c>
      <c r="F21" s="32" t="s">
        <v>304</v>
      </c>
      <c r="G21" s="32" t="s">
        <v>285</v>
      </c>
      <c r="H21" s="32">
        <v>0</v>
      </c>
      <c r="I21" s="32" t="s">
        <v>286</v>
      </c>
      <c r="J21" s="32" t="s">
        <v>287</v>
      </c>
      <c r="K21" s="32" t="s">
        <v>288</v>
      </c>
      <c r="L21" s="32" t="s">
        <v>289</v>
      </c>
      <c r="M21" s="32" t="s">
        <v>305</v>
      </c>
      <c r="N21" s="32" t="str" cm="1">
        <f t="array" ref="N21">_xlfn.IFS(M21="Binary proportions", "grp1n, grp2n, prop1event, prop2event", M21="Mean SE", "grp1n, grp2n, grp1m, grp2m, grp1se, grp2se", M21="Mean SD", "grp1n, grp2n, grp1m, grp2m, grp1sd, grp2sd", M21 = "Anova", "totaln f", M21 = "Odds ratio", "or, se", M21 = "Standardised regression coefficient", "b, sdy, grp1n, grp2n", M21 = "Unstandardised regression coefficient", "beta, sdy, grp1n, grp2n", M21 = "Mean Gain", "group1n, group2n AND pre1mean, pre1sd, post1mean, post1sd, pre2mean, pre2sd, post2mean, post2sd, OR gain1mean, gain1se, gain2mean, gain2se", M21 = "Mean Difference", "grp1n, grp2n, mean_diff, mean_diff_se OR mean_diff_lower AND mean_diff_upper")</f>
        <v>grp1n, grp2n, grp1m, grp2m, grp1sd, grp2sd</v>
      </c>
      <c r="O21" s="32">
        <v>13</v>
      </c>
      <c r="P21" s="32">
        <v>11</v>
      </c>
      <c r="Q21" s="33"/>
      <c r="R21" s="33"/>
      <c r="S21" s="33">
        <v>24.6</v>
      </c>
      <c r="T21" s="33">
        <v>4.0999999999999996</v>
      </c>
      <c r="U21" s="33"/>
      <c r="V21" s="33">
        <v>23.5</v>
      </c>
      <c r="W21" s="33">
        <v>5.2</v>
      </c>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2"/>
      <c r="AZ21" s="32"/>
    </row>
    <row r="22" spans="1:52" ht="15.75" customHeight="1" x14ac:dyDescent="0.15">
      <c r="A22" s="34" t="s">
        <v>132</v>
      </c>
      <c r="B22" s="32" t="s">
        <v>94</v>
      </c>
      <c r="C22" s="32" t="s">
        <v>95</v>
      </c>
      <c r="D22" s="32" t="s">
        <v>282</v>
      </c>
      <c r="E22" s="32" t="s">
        <v>303</v>
      </c>
      <c r="F22" s="32" t="s">
        <v>304</v>
      </c>
      <c r="G22" s="32" t="s">
        <v>285</v>
      </c>
      <c r="H22" s="32">
        <v>18</v>
      </c>
      <c r="I22" s="32" t="s">
        <v>286</v>
      </c>
      <c r="J22" s="32" t="s">
        <v>287</v>
      </c>
      <c r="K22" s="32" t="s">
        <v>288</v>
      </c>
      <c r="L22" s="32" t="s">
        <v>289</v>
      </c>
      <c r="M22" s="32" t="s">
        <v>305</v>
      </c>
      <c r="N22" s="32" t="str" cm="1">
        <f t="array" ref="N22">_xlfn.IFS(M22="Binary proportions", "grp1n, grp2n, prop1event, prop2event", M22="Mean SE", "grp1n, grp2n, grp1m, grp2m, grp1se, grp2se", M22="Mean SD", "grp1n, grp2n, grp1m, grp2m, grp1sd, grp2sd", M22 = "Anova", "totaln f", M22 = "Odds ratio", "or, se", M22 = "Standardised regression coefficient", "b, sdy, grp1n, grp2n", M22 = "Unstandardised regression coefficient", "beta, sdy, grp1n, grp2n", M22 = "Mean Gain", "group1n, group2n AND pre1mean, pre1sd, post1mean, post1sd, pre2mean, pre2sd, post2mean, post2sd, OR gain1mean, gain1se, gain2mean, gain2se", M22 = "Mean Difference", "grp1n, grp2n, mean_diff, mean_diff_se OR mean_diff_lower AND mean_diff_upper")</f>
        <v>grp1n, grp2n, grp1m, grp2m, grp1sd, grp2sd</v>
      </c>
      <c r="O22" s="32">
        <v>13</v>
      </c>
      <c r="P22" s="32">
        <v>11</v>
      </c>
      <c r="Q22" s="33"/>
      <c r="R22" s="33"/>
      <c r="S22" s="33">
        <v>23.8</v>
      </c>
      <c r="T22" s="33">
        <v>6.1</v>
      </c>
      <c r="U22" s="33"/>
      <c r="V22" s="33">
        <v>24.6</v>
      </c>
      <c r="W22" s="33">
        <v>6.6</v>
      </c>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v>-1.3</v>
      </c>
      <c r="AV22" s="33">
        <v>-6.6</v>
      </c>
      <c r="AW22" s="33">
        <v>4</v>
      </c>
      <c r="AX22" s="33"/>
      <c r="AY22" s="32"/>
      <c r="AZ22" s="32"/>
    </row>
    <row r="23" spans="1:52" ht="15.75" customHeight="1" x14ac:dyDescent="0.15">
      <c r="A23" s="34" t="s">
        <v>146</v>
      </c>
      <c r="B23" s="32" t="s">
        <v>94</v>
      </c>
      <c r="C23" s="32" t="s">
        <v>95</v>
      </c>
      <c r="D23" s="32" t="s">
        <v>282</v>
      </c>
      <c r="E23" s="32" t="s">
        <v>306</v>
      </c>
      <c r="F23" s="32" t="s">
        <v>306</v>
      </c>
      <c r="G23" s="32" t="s">
        <v>285</v>
      </c>
      <c r="H23" s="32">
        <v>6</v>
      </c>
      <c r="I23" s="32" t="s">
        <v>286</v>
      </c>
      <c r="J23" s="32" t="s">
        <v>287</v>
      </c>
      <c r="K23" s="32" t="s">
        <v>288</v>
      </c>
      <c r="L23" s="32" t="s">
        <v>289</v>
      </c>
      <c r="M23" s="32" t="s">
        <v>296</v>
      </c>
      <c r="N23" s="32" t="str" cm="1">
        <f t="array" ref="N23">_xlfn.IFS(M23="Binary proportions", "grp1n, grp2n, prop1event, prop2event", M23="Mean SE", "grp1n, grp2n, grp1m, grp2m, grp1se, grp2se", M23="Mean SD", "grp1n, grp2n, grp1m, grp2m, grp1sd, grp2sd", M23 = "Anova", "totaln f", M23 = "Odds ratio", "or, se", M23 = "Standardised regression coefficient", "b, sdy, grp1n, grp2n", M23 = "Unstandardised regression coefficient", "beta, sdy, grp1n, grp2n", M23 = "Mean Gain", "group1n, group2n AND pre1mean, pre1sd, post1mean, post1sd, pre2mean, pre2sd, post2mean, post2sd, OR gain1mean, gain1se, gain2mean, gain2se", M23 = "Mean Difference", "grp1n, grp2n, mean_diff, mean_diff_se OR mean_diff_lower AND mean_diff_upper")</f>
        <v>grp1n, grp2n, prop1event, prop2event</v>
      </c>
      <c r="O23" s="32">
        <v>80</v>
      </c>
      <c r="P23" s="32">
        <v>80</v>
      </c>
      <c r="Q23" s="33">
        <f>68/O23</f>
        <v>0.85</v>
      </c>
      <c r="R23" s="33">
        <f>65/P23</f>
        <v>0.8125</v>
      </c>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2"/>
      <c r="AZ23" s="32"/>
    </row>
    <row r="24" spans="1:52" ht="15.75" customHeight="1" x14ac:dyDescent="0.15">
      <c r="A24" s="34" t="s">
        <v>146</v>
      </c>
      <c r="B24" s="32" t="s">
        <v>94</v>
      </c>
      <c r="C24" s="32" t="s">
        <v>95</v>
      </c>
      <c r="D24" s="32" t="s">
        <v>282</v>
      </c>
      <c r="E24" s="32" t="s">
        <v>306</v>
      </c>
      <c r="F24" s="32" t="s">
        <v>306</v>
      </c>
      <c r="G24" s="32" t="s">
        <v>285</v>
      </c>
      <c r="H24" s="32">
        <v>9</v>
      </c>
      <c r="I24" s="32" t="s">
        <v>286</v>
      </c>
      <c r="J24" s="32" t="s">
        <v>287</v>
      </c>
      <c r="K24" s="32" t="s">
        <v>288</v>
      </c>
      <c r="L24" s="32" t="s">
        <v>289</v>
      </c>
      <c r="M24" s="32" t="s">
        <v>296</v>
      </c>
      <c r="N24" s="32" t="str" cm="1">
        <f t="array" ref="N24">_xlfn.IFS(M24="Binary proportions", "grp1n, grp2n, prop1event, prop2event", M24="Mean SE", "grp1n, grp2n, grp1m, grp2m, grp1se, grp2se", M24="Mean SD", "grp1n, grp2n, grp1m, grp2m, grp1sd, grp2sd", M24 = "Anova", "totaln f", M24 = "Odds ratio", "or, se", M24 = "Standardised regression coefficient", "b, sdy, grp1n, grp2n", M24 = "Unstandardised regression coefficient", "beta, sdy, grp1n, grp2n", M24 = "Mean Gain", "group1n, group2n AND pre1mean, pre1sd, post1mean, post1sd, pre2mean, pre2sd, post2mean, post2sd, OR gain1mean, gain1se, gain2mean, gain2se", M24 = "Mean Difference", "grp1n, grp2n, mean_diff, mean_diff_se OR mean_diff_lower AND mean_diff_upper")</f>
        <v>grp1n, grp2n, prop1event, prop2event</v>
      </c>
      <c r="O24" s="32">
        <v>80</v>
      </c>
      <c r="P24" s="32">
        <v>80</v>
      </c>
      <c r="Q24" s="33">
        <f t="shared" ref="Q24:Q25" si="0">49/O24</f>
        <v>0.61250000000000004</v>
      </c>
      <c r="R24" s="33">
        <f>51/P24</f>
        <v>0.63749999999999996</v>
      </c>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2"/>
      <c r="AZ24" s="32"/>
    </row>
    <row r="25" spans="1:52" ht="15.75" customHeight="1" x14ac:dyDescent="0.15">
      <c r="A25" s="34" t="s">
        <v>146</v>
      </c>
      <c r="B25" s="32" t="s">
        <v>94</v>
      </c>
      <c r="C25" s="32" t="s">
        <v>95</v>
      </c>
      <c r="D25" s="32" t="s">
        <v>282</v>
      </c>
      <c r="E25" s="32" t="s">
        <v>306</v>
      </c>
      <c r="F25" s="32" t="s">
        <v>306</v>
      </c>
      <c r="G25" s="32" t="s">
        <v>285</v>
      </c>
      <c r="H25" s="32">
        <v>12</v>
      </c>
      <c r="I25" s="32" t="s">
        <v>286</v>
      </c>
      <c r="J25" s="32" t="s">
        <v>287</v>
      </c>
      <c r="K25" s="32" t="s">
        <v>288</v>
      </c>
      <c r="L25" s="32" t="s">
        <v>289</v>
      </c>
      <c r="M25" s="32" t="s">
        <v>296</v>
      </c>
      <c r="N25" s="32" t="str" cm="1">
        <f t="array" ref="N25">_xlfn.IFS(M25="Binary proportions", "grp1n, grp2n, prop1event, prop2event", M25="Mean SE", "grp1n, grp2n, grp1m, grp2m, grp1se, grp2se", M25="Mean SD", "grp1n, grp2n, grp1m, grp2m, grp1sd, grp2sd", M25 = "Anova", "totaln f", M25 = "Odds ratio", "or, se", M25 = "Standardised regression coefficient", "b, sdy, grp1n, grp2n", M25 = "Unstandardised regression coefficient", "beta, sdy, grp1n, grp2n", M25 = "Mean Gain", "group1n, group2n AND pre1mean, pre1sd, post1mean, post1sd, pre2mean, pre2sd, post2mean, post2sd, OR gain1mean, gain1se, gain2mean, gain2se", M25 = "Mean Difference", "grp1n, grp2n, mean_diff, mean_diff_se OR mean_diff_lower AND mean_diff_upper")</f>
        <v>grp1n, grp2n, prop1event, prop2event</v>
      </c>
      <c r="O25" s="32">
        <v>80</v>
      </c>
      <c r="P25" s="32">
        <v>80</v>
      </c>
      <c r="Q25" s="33">
        <f t="shared" si="0"/>
        <v>0.61250000000000004</v>
      </c>
      <c r="R25" s="33">
        <f>41/P25</f>
        <v>0.51249999999999996</v>
      </c>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2"/>
      <c r="AZ25" s="32"/>
    </row>
    <row r="26" spans="1:52" ht="15.75" customHeight="1" x14ac:dyDescent="0.15">
      <c r="A26" s="34" t="s">
        <v>161</v>
      </c>
      <c r="B26" s="32" t="s">
        <v>94</v>
      </c>
      <c r="C26" s="32" t="s">
        <v>95</v>
      </c>
      <c r="D26" s="32" t="s">
        <v>282</v>
      </c>
      <c r="E26" s="32" t="s">
        <v>307</v>
      </c>
      <c r="F26" s="32" t="s">
        <v>308</v>
      </c>
      <c r="G26" s="32" t="s">
        <v>309</v>
      </c>
      <c r="H26" s="32">
        <v>24</v>
      </c>
      <c r="I26" s="32" t="s">
        <v>286</v>
      </c>
      <c r="J26" s="32" t="s">
        <v>287</v>
      </c>
      <c r="K26" s="32" t="s">
        <v>310</v>
      </c>
      <c r="L26" s="32" t="s">
        <v>289</v>
      </c>
      <c r="M26" s="32" t="s">
        <v>296</v>
      </c>
      <c r="N26" s="32" t="str" cm="1">
        <f t="array" ref="N26">_xlfn.IFS(M26="Binary proportions", "grp1n, grp2n, prop1event, prop2event", M26="Mean SE", "grp1n, grp2n, grp1m, grp2m, grp1se, grp2se", M26="Mean SD", "grp1n, grp2n, grp1m, grp2m, grp1sd, grp2sd", M26 = "Anova", "totaln f", M26 = "Odds ratio", "or, se", M26 = "Standardised regression coefficient", "b, sdy, grp1n, grp2n", M26 = "Unstandardised regression coefficient", "beta, sdy, grp1n, grp2n", M26 = "Mean Gain", "group1n, group2n AND pre1mean, pre1sd, post1mean, post1sd, pre2mean, pre2sd, post2mean, post2sd, OR gain1mean, gain1se, gain2mean, gain2se", M26 = "Mean Difference", "grp1n, grp2n, mean_diff, mean_diff_se OR mean_diff_lower AND mean_diff_upper")</f>
        <v>grp1n, grp2n, prop1event, prop2event</v>
      </c>
      <c r="O26" s="32">
        <v>138</v>
      </c>
      <c r="P26" s="32">
        <v>159</v>
      </c>
      <c r="Q26" s="33">
        <v>0.16700000000000001</v>
      </c>
      <c r="R26" s="33">
        <v>0.28899999999999998</v>
      </c>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2"/>
      <c r="AZ26" s="32"/>
    </row>
    <row r="27" spans="1:52" ht="15.75" customHeight="1" x14ac:dyDescent="0.15">
      <c r="A27" s="34" t="s">
        <v>161</v>
      </c>
      <c r="B27" s="32" t="s">
        <v>94</v>
      </c>
      <c r="C27" s="32" t="s">
        <v>95</v>
      </c>
      <c r="D27" s="32" t="s">
        <v>282</v>
      </c>
      <c r="E27" s="32" t="s">
        <v>307</v>
      </c>
      <c r="F27" s="32" t="s">
        <v>311</v>
      </c>
      <c r="G27" s="32" t="s">
        <v>309</v>
      </c>
      <c r="H27" s="32">
        <v>24</v>
      </c>
      <c r="I27" s="32" t="s">
        <v>286</v>
      </c>
      <c r="J27" s="32" t="s">
        <v>287</v>
      </c>
      <c r="K27" s="32" t="s">
        <v>310</v>
      </c>
      <c r="L27" s="32" t="s">
        <v>289</v>
      </c>
      <c r="M27" s="32" t="s">
        <v>296</v>
      </c>
      <c r="N27" s="32" t="str" cm="1">
        <f t="array" ref="N27">_xlfn.IFS(M27="Binary proportions", "grp1n, grp2n, prop1event, prop2event", M27="Mean SE", "grp1n, grp2n, grp1m, grp2m, grp1se, grp2se", M27="Mean SD", "grp1n, grp2n, grp1m, grp2m, grp1sd, grp2sd", M27 = "Anova", "totaln f", M27 = "Odds ratio", "or, se", M27 = "Standardised regression coefficient", "b, sdy, grp1n, grp2n", M27 = "Unstandardised regression coefficient", "beta, sdy, grp1n, grp2n", M27 = "Mean Gain", "group1n, group2n AND pre1mean, pre1sd, post1mean, post1sd, pre2mean, pre2sd, post2mean, post2sd, OR gain1mean, gain1se, gain2mean, gain2se", M27 = "Mean Difference", "grp1n, grp2n, mean_diff, mean_diff_se OR mean_diff_lower AND mean_diff_upper")</f>
        <v>grp1n, grp2n, prop1event, prop2event</v>
      </c>
      <c r="O27" s="32">
        <v>138</v>
      </c>
      <c r="P27" s="32">
        <v>159</v>
      </c>
      <c r="Q27" s="33">
        <v>5.8000000000000003E-2</v>
      </c>
      <c r="R27" s="33">
        <v>0.11899999999999999</v>
      </c>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2"/>
      <c r="AZ27" s="32"/>
    </row>
    <row r="28" spans="1:52" ht="15.75" customHeight="1" x14ac:dyDescent="0.15">
      <c r="A28" s="31" t="s">
        <v>93</v>
      </c>
      <c r="B28" s="32" t="s">
        <v>94</v>
      </c>
      <c r="C28" s="32" t="s">
        <v>95</v>
      </c>
      <c r="D28" s="32" t="s">
        <v>312</v>
      </c>
      <c r="E28" s="32" t="s">
        <v>313</v>
      </c>
      <c r="F28" s="32" t="s">
        <v>314</v>
      </c>
      <c r="G28" s="32" t="s">
        <v>285</v>
      </c>
      <c r="H28" s="32">
        <v>6</v>
      </c>
      <c r="I28" s="32" t="s">
        <v>286</v>
      </c>
      <c r="J28" s="32" t="s">
        <v>287</v>
      </c>
      <c r="K28" s="32" t="s">
        <v>288</v>
      </c>
      <c r="L28" s="32" t="s">
        <v>289</v>
      </c>
      <c r="M28" s="32" t="s">
        <v>290</v>
      </c>
      <c r="N28" s="32" t="str" cm="1">
        <f t="array" ref="N28">_xlfn.IFS(M28="Binary proportions", "grp1n, grp2n, prop1event, prop2event", M28="Mean SE", "grp1n, grp2n, grp1m, grp2m, grp1se, grp2se", M28="Mean SD", "grp1n, grp2n, grp1m, grp2m, grp1sd, grp2sd", M28 = "Anova", "totaln f", M28 = "Odds ratio", "or, se", M28 = "Standardised regression coefficient", "b, sdy, grp1n, grp2n", M28 = "Unstandardised regression coefficient", "beta, sdy, grp1n, grp2n", M28 = "Mean Gain", "group1n, group2n AND pre1mean, pre1sd, post1mean, post1sd, pre2mean, pre2sd, post2mean, post2sd, OR gain1mean, gain1se, gain2mean, gain2se", M28 = "Mean Difference", "grp1n, grp2n, mean_diff, mean_diff_se OR mean_diff_lower AND mean_diff_upper")</f>
        <v>group1n, group2n AND pre1mean, pre1sd, post1mean, post1sd, pre2mean, pre2sd, post2mean, post2sd, OR gain1mean, gain1se, gain2mean, gain2se</v>
      </c>
      <c r="O28" s="32">
        <v>34</v>
      </c>
      <c r="P28" s="32">
        <v>31</v>
      </c>
      <c r="Q28" s="33"/>
      <c r="R28" s="33"/>
      <c r="S28" s="33"/>
      <c r="T28" s="33"/>
      <c r="U28" s="33"/>
      <c r="V28" s="33"/>
      <c r="W28" s="33"/>
      <c r="X28" s="33"/>
      <c r="Y28" s="33">
        <v>2.5169999999999999</v>
      </c>
      <c r="Z28" s="33">
        <v>0.54900000000000004</v>
      </c>
      <c r="AA28" s="33">
        <v>2.6549999999999998</v>
      </c>
      <c r="AB28" s="33">
        <v>0.52</v>
      </c>
      <c r="AC28" s="33">
        <v>2.569</v>
      </c>
      <c r="AD28" s="33">
        <v>0.45500000000000002</v>
      </c>
      <c r="AE28" s="33">
        <v>2.8330000000000002</v>
      </c>
      <c r="AF28" s="33">
        <v>0.52300000000000002</v>
      </c>
      <c r="AG28" s="33"/>
      <c r="AH28" s="33"/>
      <c r="AI28" s="33"/>
      <c r="AJ28" s="33"/>
      <c r="AK28" s="33"/>
      <c r="AL28" s="33"/>
      <c r="AM28" s="33"/>
      <c r="AN28" s="33"/>
      <c r="AO28" s="33"/>
      <c r="AP28" s="33"/>
      <c r="AQ28" s="33"/>
      <c r="AR28" s="33"/>
      <c r="AS28" s="33"/>
      <c r="AT28" s="33"/>
      <c r="AU28" s="33"/>
      <c r="AV28" s="33"/>
      <c r="AW28" s="33"/>
      <c r="AX28" s="33"/>
      <c r="AY28" s="32" t="s">
        <v>291</v>
      </c>
      <c r="AZ28" s="32"/>
    </row>
    <row r="29" spans="1:52" ht="15.75" customHeight="1" x14ac:dyDescent="0.15">
      <c r="A29" s="31" t="s">
        <v>93</v>
      </c>
      <c r="B29" s="32" t="s">
        <v>94</v>
      </c>
      <c r="C29" s="32" t="s">
        <v>95</v>
      </c>
      <c r="D29" s="32" t="s">
        <v>312</v>
      </c>
      <c r="E29" s="32" t="s">
        <v>315</v>
      </c>
      <c r="F29" s="32" t="s">
        <v>316</v>
      </c>
      <c r="G29" s="32" t="s">
        <v>285</v>
      </c>
      <c r="H29" s="32">
        <v>6</v>
      </c>
      <c r="I29" s="32" t="s">
        <v>286</v>
      </c>
      <c r="J29" s="32" t="s">
        <v>287</v>
      </c>
      <c r="K29" s="32" t="s">
        <v>288</v>
      </c>
      <c r="L29" s="32" t="s">
        <v>289</v>
      </c>
      <c r="M29" s="32" t="s">
        <v>290</v>
      </c>
      <c r="N29" s="32" t="str" cm="1">
        <f t="array" ref="N29">_xlfn.IFS(M29="Binary proportions", "grp1n, grp2n, prop1event, prop2event", M29="Mean SE", "grp1n, grp2n, grp1m, grp2m, grp1se, grp2se", M29="Mean SD", "grp1n, grp2n, grp1m, grp2m, grp1sd, grp2sd", M29 = "Anova", "totaln f", M29 = "Odds ratio", "or, se", M29 = "Standardised regression coefficient", "b, sdy, grp1n, grp2n", M29 = "Unstandardised regression coefficient", "beta, sdy, grp1n, grp2n", M29 = "Mean Gain", "group1n, group2n AND pre1mean, pre1sd, post1mean, post1sd, pre2mean, pre2sd, post2mean, post2sd, OR gain1mean, gain1se, gain2mean, gain2se", M29 = "Mean Difference", "grp1n, grp2n, mean_diff, mean_diff_se OR mean_diff_lower AND mean_diff_upper")</f>
        <v>group1n, group2n AND pre1mean, pre1sd, post1mean, post1sd, pre2mean, pre2sd, post2mean, post2sd, OR gain1mean, gain1se, gain2mean, gain2se</v>
      </c>
      <c r="O29" s="32">
        <v>34</v>
      </c>
      <c r="P29" s="32">
        <v>31</v>
      </c>
      <c r="Q29" s="33"/>
      <c r="R29" s="33"/>
      <c r="S29" s="33"/>
      <c r="T29" s="33"/>
      <c r="U29" s="33"/>
      <c r="V29" s="33"/>
      <c r="W29" s="33"/>
      <c r="X29" s="33"/>
      <c r="Y29" s="33">
        <v>2.5640000000000001</v>
      </c>
      <c r="Z29" s="33">
        <v>0.73899999999999999</v>
      </c>
      <c r="AA29" s="33">
        <v>2.5710000000000002</v>
      </c>
      <c r="AB29" s="33">
        <v>0.85099999999999998</v>
      </c>
      <c r="AC29" s="33">
        <v>2.6</v>
      </c>
      <c r="AD29" s="33">
        <v>0.82699999999999996</v>
      </c>
      <c r="AE29" s="33">
        <v>2.7890000000000001</v>
      </c>
      <c r="AF29" s="33">
        <v>0.71299999999999997</v>
      </c>
      <c r="AG29" s="33"/>
      <c r="AH29" s="33"/>
      <c r="AI29" s="33"/>
      <c r="AJ29" s="33"/>
      <c r="AK29" s="33"/>
      <c r="AL29" s="33"/>
      <c r="AM29" s="33"/>
      <c r="AN29" s="33"/>
      <c r="AO29" s="33"/>
      <c r="AP29" s="33"/>
      <c r="AQ29" s="33"/>
      <c r="AR29" s="33"/>
      <c r="AS29" s="33"/>
      <c r="AT29" s="33"/>
      <c r="AU29" s="33"/>
      <c r="AV29" s="33"/>
      <c r="AW29" s="33"/>
      <c r="AX29" s="33"/>
      <c r="AY29" s="32" t="s">
        <v>291</v>
      </c>
      <c r="AZ29" s="32"/>
    </row>
    <row r="30" spans="1:52" ht="15.75" customHeight="1" x14ac:dyDescent="0.15">
      <c r="A30" s="31" t="s">
        <v>93</v>
      </c>
      <c r="B30" s="32" t="s">
        <v>94</v>
      </c>
      <c r="C30" s="32" t="s">
        <v>95</v>
      </c>
      <c r="D30" s="32" t="s">
        <v>312</v>
      </c>
      <c r="E30" s="32" t="s">
        <v>317</v>
      </c>
      <c r="F30" s="32" t="s">
        <v>318</v>
      </c>
      <c r="G30" s="32" t="s">
        <v>285</v>
      </c>
      <c r="H30" s="32">
        <v>6</v>
      </c>
      <c r="I30" s="32" t="s">
        <v>286</v>
      </c>
      <c r="J30" s="32" t="s">
        <v>287</v>
      </c>
      <c r="K30" s="32" t="s">
        <v>288</v>
      </c>
      <c r="L30" s="32" t="s">
        <v>289</v>
      </c>
      <c r="M30" s="32" t="s">
        <v>290</v>
      </c>
      <c r="N30" s="32" t="str" cm="1">
        <f t="array" ref="N30">_xlfn.IFS(M30="Binary proportions", "grp1n, grp2n, prop1event, prop2event", M30="Mean SE", "grp1n, grp2n, grp1m, grp2m, grp1se, grp2se", M30="Mean SD", "grp1n, grp2n, grp1m, grp2m, grp1sd, grp2sd", M30 = "Anova", "totaln f", M30 = "Odds ratio", "or, se", M30 = "Standardised regression coefficient", "b, sdy, grp1n, grp2n", M30 = "Unstandardised regression coefficient", "beta, sdy, grp1n, grp2n", M30 = "Mean Gain", "group1n, group2n AND pre1mean, pre1sd, post1mean, post1sd, pre2mean, pre2sd, post2mean, post2sd, OR gain1mean, gain1se, gain2mean, gain2se", M30 = "Mean Difference", "grp1n, grp2n, mean_diff, mean_diff_se OR mean_diff_lower AND mean_diff_upper")</f>
        <v>group1n, group2n AND pre1mean, pre1sd, post1mean, post1sd, pre2mean, pre2sd, post2mean, post2sd, OR gain1mean, gain1se, gain2mean, gain2se</v>
      </c>
      <c r="O30" s="32">
        <v>34</v>
      </c>
      <c r="P30" s="32">
        <v>31</v>
      </c>
      <c r="Q30" s="33"/>
      <c r="R30" s="33"/>
      <c r="S30" s="33"/>
      <c r="T30" s="33"/>
      <c r="U30" s="33"/>
      <c r="V30" s="33"/>
      <c r="W30" s="33"/>
      <c r="X30" s="33"/>
      <c r="Y30" s="33">
        <v>5.8040000000000003</v>
      </c>
      <c r="Z30" s="33">
        <v>1.708</v>
      </c>
      <c r="AA30" s="33">
        <v>5.7919999999999998</v>
      </c>
      <c r="AB30" s="33">
        <v>1.7070000000000001</v>
      </c>
      <c r="AC30" s="33">
        <v>5.8959999999999999</v>
      </c>
      <c r="AD30" s="33">
        <v>1.5029999999999999</v>
      </c>
      <c r="AE30" s="33">
        <v>6.0609999999999999</v>
      </c>
      <c r="AF30" s="33">
        <v>1.306</v>
      </c>
      <c r="AG30" s="33"/>
      <c r="AH30" s="33"/>
      <c r="AI30" s="33"/>
      <c r="AJ30" s="33"/>
      <c r="AK30" s="33"/>
      <c r="AL30" s="33"/>
      <c r="AM30" s="33"/>
      <c r="AN30" s="33"/>
      <c r="AO30" s="33"/>
      <c r="AP30" s="33"/>
      <c r="AQ30" s="33"/>
      <c r="AR30" s="33"/>
      <c r="AS30" s="33"/>
      <c r="AT30" s="33"/>
      <c r="AU30" s="33"/>
      <c r="AV30" s="33"/>
      <c r="AW30" s="33"/>
      <c r="AX30" s="33"/>
      <c r="AY30" s="32" t="s">
        <v>291</v>
      </c>
      <c r="AZ30" s="32"/>
    </row>
    <row r="31" spans="1:52" ht="15.75" customHeight="1" x14ac:dyDescent="0.15">
      <c r="A31" s="34" t="s">
        <v>132</v>
      </c>
      <c r="B31" s="32" t="s">
        <v>94</v>
      </c>
      <c r="C31" s="32" t="s">
        <v>95</v>
      </c>
      <c r="D31" s="32" t="s">
        <v>312</v>
      </c>
      <c r="E31" s="32" t="s">
        <v>319</v>
      </c>
      <c r="F31" s="32" t="s">
        <v>320</v>
      </c>
      <c r="G31" s="32" t="s">
        <v>285</v>
      </c>
      <c r="H31" s="32">
        <v>0</v>
      </c>
      <c r="I31" s="32" t="s">
        <v>286</v>
      </c>
      <c r="J31" s="32" t="s">
        <v>287</v>
      </c>
      <c r="K31" s="32" t="s">
        <v>288</v>
      </c>
      <c r="L31" s="32" t="s">
        <v>289</v>
      </c>
      <c r="M31" s="32" t="s">
        <v>305</v>
      </c>
      <c r="N31" s="32" t="str" cm="1">
        <f t="array" ref="N31">_xlfn.IFS(M31="Binary proportions", "grp1n, grp2n, prop1event, prop2event", M31="Mean SE", "grp1n, grp2n, grp1m, grp2m, grp1se, grp2se", M31="Mean SD", "grp1n, grp2n, grp1m, grp2m, grp1sd, grp2sd", M31 = "Anova", "totaln f", M31 = "Odds ratio", "or, se", M31 = "Standardised regression coefficient", "b, sdy, grp1n, grp2n", M31 = "Unstandardised regression coefficient", "beta, sdy, grp1n, grp2n", M31 = "Mean Gain", "group1n, group2n AND pre1mean, pre1sd, post1mean, post1sd, pre2mean, pre2sd, post2mean, post2sd, OR gain1mean, gain1se, gain2mean, gain2se", M31 = "Mean Difference", "grp1n, grp2n, mean_diff, mean_diff_se OR mean_diff_lower AND mean_diff_upper")</f>
        <v>grp1n, grp2n, grp1m, grp2m, grp1sd, grp2sd</v>
      </c>
      <c r="O31" s="32">
        <v>13</v>
      </c>
      <c r="P31" s="32">
        <v>11</v>
      </c>
      <c r="Q31" s="33"/>
      <c r="R31" s="33"/>
      <c r="S31" s="33">
        <v>11.3</v>
      </c>
      <c r="T31" s="33">
        <v>2.6</v>
      </c>
      <c r="U31" s="33"/>
      <c r="V31" s="33">
        <v>10.8</v>
      </c>
      <c r="W31" s="33">
        <v>4.0999999999999996</v>
      </c>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5"/>
      <c r="AV31" s="35"/>
      <c r="AW31" s="35"/>
      <c r="AX31" s="33"/>
      <c r="AY31" s="32"/>
      <c r="AZ31" s="32"/>
    </row>
    <row r="32" spans="1:52" ht="15.75" customHeight="1" x14ac:dyDescent="0.15">
      <c r="A32" s="34" t="s">
        <v>132</v>
      </c>
      <c r="B32" s="32" t="s">
        <v>94</v>
      </c>
      <c r="C32" s="32" t="s">
        <v>95</v>
      </c>
      <c r="D32" s="32" t="s">
        <v>312</v>
      </c>
      <c r="E32" s="32" t="s">
        <v>319</v>
      </c>
      <c r="F32" s="32" t="s">
        <v>320</v>
      </c>
      <c r="G32" s="32" t="s">
        <v>285</v>
      </c>
      <c r="H32" s="32">
        <v>18</v>
      </c>
      <c r="I32" s="32" t="s">
        <v>286</v>
      </c>
      <c r="J32" s="32" t="s">
        <v>287</v>
      </c>
      <c r="K32" s="32" t="s">
        <v>288</v>
      </c>
      <c r="L32" s="32" t="s">
        <v>289</v>
      </c>
      <c r="M32" s="32" t="s">
        <v>305</v>
      </c>
      <c r="N32" s="32" t="str" cm="1">
        <f t="array" ref="N32">_xlfn.IFS(M32="Binary proportions", "grp1n, grp2n, prop1event, prop2event", M32="Mean SE", "grp1n, grp2n, grp1m, grp2m, grp1se, grp2se", M32="Mean SD", "grp1n, grp2n, grp1m, grp2m, grp1sd, grp2sd", M32 = "Anova", "totaln f", M32 = "Odds ratio", "or, se", M32 = "Standardised regression coefficient", "b, sdy, grp1n, grp2n", M32 = "Unstandardised regression coefficient", "beta, sdy, grp1n, grp2n", M32 = "Mean Gain", "group1n, group2n AND pre1mean, pre1sd, post1mean, post1sd, pre2mean, pre2sd, post2mean, post2sd, OR gain1mean, gain1se, gain2mean, gain2se", M32 = "Mean Difference", "grp1n, grp2n, mean_diff, mean_diff_se OR mean_diff_lower AND mean_diff_upper")</f>
        <v>grp1n, grp2n, grp1m, grp2m, grp1sd, grp2sd</v>
      </c>
      <c r="O32" s="32">
        <v>13</v>
      </c>
      <c r="P32" s="32">
        <v>11</v>
      </c>
      <c r="Q32" s="33"/>
      <c r="R32" s="33"/>
      <c r="S32" s="33">
        <v>11.2</v>
      </c>
      <c r="T32" s="33">
        <v>3.9</v>
      </c>
      <c r="U32" s="33"/>
      <c r="V32" s="33">
        <v>13.2</v>
      </c>
      <c r="W32" s="33">
        <v>2.9</v>
      </c>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v>-2</v>
      </c>
      <c r="AV32" s="33">
        <v>-5</v>
      </c>
      <c r="AW32" s="33">
        <v>1</v>
      </c>
      <c r="AX32" s="33"/>
      <c r="AY32" s="32"/>
      <c r="AZ32" s="32"/>
    </row>
    <row r="33" spans="1:52" ht="15.75" customHeight="1" x14ac:dyDescent="0.15">
      <c r="A33" s="34" t="s">
        <v>132</v>
      </c>
      <c r="B33" s="32" t="s">
        <v>94</v>
      </c>
      <c r="C33" s="32" t="s">
        <v>95</v>
      </c>
      <c r="D33" s="32" t="s">
        <v>312</v>
      </c>
      <c r="E33" s="32" t="s">
        <v>321</v>
      </c>
      <c r="F33" s="32" t="s">
        <v>322</v>
      </c>
      <c r="G33" s="32" t="s">
        <v>285</v>
      </c>
      <c r="H33" s="32">
        <v>0</v>
      </c>
      <c r="I33" s="32" t="s">
        <v>286</v>
      </c>
      <c r="J33" s="32" t="s">
        <v>287</v>
      </c>
      <c r="K33" s="32" t="s">
        <v>288</v>
      </c>
      <c r="L33" s="32" t="s">
        <v>289</v>
      </c>
      <c r="M33" s="32" t="s">
        <v>305</v>
      </c>
      <c r="N33" s="32" t="str" cm="1">
        <f t="array" ref="N33">_xlfn.IFS(M33="Binary proportions", "grp1n, grp2n, prop1event, prop2event", M33="Mean SE", "grp1n, grp2n, grp1m, grp2m, grp1se, grp2se", M33="Mean SD", "grp1n, grp2n, grp1m, grp2m, grp1sd, grp2sd", M33 = "Anova", "totaln f", M33 = "Odds ratio", "or, se", M33 = "Standardised regression coefficient", "b, sdy, grp1n, grp2n", M33 = "Unstandardised regression coefficient", "beta, sdy, grp1n, grp2n", M33 = "Mean Gain", "group1n, group2n AND pre1mean, pre1sd, post1mean, post1sd, pre2mean, pre2sd, post2mean, post2sd, OR gain1mean, gain1se, gain2mean, gain2se", M33 = "Mean Difference", "grp1n, grp2n, mean_diff, mean_diff_se OR mean_diff_lower AND mean_diff_upper")</f>
        <v>grp1n, grp2n, grp1m, grp2m, grp1sd, grp2sd</v>
      </c>
      <c r="O33" s="32">
        <v>13</v>
      </c>
      <c r="P33" s="32">
        <v>11</v>
      </c>
      <c r="Q33" s="33"/>
      <c r="R33" s="33"/>
      <c r="S33" s="33">
        <v>16</v>
      </c>
      <c r="T33" s="33">
        <v>4.5999999999999996</v>
      </c>
      <c r="U33" s="33"/>
      <c r="V33" s="33">
        <v>16.3</v>
      </c>
      <c r="W33" s="33">
        <v>6.1</v>
      </c>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5"/>
      <c r="AV33" s="35"/>
      <c r="AW33" s="35"/>
      <c r="AX33" s="33"/>
      <c r="AY33" s="32"/>
      <c r="AZ33" s="32"/>
    </row>
    <row r="34" spans="1:52" ht="15.75" customHeight="1" x14ac:dyDescent="0.15">
      <c r="A34" s="34" t="s">
        <v>132</v>
      </c>
      <c r="B34" s="32" t="s">
        <v>94</v>
      </c>
      <c r="C34" s="32" t="s">
        <v>95</v>
      </c>
      <c r="D34" s="32" t="s">
        <v>312</v>
      </c>
      <c r="E34" s="32" t="s">
        <v>321</v>
      </c>
      <c r="F34" s="32" t="s">
        <v>322</v>
      </c>
      <c r="G34" s="32" t="s">
        <v>285</v>
      </c>
      <c r="H34" s="32">
        <v>18</v>
      </c>
      <c r="I34" s="32" t="s">
        <v>286</v>
      </c>
      <c r="J34" s="32" t="s">
        <v>287</v>
      </c>
      <c r="K34" s="32" t="s">
        <v>288</v>
      </c>
      <c r="L34" s="32" t="s">
        <v>289</v>
      </c>
      <c r="M34" s="32" t="s">
        <v>305</v>
      </c>
      <c r="N34" s="32" t="str" cm="1">
        <f t="array" ref="N34">_xlfn.IFS(M34="Binary proportions", "grp1n, grp2n, prop1event, prop2event", M34="Mean SE", "grp1n, grp2n, grp1m, grp2m, grp1se, grp2se", M34="Mean SD", "grp1n, grp2n, grp1m, grp2m, grp1sd, grp2sd", M34 = "Anova", "totaln f", M34 = "Odds ratio", "or, se", M34 = "Standardised regression coefficient", "b, sdy, grp1n, grp2n", M34 = "Unstandardised regression coefficient", "beta, sdy, grp1n, grp2n", M34 = "Mean Gain", "group1n, group2n AND pre1mean, pre1sd, post1mean, post1sd, pre2mean, pre2sd, post2mean, post2sd, OR gain1mean, gain1se, gain2mean, gain2se", M34 = "Mean Difference", "grp1n, grp2n, mean_diff, mean_diff_se OR mean_diff_lower AND mean_diff_upper")</f>
        <v>grp1n, grp2n, grp1m, grp2m, grp1sd, grp2sd</v>
      </c>
      <c r="O34" s="32">
        <v>13</v>
      </c>
      <c r="P34" s="32">
        <v>11</v>
      </c>
      <c r="Q34" s="33"/>
      <c r="R34" s="33"/>
      <c r="S34" s="33">
        <v>18.100000000000001</v>
      </c>
      <c r="T34" s="33">
        <v>5.2</v>
      </c>
      <c r="U34" s="33"/>
      <c r="V34" s="33">
        <v>19.600000000000001</v>
      </c>
      <c r="W34" s="33">
        <v>5.7</v>
      </c>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v>-1.4</v>
      </c>
      <c r="AV34" s="33">
        <v>-5</v>
      </c>
      <c r="AW34" s="33">
        <v>2.2999999999999998</v>
      </c>
      <c r="AX34" s="33"/>
      <c r="AY34" s="32"/>
      <c r="AZ34" s="32"/>
    </row>
    <row r="35" spans="1:52" ht="15.75" customHeight="1" x14ac:dyDescent="0.15">
      <c r="A35" s="34" t="s">
        <v>132</v>
      </c>
      <c r="B35" s="32" t="s">
        <v>94</v>
      </c>
      <c r="C35" s="32" t="s">
        <v>95</v>
      </c>
      <c r="D35" s="32" t="s">
        <v>312</v>
      </c>
      <c r="E35" s="32" t="s">
        <v>323</v>
      </c>
      <c r="F35" s="32" t="s">
        <v>324</v>
      </c>
      <c r="G35" s="32" t="s">
        <v>285</v>
      </c>
      <c r="H35" s="32">
        <v>0</v>
      </c>
      <c r="I35" s="32" t="s">
        <v>286</v>
      </c>
      <c r="J35" s="32" t="s">
        <v>287</v>
      </c>
      <c r="K35" s="32" t="s">
        <v>288</v>
      </c>
      <c r="L35" s="32" t="s">
        <v>289</v>
      </c>
      <c r="M35" s="32" t="s">
        <v>305</v>
      </c>
      <c r="N35" s="32" t="str" cm="1">
        <f t="array" ref="N35">_xlfn.IFS(M35="Binary proportions", "grp1n, grp2n, prop1event, prop2event", M35="Mean SE", "grp1n, grp2n, grp1m, grp2m, grp1se, grp2se", M35="Mean SD", "grp1n, grp2n, grp1m, grp2m, grp1sd, grp2sd", M35 = "Anova", "totaln f", M35 = "Odds ratio", "or, se", M35 = "Standardised regression coefficient", "b, sdy, grp1n, grp2n", M35 = "Unstandardised regression coefficient", "beta, sdy, grp1n, grp2n", M35 = "Mean Gain", "group1n, group2n AND pre1mean, pre1sd, post1mean, post1sd, pre2mean, pre2sd, post2mean, post2sd, OR gain1mean, gain1se, gain2mean, gain2se", M35 = "Mean Difference", "grp1n, grp2n, mean_diff, mean_diff_se OR mean_diff_lower AND mean_diff_upper")</f>
        <v>grp1n, grp2n, grp1m, grp2m, grp1sd, grp2sd</v>
      </c>
      <c r="O35" s="32">
        <v>13</v>
      </c>
      <c r="P35" s="32">
        <v>11</v>
      </c>
      <c r="Q35" s="33"/>
      <c r="R35" s="33"/>
      <c r="S35" s="33">
        <v>67</v>
      </c>
      <c r="T35" s="33">
        <v>12.9</v>
      </c>
      <c r="U35" s="33"/>
      <c r="V35" s="33">
        <v>77</v>
      </c>
      <c r="W35" s="33">
        <v>15.9</v>
      </c>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5"/>
      <c r="AV35" s="35"/>
      <c r="AW35" s="35"/>
      <c r="AX35" s="33"/>
      <c r="AY35" s="32"/>
      <c r="AZ35" s="32"/>
    </row>
    <row r="36" spans="1:52" ht="15.75" customHeight="1" x14ac:dyDescent="0.15">
      <c r="A36" s="34" t="s">
        <v>132</v>
      </c>
      <c r="B36" s="32" t="s">
        <v>94</v>
      </c>
      <c r="C36" s="32" t="s">
        <v>95</v>
      </c>
      <c r="D36" s="32" t="s">
        <v>312</v>
      </c>
      <c r="E36" s="32" t="s">
        <v>323</v>
      </c>
      <c r="F36" s="32" t="s">
        <v>324</v>
      </c>
      <c r="G36" s="32" t="s">
        <v>285</v>
      </c>
      <c r="H36" s="32">
        <v>18</v>
      </c>
      <c r="I36" s="32" t="s">
        <v>286</v>
      </c>
      <c r="J36" s="32" t="s">
        <v>287</v>
      </c>
      <c r="K36" s="32" t="s">
        <v>288</v>
      </c>
      <c r="L36" s="32" t="s">
        <v>289</v>
      </c>
      <c r="M36" s="32" t="s">
        <v>305</v>
      </c>
      <c r="N36" s="32" t="str" cm="1">
        <f t="array" ref="N36">_xlfn.IFS(M36="Binary proportions", "grp1n, grp2n, prop1event, prop2event", M36="Mean SE", "grp1n, grp2n, grp1m, grp2m, grp1se, grp2se", M36="Mean SD", "grp1n, grp2n, grp1m, grp2m, grp1sd, grp2sd", M36 = "Anova", "totaln f", M36 = "Odds ratio", "or, se", M36 = "Standardised regression coefficient", "b, sdy, grp1n, grp2n", M36 = "Unstandardised regression coefficient", "beta, sdy, grp1n, grp2n", M36 = "Mean Gain", "group1n, group2n AND pre1mean, pre1sd, post1mean, post1sd, pre2mean, pre2sd, post2mean, post2sd, OR gain1mean, gain1se, gain2mean, gain2se", M36 = "Mean Difference", "grp1n, grp2n, mean_diff, mean_diff_se OR mean_diff_lower AND mean_diff_upper")</f>
        <v>grp1n, grp2n, grp1m, grp2m, grp1sd, grp2sd</v>
      </c>
      <c r="O36" s="32">
        <v>13</v>
      </c>
      <c r="P36" s="32">
        <v>11</v>
      </c>
      <c r="Q36" s="33"/>
      <c r="R36" s="33"/>
      <c r="S36" s="33">
        <v>74.2</v>
      </c>
      <c r="T36" s="33">
        <v>21.3</v>
      </c>
      <c r="U36" s="33"/>
      <c r="V36" s="33">
        <v>77</v>
      </c>
      <c r="W36" s="33">
        <v>25.8</v>
      </c>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v>7.3</v>
      </c>
      <c r="AV36" s="33">
        <v>-9.6999999999999993</v>
      </c>
      <c r="AW36" s="33">
        <v>24.4</v>
      </c>
      <c r="AX36" s="33"/>
      <c r="AY36" s="32"/>
      <c r="AZ36" s="32"/>
    </row>
    <row r="37" spans="1:52" ht="15.75" customHeight="1" x14ac:dyDescent="0.15">
      <c r="A37" s="34" t="s">
        <v>132</v>
      </c>
      <c r="B37" s="32" t="s">
        <v>94</v>
      </c>
      <c r="C37" s="32" t="s">
        <v>95</v>
      </c>
      <c r="D37" s="32" t="s">
        <v>312</v>
      </c>
      <c r="E37" s="32" t="s">
        <v>325</v>
      </c>
      <c r="F37" s="32" t="s">
        <v>326</v>
      </c>
      <c r="G37" s="32" t="s">
        <v>309</v>
      </c>
      <c r="H37" s="32">
        <v>0</v>
      </c>
      <c r="I37" s="32" t="s">
        <v>286</v>
      </c>
      <c r="J37" s="32" t="s">
        <v>287</v>
      </c>
      <c r="K37" s="32" t="s">
        <v>288</v>
      </c>
      <c r="L37" s="32" t="s">
        <v>289</v>
      </c>
      <c r="M37" s="32" t="s">
        <v>305</v>
      </c>
      <c r="N37" s="32" t="str" cm="1">
        <f t="array" ref="N37">_xlfn.IFS(M37="Binary proportions", "grp1n, grp2n, prop1event, prop2event", M37="Mean SE", "grp1n, grp2n, grp1m, grp2m, grp1se, grp2se", M37="Mean SD", "grp1n, grp2n, grp1m, grp2m, grp1sd, grp2sd", M37 = "Anova", "totaln f", M37 = "Odds ratio", "or, se", M37 = "Standardised regression coefficient", "b, sdy, grp1n, grp2n", M37 = "Unstandardised regression coefficient", "beta, sdy, grp1n, grp2n", M37 = "Mean Gain", "group1n, group2n AND pre1mean, pre1sd, post1mean, post1sd, pre2mean, pre2sd, post2mean, post2sd, OR gain1mean, gain1se, gain2mean, gain2se", M37 = "Mean Difference", "grp1n, grp2n, mean_diff, mean_diff_se OR mean_diff_lower AND mean_diff_upper")</f>
        <v>grp1n, grp2n, grp1m, grp2m, grp1sd, grp2sd</v>
      </c>
      <c r="O37" s="32">
        <v>13</v>
      </c>
      <c r="P37" s="32">
        <v>11</v>
      </c>
      <c r="Q37" s="33"/>
      <c r="R37" s="33"/>
      <c r="S37" s="33">
        <v>4.5</v>
      </c>
      <c r="T37" s="33">
        <v>4.2</v>
      </c>
      <c r="U37" s="33"/>
      <c r="V37" s="33">
        <v>7.3</v>
      </c>
      <c r="W37" s="33">
        <v>4.8</v>
      </c>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5"/>
      <c r="AV37" s="35"/>
      <c r="AW37" s="35"/>
      <c r="AX37" s="33"/>
      <c r="AY37" s="32"/>
      <c r="AZ37" s="32"/>
    </row>
    <row r="38" spans="1:52" ht="15.75" customHeight="1" x14ac:dyDescent="0.15">
      <c r="A38" s="34" t="s">
        <v>132</v>
      </c>
      <c r="B38" s="32" t="s">
        <v>94</v>
      </c>
      <c r="C38" s="32" t="s">
        <v>95</v>
      </c>
      <c r="D38" s="32" t="s">
        <v>312</v>
      </c>
      <c r="E38" s="32" t="s">
        <v>325</v>
      </c>
      <c r="F38" s="32" t="s">
        <v>326</v>
      </c>
      <c r="G38" s="32" t="s">
        <v>309</v>
      </c>
      <c r="H38" s="32">
        <v>18</v>
      </c>
      <c r="I38" s="32" t="s">
        <v>286</v>
      </c>
      <c r="J38" s="32" t="s">
        <v>287</v>
      </c>
      <c r="K38" s="32" t="s">
        <v>288</v>
      </c>
      <c r="L38" s="32" t="s">
        <v>289</v>
      </c>
      <c r="M38" s="32" t="s">
        <v>305</v>
      </c>
      <c r="N38" s="32" t="str" cm="1">
        <f t="array" ref="N38">_xlfn.IFS(M38="Binary proportions", "grp1n, grp2n, prop1event, prop2event", M38="Mean SE", "grp1n, grp2n, grp1m, grp2m, grp1se, grp2se", M38="Mean SD", "grp1n, grp2n, grp1m, grp2m, grp1sd, grp2sd", M38 = "Anova", "totaln f", M38 = "Odds ratio", "or, se", M38 = "Standardised regression coefficient", "b, sdy, grp1n, grp2n", M38 = "Unstandardised regression coefficient", "beta, sdy, grp1n, grp2n", M38 = "Mean Gain", "group1n, group2n AND pre1mean, pre1sd, post1mean, post1sd, pre2mean, pre2sd, post2mean, post2sd, OR gain1mean, gain1se, gain2mean, gain2se", M38 = "Mean Difference", "grp1n, grp2n, mean_diff, mean_diff_se OR mean_diff_lower AND mean_diff_upper")</f>
        <v>grp1n, grp2n, grp1m, grp2m, grp1sd, grp2sd</v>
      </c>
      <c r="O38" s="32">
        <v>13</v>
      </c>
      <c r="P38" s="32">
        <v>11</v>
      </c>
      <c r="Q38" s="33"/>
      <c r="R38" s="33"/>
      <c r="S38" s="33">
        <v>4.5999999999999996</v>
      </c>
      <c r="T38" s="33">
        <v>4.8</v>
      </c>
      <c r="U38" s="33"/>
      <c r="V38" s="33">
        <v>5.8</v>
      </c>
      <c r="W38" s="33">
        <v>5.5</v>
      </c>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v>0.6</v>
      </c>
      <c r="AV38" s="33">
        <v>-3.3</v>
      </c>
      <c r="AW38" s="33">
        <v>4.4000000000000004</v>
      </c>
      <c r="AX38" s="33"/>
      <c r="AY38" s="32"/>
      <c r="AZ38" s="32"/>
    </row>
    <row r="39" spans="1:52" ht="15.75" customHeight="1" x14ac:dyDescent="0.15">
      <c r="A39" s="34" t="s">
        <v>132</v>
      </c>
      <c r="B39" s="32" t="s">
        <v>94</v>
      </c>
      <c r="C39" s="32" t="s">
        <v>95</v>
      </c>
      <c r="D39" s="32" t="s">
        <v>312</v>
      </c>
      <c r="E39" s="32" t="s">
        <v>327</v>
      </c>
      <c r="F39" s="32" t="s">
        <v>328</v>
      </c>
      <c r="G39" s="32" t="s">
        <v>309</v>
      </c>
      <c r="H39" s="32">
        <v>0</v>
      </c>
      <c r="I39" s="32" t="s">
        <v>286</v>
      </c>
      <c r="J39" s="32" t="s">
        <v>287</v>
      </c>
      <c r="K39" s="32" t="s">
        <v>288</v>
      </c>
      <c r="L39" s="32" t="s">
        <v>289</v>
      </c>
      <c r="M39" s="32" t="s">
        <v>305</v>
      </c>
      <c r="N39" s="32" t="str" cm="1">
        <f t="array" ref="N39">_xlfn.IFS(M39="Binary proportions", "grp1n, grp2n, prop1event, prop2event", M39="Mean SE", "grp1n, grp2n, grp1m, grp2m, grp1se, grp2se", M39="Mean SD", "grp1n, grp2n, grp1m, grp2m, grp1sd, grp2sd", M39 = "Anova", "totaln f", M39 = "Odds ratio", "or, se", M39 = "Standardised regression coefficient", "b, sdy, grp1n, grp2n", M39 = "Unstandardised regression coefficient", "beta, sdy, grp1n, grp2n", M39 = "Mean Gain", "group1n, group2n AND pre1mean, pre1sd, post1mean, post1sd, pre2mean, pre2sd, post2mean, post2sd, OR gain1mean, gain1se, gain2mean, gain2se", M39 = "Mean Difference", "grp1n, grp2n, mean_diff, mean_diff_se OR mean_diff_lower AND mean_diff_upper")</f>
        <v>grp1n, grp2n, grp1m, grp2m, grp1sd, grp2sd</v>
      </c>
      <c r="O39" s="32">
        <v>13</v>
      </c>
      <c r="P39" s="32">
        <v>11</v>
      </c>
      <c r="Q39" s="33"/>
      <c r="R39" s="33"/>
      <c r="S39" s="33">
        <v>81.599999999999994</v>
      </c>
      <c r="T39" s="33">
        <v>13.6</v>
      </c>
      <c r="U39" s="33"/>
      <c r="V39" s="33">
        <v>83.8</v>
      </c>
      <c r="W39" s="33">
        <v>28.1</v>
      </c>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5"/>
      <c r="AV39" s="35"/>
      <c r="AW39" s="35"/>
      <c r="AX39" s="33"/>
      <c r="AY39" s="32"/>
      <c r="AZ39" s="32"/>
    </row>
    <row r="40" spans="1:52" ht="15.75" customHeight="1" x14ac:dyDescent="0.15">
      <c r="A40" s="34" t="s">
        <v>132</v>
      </c>
      <c r="B40" s="32" t="s">
        <v>94</v>
      </c>
      <c r="C40" s="32" t="s">
        <v>95</v>
      </c>
      <c r="D40" s="32" t="s">
        <v>312</v>
      </c>
      <c r="E40" s="32" t="s">
        <v>327</v>
      </c>
      <c r="F40" s="32" t="s">
        <v>328</v>
      </c>
      <c r="G40" s="32" t="s">
        <v>309</v>
      </c>
      <c r="H40" s="32">
        <v>18</v>
      </c>
      <c r="I40" s="32" t="s">
        <v>286</v>
      </c>
      <c r="J40" s="32" t="s">
        <v>287</v>
      </c>
      <c r="K40" s="32" t="s">
        <v>288</v>
      </c>
      <c r="L40" s="32" t="s">
        <v>289</v>
      </c>
      <c r="M40" s="32" t="s">
        <v>305</v>
      </c>
      <c r="N40" s="32" t="str" cm="1">
        <f t="array" ref="N40">_xlfn.IFS(M40="Binary proportions", "grp1n, grp2n, prop1event, prop2event", M40="Mean SE", "grp1n, grp2n, grp1m, grp2m, grp1se, grp2se", M40="Mean SD", "grp1n, grp2n, grp1m, grp2m, grp1sd, grp2sd", M40 = "Anova", "totaln f", M40 = "Odds ratio", "or, se", M40 = "Standardised regression coefficient", "b, sdy, grp1n, grp2n", M40 = "Unstandardised regression coefficient", "beta, sdy, grp1n, grp2n", M40 = "Mean Gain", "group1n, group2n AND pre1mean, pre1sd, post1mean, post1sd, pre2mean, pre2sd, post2mean, post2sd, OR gain1mean, gain1se, gain2mean, gain2se", M40 = "Mean Difference", "grp1n, grp2n, mean_diff, mean_diff_se OR mean_diff_lower AND mean_diff_upper")</f>
        <v>grp1n, grp2n, grp1m, grp2m, grp1sd, grp2sd</v>
      </c>
      <c r="O40" s="32">
        <v>13</v>
      </c>
      <c r="P40" s="32">
        <v>11</v>
      </c>
      <c r="Q40" s="33"/>
      <c r="R40" s="33"/>
      <c r="S40" s="33">
        <v>70.400000000000006</v>
      </c>
      <c r="T40" s="33">
        <v>15.3</v>
      </c>
      <c r="U40" s="33"/>
      <c r="V40" s="33">
        <v>79.5</v>
      </c>
      <c r="W40" s="33">
        <v>27</v>
      </c>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v>-7.2</v>
      </c>
      <c r="AV40" s="33">
        <v>16.399999999999999</v>
      </c>
      <c r="AW40" s="33">
        <v>2</v>
      </c>
      <c r="AX40" s="33"/>
      <c r="AY40" s="32"/>
      <c r="AZ40" s="32"/>
    </row>
    <row r="41" spans="1:52" ht="15.75" customHeight="1" x14ac:dyDescent="0.15">
      <c r="A41" s="34" t="s">
        <v>146</v>
      </c>
      <c r="B41" s="32" t="s">
        <v>94</v>
      </c>
      <c r="C41" s="32" t="s">
        <v>95</v>
      </c>
      <c r="D41" s="32" t="s">
        <v>312</v>
      </c>
      <c r="E41" s="32" t="s">
        <v>329</v>
      </c>
      <c r="F41" s="32" t="s">
        <v>330</v>
      </c>
      <c r="G41" s="32" t="s">
        <v>285</v>
      </c>
      <c r="H41" s="32">
        <v>0</v>
      </c>
      <c r="I41" s="32" t="s">
        <v>286</v>
      </c>
      <c r="J41" s="32" t="s">
        <v>287</v>
      </c>
      <c r="K41" s="32" t="s">
        <v>288</v>
      </c>
      <c r="L41" s="32" t="s">
        <v>289</v>
      </c>
      <c r="M41" s="32" t="s">
        <v>305</v>
      </c>
      <c r="N41" s="32" t="str" cm="1">
        <f t="array" ref="N41">_xlfn.IFS(M41="Binary proportions", "grp1n, grp2n, prop1event, prop2event", M41="Mean SE", "grp1n, grp2n, grp1m, grp2m, grp1se, grp2se", M41="Mean SD", "grp1n, grp2n, grp1m, grp2m, grp1sd, grp2sd", M41 = "Anova", "totaln f", M41 = "Odds ratio", "or, se", M41 = "Standardised regression coefficient", "b, sdy, grp1n, grp2n", M41 = "Unstandardised regression coefficient", "beta, sdy, grp1n, grp2n", M41 = "Mean Gain", "group1n, group2n AND pre1mean, pre1sd, post1mean, post1sd, pre2mean, pre2sd, post2mean, post2sd, OR gain1mean, gain1se, gain2mean, gain2se", M41 = "Mean Difference", "grp1n, grp2n, mean_diff, mean_diff_se OR mean_diff_lower AND mean_diff_upper")</f>
        <v>grp1n, grp2n, grp1m, grp2m, grp1sd, grp2sd</v>
      </c>
      <c r="O41" s="32">
        <v>79</v>
      </c>
      <c r="P41" s="32">
        <v>80</v>
      </c>
      <c r="Q41" s="33"/>
      <c r="R41" s="33"/>
      <c r="S41" s="33">
        <v>19.63</v>
      </c>
      <c r="T41" s="33">
        <v>3.31</v>
      </c>
      <c r="U41" s="33"/>
      <c r="V41" s="33">
        <v>20.29</v>
      </c>
      <c r="W41" s="33">
        <v>2.82</v>
      </c>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2"/>
      <c r="AZ41" s="32"/>
    </row>
    <row r="42" spans="1:52" ht="15.75" customHeight="1" x14ac:dyDescent="0.15">
      <c r="A42" s="34" t="s">
        <v>146</v>
      </c>
      <c r="B42" s="32" t="s">
        <v>94</v>
      </c>
      <c r="C42" s="32" t="s">
        <v>95</v>
      </c>
      <c r="D42" s="32" t="s">
        <v>312</v>
      </c>
      <c r="E42" s="32" t="s">
        <v>329</v>
      </c>
      <c r="F42" s="32" t="s">
        <v>330</v>
      </c>
      <c r="G42" s="32" t="s">
        <v>285</v>
      </c>
      <c r="H42" s="32">
        <v>3</v>
      </c>
      <c r="I42" s="32" t="s">
        <v>286</v>
      </c>
      <c r="J42" s="32" t="s">
        <v>287</v>
      </c>
      <c r="K42" s="32" t="s">
        <v>288</v>
      </c>
      <c r="L42" s="32" t="s">
        <v>289</v>
      </c>
      <c r="M42" s="32" t="s">
        <v>305</v>
      </c>
      <c r="N42" s="32" t="str" cm="1">
        <f t="array" ref="N42">_xlfn.IFS(M42="Binary proportions", "grp1n, grp2n, prop1event, prop2event", M42="Mean SE", "grp1n, grp2n, grp1m, grp2m, grp1se, grp2se", M42="Mean SD", "grp1n, grp2n, grp1m, grp2m, grp1sd, grp2sd", M42 = "Anova", "totaln f", M42 = "Odds ratio", "or, se", M42 = "Standardised regression coefficient", "b, sdy, grp1n, grp2n", M42 = "Unstandardised regression coefficient", "beta, sdy, grp1n, grp2n", M42 = "Mean Gain", "group1n, group2n AND pre1mean, pre1sd, post1mean, post1sd, pre2mean, pre2sd, post2mean, post2sd, OR gain1mean, gain1se, gain2mean, gain2se", M42 = "Mean Difference", "grp1n, grp2n, mean_diff, mean_diff_se OR mean_diff_lower AND mean_diff_upper")</f>
        <v>grp1n, grp2n, grp1m, grp2m, grp1sd, grp2sd</v>
      </c>
      <c r="O42" s="32">
        <v>75</v>
      </c>
      <c r="P42" s="32">
        <v>75</v>
      </c>
      <c r="Q42" s="33"/>
      <c r="R42" s="33"/>
      <c r="S42" s="33">
        <v>22.31</v>
      </c>
      <c r="T42" s="33">
        <v>2.77</v>
      </c>
      <c r="U42" s="33"/>
      <c r="V42" s="33">
        <v>22.23</v>
      </c>
      <c r="W42" s="33">
        <v>3.23</v>
      </c>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2"/>
      <c r="AZ42" s="32"/>
    </row>
    <row r="43" spans="1:52" ht="15.75" customHeight="1" x14ac:dyDescent="0.15">
      <c r="A43" s="34" t="s">
        <v>146</v>
      </c>
      <c r="B43" s="32" t="s">
        <v>94</v>
      </c>
      <c r="C43" s="32" t="s">
        <v>95</v>
      </c>
      <c r="D43" s="32" t="s">
        <v>312</v>
      </c>
      <c r="E43" s="32" t="s">
        <v>329</v>
      </c>
      <c r="F43" s="32" t="s">
        <v>330</v>
      </c>
      <c r="G43" s="32" t="s">
        <v>285</v>
      </c>
      <c r="H43" s="32">
        <v>6</v>
      </c>
      <c r="I43" s="32" t="s">
        <v>286</v>
      </c>
      <c r="J43" s="32" t="s">
        <v>287</v>
      </c>
      <c r="K43" s="32" t="s">
        <v>288</v>
      </c>
      <c r="L43" s="32" t="s">
        <v>289</v>
      </c>
      <c r="M43" s="32" t="s">
        <v>305</v>
      </c>
      <c r="N43" s="32" t="str" cm="1">
        <f t="array" ref="N43">_xlfn.IFS(M43="Binary proportions", "grp1n, grp2n, prop1event, prop2event", M43="Mean SE", "grp1n, grp2n, grp1m, grp2m, grp1se, grp2se", M43="Mean SD", "grp1n, grp2n, grp1m, grp2m, grp1sd, grp2sd", M43 = "Anova", "totaln f", M43 = "Odds ratio", "or, se", M43 = "Standardised regression coefficient", "b, sdy, grp1n, grp2n", M43 = "Unstandardised regression coefficient", "beta, sdy, grp1n, grp2n", M43 = "Mean Gain", "group1n, group2n AND pre1mean, pre1sd, post1mean, post1sd, pre2mean, pre2sd, post2mean, post2sd, OR gain1mean, gain1se, gain2mean, gain2se", M43 = "Mean Difference", "grp1n, grp2n, mean_diff, mean_diff_se OR mean_diff_lower AND mean_diff_upper")</f>
        <v>grp1n, grp2n, grp1m, grp2m, grp1sd, grp2sd</v>
      </c>
      <c r="O43" s="32">
        <v>74</v>
      </c>
      <c r="P43" s="32">
        <v>72</v>
      </c>
      <c r="Q43" s="33"/>
      <c r="R43" s="33"/>
      <c r="S43" s="33">
        <v>22.73</v>
      </c>
      <c r="T43" s="33">
        <v>3.24</v>
      </c>
      <c r="U43" s="33"/>
      <c r="V43" s="33">
        <v>22.04</v>
      </c>
      <c r="W43" s="33">
        <v>3.53</v>
      </c>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2"/>
      <c r="AZ43" s="32"/>
    </row>
    <row r="44" spans="1:52" ht="15.75" customHeight="1" x14ac:dyDescent="0.15">
      <c r="A44" s="34" t="s">
        <v>146</v>
      </c>
      <c r="B44" s="32" t="s">
        <v>94</v>
      </c>
      <c r="C44" s="32" t="s">
        <v>95</v>
      </c>
      <c r="D44" s="32" t="s">
        <v>312</v>
      </c>
      <c r="E44" s="32" t="s">
        <v>329</v>
      </c>
      <c r="F44" s="32" t="s">
        <v>330</v>
      </c>
      <c r="G44" s="32" t="s">
        <v>285</v>
      </c>
      <c r="H44" s="32">
        <v>9</v>
      </c>
      <c r="I44" s="32" t="s">
        <v>286</v>
      </c>
      <c r="J44" s="32" t="s">
        <v>287</v>
      </c>
      <c r="K44" s="32" t="s">
        <v>288</v>
      </c>
      <c r="L44" s="32" t="s">
        <v>289</v>
      </c>
      <c r="M44" s="32" t="s">
        <v>305</v>
      </c>
      <c r="N44" s="32" t="str" cm="1">
        <f t="array" ref="N44">_xlfn.IFS(M44="Binary proportions", "grp1n, grp2n, prop1event, prop2event", M44="Mean SE", "grp1n, grp2n, grp1m, grp2m, grp1se, grp2se", M44="Mean SD", "grp1n, grp2n, grp1m, grp2m, grp1sd, grp2sd", M44 = "Anova", "totaln f", M44 = "Odds ratio", "or, se", M44 = "Standardised regression coefficient", "b, sdy, grp1n, grp2n", M44 = "Unstandardised regression coefficient", "beta, sdy, grp1n, grp2n", M44 = "Mean Gain", "group1n, group2n AND pre1mean, pre1sd, post1mean, post1sd, pre2mean, pre2sd, post2mean, post2sd, OR gain1mean, gain1se, gain2mean, gain2se", M44 = "Mean Difference", "grp1n, grp2n, mean_diff, mean_diff_se OR mean_diff_lower AND mean_diff_upper")</f>
        <v>grp1n, grp2n, grp1m, grp2m, grp1sd, grp2sd</v>
      </c>
      <c r="O44" s="32">
        <v>68</v>
      </c>
      <c r="P44" s="32">
        <v>66</v>
      </c>
      <c r="Q44" s="33"/>
      <c r="R44" s="33"/>
      <c r="S44" s="33">
        <v>22.68</v>
      </c>
      <c r="T44" s="33">
        <v>3.65</v>
      </c>
      <c r="U44" s="33"/>
      <c r="V44" s="33">
        <v>22.56</v>
      </c>
      <c r="W44" s="33">
        <v>3.35</v>
      </c>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2"/>
      <c r="AZ44" s="32"/>
    </row>
    <row r="45" spans="1:52" ht="15.75" customHeight="1" x14ac:dyDescent="0.15">
      <c r="A45" s="34" t="s">
        <v>146</v>
      </c>
      <c r="B45" s="32" t="s">
        <v>94</v>
      </c>
      <c r="C45" s="32" t="s">
        <v>95</v>
      </c>
      <c r="D45" s="32" t="s">
        <v>312</v>
      </c>
      <c r="E45" s="32" t="s">
        <v>329</v>
      </c>
      <c r="F45" s="32" t="s">
        <v>330</v>
      </c>
      <c r="G45" s="32" t="s">
        <v>285</v>
      </c>
      <c r="H45" s="32">
        <v>12</v>
      </c>
      <c r="I45" s="32" t="s">
        <v>286</v>
      </c>
      <c r="J45" s="32" t="s">
        <v>287</v>
      </c>
      <c r="K45" s="32" t="s">
        <v>288</v>
      </c>
      <c r="L45" s="32" t="s">
        <v>289</v>
      </c>
      <c r="M45" s="32" t="s">
        <v>305</v>
      </c>
      <c r="N45" s="32" t="str" cm="1">
        <f t="array" ref="N45">_xlfn.IFS(M45="Binary proportions", "grp1n, grp2n, prop1event, prop2event", M45="Mean SE", "grp1n, grp2n, grp1m, grp2m, grp1se, grp2se", M45="Mean SD", "grp1n, grp2n, grp1m, grp2m, grp1sd, grp2sd", M45 = "Anova", "totaln f", M45 = "Odds ratio", "or, se", M45 = "Standardised regression coefficient", "b, sdy, grp1n, grp2n", M45 = "Unstandardised regression coefficient", "beta, sdy, grp1n, grp2n", M45 = "Mean Gain", "group1n, group2n AND pre1mean, pre1sd, post1mean, post1sd, pre2mean, pre2sd, post2mean, post2sd, OR gain1mean, gain1se, gain2mean, gain2se", M45 = "Mean Difference", "grp1n, grp2n, mean_diff, mean_diff_se OR mean_diff_lower AND mean_diff_upper")</f>
        <v>grp1n, grp2n, grp1m, grp2m, grp1sd, grp2sd</v>
      </c>
      <c r="O45" s="32">
        <v>69</v>
      </c>
      <c r="P45" s="32">
        <v>68</v>
      </c>
      <c r="Q45" s="33"/>
      <c r="R45" s="33"/>
      <c r="S45" s="33">
        <v>22.7</v>
      </c>
      <c r="T45" s="33">
        <v>3.7</v>
      </c>
      <c r="U45" s="33"/>
      <c r="V45" s="33">
        <v>22.44</v>
      </c>
      <c r="W45" s="33">
        <v>3.28</v>
      </c>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2"/>
      <c r="AZ45" s="32"/>
    </row>
    <row r="46" spans="1:52" ht="15.75" customHeight="1" x14ac:dyDescent="0.15">
      <c r="A46" s="31" t="s">
        <v>93</v>
      </c>
      <c r="B46" s="32" t="s">
        <v>94</v>
      </c>
      <c r="C46" s="32" t="s">
        <v>95</v>
      </c>
      <c r="D46" s="32" t="s">
        <v>331</v>
      </c>
      <c r="E46" s="32" t="s">
        <v>332</v>
      </c>
      <c r="F46" s="32" t="s">
        <v>333</v>
      </c>
      <c r="G46" s="32" t="s">
        <v>285</v>
      </c>
      <c r="H46" s="32">
        <v>6</v>
      </c>
      <c r="I46" s="32" t="s">
        <v>286</v>
      </c>
      <c r="J46" s="32" t="s">
        <v>287</v>
      </c>
      <c r="K46" s="32" t="s">
        <v>288</v>
      </c>
      <c r="L46" s="32" t="s">
        <v>289</v>
      </c>
      <c r="M46" s="32" t="s">
        <v>290</v>
      </c>
      <c r="N46" s="32" t="str" cm="1">
        <f t="array" ref="N46">_xlfn.IFS(M46="Binary proportions", "grp1n, grp2n, prop1event, prop2event", M46="Mean SE", "grp1n, grp2n, grp1m, grp2m, grp1se, grp2se", M46="Mean SD", "grp1n, grp2n, grp1m, grp2m, grp1sd, grp2sd", M46 = "Anova", "totaln f", M46 = "Odds ratio", "or, se", M46 = "Standardised regression coefficient", "b, sdy, grp1n, grp2n", M46 = "Unstandardised regression coefficient", "beta, sdy, grp1n, grp2n", M46 = "Mean Gain", "group1n, group2n AND pre1mean, pre1sd, post1mean, post1sd, pre2mean, pre2sd, post2mean, post2sd, OR gain1mean, gain1se, gain2mean, gain2se", M46 = "Mean Difference", "grp1n, grp2n, mean_diff, mean_diff_se OR mean_diff_lower AND mean_diff_upper")</f>
        <v>group1n, group2n AND pre1mean, pre1sd, post1mean, post1sd, pre2mean, pre2sd, post2mean, post2sd, OR gain1mean, gain1se, gain2mean, gain2se</v>
      </c>
      <c r="O46" s="32">
        <v>34</v>
      </c>
      <c r="P46" s="32">
        <v>31</v>
      </c>
      <c r="Q46" s="33"/>
      <c r="R46" s="33"/>
      <c r="S46" s="33"/>
      <c r="T46" s="33"/>
      <c r="U46" s="33"/>
      <c r="V46" s="33"/>
      <c r="W46" s="33"/>
      <c r="X46" s="33"/>
      <c r="Y46" s="33">
        <v>3.194</v>
      </c>
      <c r="Z46" s="33">
        <v>1.0269999999999999</v>
      </c>
      <c r="AA46" s="33">
        <v>3.44</v>
      </c>
      <c r="AB46" s="33">
        <v>1.1000000000000001</v>
      </c>
      <c r="AC46" s="33">
        <v>3.3620000000000001</v>
      </c>
      <c r="AD46" s="33">
        <v>1.2250000000000001</v>
      </c>
      <c r="AE46" s="33">
        <v>3.3460000000000001</v>
      </c>
      <c r="AF46" s="33">
        <v>1.198</v>
      </c>
      <c r="AG46" s="33"/>
      <c r="AH46" s="33"/>
      <c r="AI46" s="33"/>
      <c r="AJ46" s="33"/>
      <c r="AK46" s="33"/>
      <c r="AL46" s="33"/>
      <c r="AM46" s="33"/>
      <c r="AN46" s="33"/>
      <c r="AO46" s="33"/>
      <c r="AP46" s="33"/>
      <c r="AQ46" s="33"/>
      <c r="AR46" s="33"/>
      <c r="AS46" s="33"/>
      <c r="AT46" s="33"/>
      <c r="AU46" s="33"/>
      <c r="AV46" s="33"/>
      <c r="AW46" s="33"/>
      <c r="AX46" s="33"/>
      <c r="AY46" s="32" t="s">
        <v>291</v>
      </c>
      <c r="AZ46" s="32"/>
    </row>
    <row r="47" spans="1:52" ht="15.75" customHeight="1" x14ac:dyDescent="0.15">
      <c r="A47" s="31" t="s">
        <v>93</v>
      </c>
      <c r="B47" s="32" t="s">
        <v>94</v>
      </c>
      <c r="C47" s="32" t="s">
        <v>95</v>
      </c>
      <c r="D47" s="32" t="s">
        <v>331</v>
      </c>
      <c r="E47" s="32" t="s">
        <v>332</v>
      </c>
      <c r="F47" s="32" t="s">
        <v>334</v>
      </c>
      <c r="G47" s="32" t="s">
        <v>285</v>
      </c>
      <c r="H47" s="32">
        <v>6</v>
      </c>
      <c r="I47" s="32" t="s">
        <v>286</v>
      </c>
      <c r="J47" s="32" t="s">
        <v>287</v>
      </c>
      <c r="K47" s="32" t="s">
        <v>288</v>
      </c>
      <c r="L47" s="32" t="s">
        <v>289</v>
      </c>
      <c r="M47" s="32" t="s">
        <v>290</v>
      </c>
      <c r="N47" s="32" t="str" cm="1">
        <f t="array" ref="N47">_xlfn.IFS(M47="Binary proportions", "grp1n, grp2n, prop1event, prop2event", M47="Mean SE", "grp1n, grp2n, grp1m, grp2m, grp1se, grp2se", M47="Mean SD", "grp1n, grp2n, grp1m, grp2m, grp1sd, grp2sd", M47 = "Anova", "totaln f", M47 = "Odds ratio", "or, se", M47 = "Standardised regression coefficient", "b, sdy, grp1n, grp2n", M47 = "Unstandardised regression coefficient", "beta, sdy, grp1n, grp2n", M47 = "Mean Gain", "group1n, group2n AND pre1mean, pre1sd, post1mean, post1sd, pre2mean, pre2sd, post2mean, post2sd, OR gain1mean, gain1se, gain2mean, gain2se", M47 = "Mean Difference", "grp1n, grp2n, mean_diff, mean_diff_se OR mean_diff_lower AND mean_diff_upper")</f>
        <v>group1n, group2n AND pre1mean, pre1sd, post1mean, post1sd, pre2mean, pre2sd, post2mean, post2sd, OR gain1mean, gain1se, gain2mean, gain2se</v>
      </c>
      <c r="O47" s="32">
        <v>34</v>
      </c>
      <c r="P47" s="32">
        <v>31</v>
      </c>
      <c r="Q47" s="33"/>
      <c r="R47" s="33"/>
      <c r="S47" s="33"/>
      <c r="T47" s="33"/>
      <c r="U47" s="33"/>
      <c r="V47" s="33"/>
      <c r="W47" s="33"/>
      <c r="X47" s="33"/>
      <c r="Y47" s="33">
        <v>2.819</v>
      </c>
      <c r="Z47" s="33">
        <v>1.111</v>
      </c>
      <c r="AA47" s="33">
        <v>2.802</v>
      </c>
      <c r="AB47" s="33">
        <v>1.202</v>
      </c>
      <c r="AC47" s="33">
        <v>2.8109999999999999</v>
      </c>
      <c r="AD47" s="33">
        <v>1.2370000000000001</v>
      </c>
      <c r="AE47" s="33">
        <v>2.899</v>
      </c>
      <c r="AF47" s="33">
        <v>1.2889999999999999</v>
      </c>
      <c r="AG47" s="33"/>
      <c r="AH47" s="33"/>
      <c r="AI47" s="33"/>
      <c r="AJ47" s="33"/>
      <c r="AK47" s="33"/>
      <c r="AL47" s="33"/>
      <c r="AM47" s="33"/>
      <c r="AN47" s="33"/>
      <c r="AO47" s="33"/>
      <c r="AP47" s="33"/>
      <c r="AQ47" s="33"/>
      <c r="AR47" s="33"/>
      <c r="AS47" s="33"/>
      <c r="AT47" s="33"/>
      <c r="AU47" s="33"/>
      <c r="AV47" s="33"/>
      <c r="AW47" s="33"/>
      <c r="AX47" s="33"/>
      <c r="AY47" s="32" t="s">
        <v>291</v>
      </c>
      <c r="AZ47" s="32"/>
    </row>
    <row r="48" spans="1:52" ht="15.75" customHeight="1" x14ac:dyDescent="0.15">
      <c r="A48" s="31" t="s">
        <v>93</v>
      </c>
      <c r="B48" s="32" t="s">
        <v>94</v>
      </c>
      <c r="C48" s="32" t="s">
        <v>95</v>
      </c>
      <c r="D48" s="32" t="s">
        <v>331</v>
      </c>
      <c r="E48" s="32" t="s">
        <v>332</v>
      </c>
      <c r="F48" s="32" t="s">
        <v>335</v>
      </c>
      <c r="G48" s="32" t="s">
        <v>285</v>
      </c>
      <c r="H48" s="32">
        <v>6</v>
      </c>
      <c r="I48" s="32" t="s">
        <v>286</v>
      </c>
      <c r="J48" s="32" t="s">
        <v>287</v>
      </c>
      <c r="K48" s="32" t="s">
        <v>288</v>
      </c>
      <c r="L48" s="32" t="s">
        <v>289</v>
      </c>
      <c r="M48" s="32" t="s">
        <v>290</v>
      </c>
      <c r="N48" s="32" t="str" cm="1">
        <f t="array" ref="N48">_xlfn.IFS(M48="Binary proportions", "grp1n, grp2n, prop1event, prop2event", M48="Mean SE", "grp1n, grp2n, grp1m, grp2m, grp1se, grp2se", M48="Mean SD", "grp1n, grp2n, grp1m, grp2m, grp1sd, grp2sd", M48 = "Anova", "totaln f", M48 = "Odds ratio", "or, se", M48 = "Standardised regression coefficient", "b, sdy, grp1n, grp2n", M48 = "Unstandardised regression coefficient", "beta, sdy, grp1n, grp2n", M48 = "Mean Gain", "group1n, group2n AND pre1mean, pre1sd, post1mean, post1sd, pre2mean, pre2sd, post2mean, post2sd, OR gain1mean, gain1se, gain2mean, gain2se", M48 = "Mean Difference", "grp1n, grp2n, mean_diff, mean_diff_se OR mean_diff_lower AND mean_diff_upper")</f>
        <v>group1n, group2n AND pre1mean, pre1sd, post1mean, post1sd, pre2mean, pre2sd, post2mean, post2sd, OR gain1mean, gain1se, gain2mean, gain2se</v>
      </c>
      <c r="O48" s="32">
        <v>34</v>
      </c>
      <c r="P48" s="32">
        <v>31</v>
      </c>
      <c r="Q48" s="33"/>
      <c r="R48" s="33"/>
      <c r="S48" s="33"/>
      <c r="T48" s="33"/>
      <c r="U48" s="33"/>
      <c r="V48" s="33"/>
      <c r="W48" s="33"/>
      <c r="X48" s="33"/>
      <c r="Y48" s="33">
        <v>3.0779999999999998</v>
      </c>
      <c r="Z48" s="33">
        <v>1.3759999999999999</v>
      </c>
      <c r="AA48" s="33">
        <v>3.3679999999999999</v>
      </c>
      <c r="AB48" s="33">
        <v>1.41</v>
      </c>
      <c r="AC48" s="33">
        <v>3.25</v>
      </c>
      <c r="AD48" s="33">
        <v>1.3540000000000001</v>
      </c>
      <c r="AE48" s="33">
        <v>3.262</v>
      </c>
      <c r="AF48" s="33">
        <v>1.4119999999999999</v>
      </c>
      <c r="AG48" s="33"/>
      <c r="AH48" s="33"/>
      <c r="AI48" s="33"/>
      <c r="AJ48" s="33"/>
      <c r="AK48" s="33"/>
      <c r="AL48" s="33"/>
      <c r="AM48" s="33"/>
      <c r="AN48" s="33"/>
      <c r="AO48" s="33"/>
      <c r="AP48" s="33"/>
      <c r="AQ48" s="33"/>
      <c r="AR48" s="33"/>
      <c r="AS48" s="33"/>
      <c r="AT48" s="33"/>
      <c r="AU48" s="33"/>
      <c r="AV48" s="33"/>
      <c r="AW48" s="33"/>
      <c r="AX48" s="33"/>
      <c r="AY48" s="32" t="s">
        <v>291</v>
      </c>
      <c r="AZ48" s="32"/>
    </row>
    <row r="49" spans="1:52" ht="15.75" customHeight="1" x14ac:dyDescent="0.15">
      <c r="A49" s="31" t="s">
        <v>93</v>
      </c>
      <c r="B49" s="32" t="s">
        <v>94</v>
      </c>
      <c r="C49" s="32" t="s">
        <v>95</v>
      </c>
      <c r="D49" s="32" t="s">
        <v>336</v>
      </c>
      <c r="E49" s="32" t="s">
        <v>337</v>
      </c>
      <c r="F49" s="32" t="s">
        <v>338</v>
      </c>
      <c r="G49" s="32" t="s">
        <v>285</v>
      </c>
      <c r="H49" s="32">
        <v>6</v>
      </c>
      <c r="I49" s="32" t="s">
        <v>286</v>
      </c>
      <c r="J49" s="32" t="s">
        <v>287</v>
      </c>
      <c r="K49" s="32" t="s">
        <v>288</v>
      </c>
      <c r="L49" s="32" t="s">
        <v>289</v>
      </c>
      <c r="M49" s="32" t="s">
        <v>290</v>
      </c>
      <c r="N49" s="32" t="str" cm="1">
        <f t="array" ref="N49">_xlfn.IFS(M49="Binary proportions", "grp1n, grp2n, prop1event, prop2event", M49="Mean SE", "grp1n, grp2n, grp1m, grp2m, grp1se, grp2se", M49="Mean SD", "grp1n, grp2n, grp1m, grp2m, grp1sd, grp2sd", M49 = "Anova", "totaln f", M49 = "Odds ratio", "or, se", M49 = "Standardised regression coefficient", "b, sdy, grp1n, grp2n", M49 = "Unstandardised regression coefficient", "beta, sdy, grp1n, grp2n", M49 = "Mean Gain", "group1n, group2n AND pre1mean, pre1sd, post1mean, post1sd, pre2mean, pre2sd, post2mean, post2sd, OR gain1mean, gain1se, gain2mean, gain2se", M49 = "Mean Difference", "grp1n, grp2n, mean_diff, mean_diff_se OR mean_diff_lower AND mean_diff_upper")</f>
        <v>group1n, group2n AND pre1mean, pre1sd, post1mean, post1sd, pre2mean, pre2sd, post2mean, post2sd, OR gain1mean, gain1se, gain2mean, gain2se</v>
      </c>
      <c r="O49" s="32">
        <v>34</v>
      </c>
      <c r="P49" s="32">
        <v>31</v>
      </c>
      <c r="Q49" s="33"/>
      <c r="R49" s="33"/>
      <c r="S49" s="33"/>
      <c r="T49" s="33"/>
      <c r="U49" s="33"/>
      <c r="V49" s="33"/>
      <c r="W49" s="33"/>
      <c r="X49" s="33"/>
      <c r="Y49" s="33">
        <v>0.498</v>
      </c>
      <c r="Z49" s="33">
        <v>0.245</v>
      </c>
      <c r="AA49" s="33">
        <v>0.49</v>
      </c>
      <c r="AB49" s="33">
        <v>0.252</v>
      </c>
      <c r="AC49" s="33">
        <v>0.53500000000000003</v>
      </c>
      <c r="AD49" s="33">
        <v>0.29299999999999998</v>
      </c>
      <c r="AE49" s="33">
        <v>0.45200000000000001</v>
      </c>
      <c r="AF49" s="33">
        <v>0.30099999999999999</v>
      </c>
      <c r="AG49" s="33"/>
      <c r="AH49" s="33"/>
      <c r="AI49" s="33"/>
      <c r="AJ49" s="33"/>
      <c r="AK49" s="33"/>
      <c r="AL49" s="33"/>
      <c r="AM49" s="33"/>
      <c r="AN49" s="33"/>
      <c r="AO49" s="33"/>
      <c r="AP49" s="33"/>
      <c r="AQ49" s="33"/>
      <c r="AR49" s="33"/>
      <c r="AS49" s="33"/>
      <c r="AT49" s="33"/>
      <c r="AU49" s="33"/>
      <c r="AV49" s="33"/>
      <c r="AW49" s="33"/>
      <c r="AX49" s="33"/>
      <c r="AY49" s="32" t="s">
        <v>291</v>
      </c>
      <c r="AZ49" s="32"/>
    </row>
    <row r="50" spans="1:52" ht="15.75" customHeight="1" x14ac:dyDescent="0.15">
      <c r="A50" s="31" t="s">
        <v>93</v>
      </c>
      <c r="B50" s="32" t="s">
        <v>94</v>
      </c>
      <c r="C50" s="32" t="s">
        <v>95</v>
      </c>
      <c r="D50" s="32" t="s">
        <v>336</v>
      </c>
      <c r="E50" s="32" t="s">
        <v>337</v>
      </c>
      <c r="F50" s="32" t="s">
        <v>339</v>
      </c>
      <c r="G50" s="32" t="s">
        <v>285</v>
      </c>
      <c r="H50" s="32">
        <v>6</v>
      </c>
      <c r="I50" s="32" t="s">
        <v>286</v>
      </c>
      <c r="J50" s="32" t="s">
        <v>287</v>
      </c>
      <c r="K50" s="32" t="s">
        <v>288</v>
      </c>
      <c r="L50" s="32" t="s">
        <v>289</v>
      </c>
      <c r="M50" s="32" t="s">
        <v>290</v>
      </c>
      <c r="N50" s="32" t="str" cm="1">
        <f t="array" ref="N50">_xlfn.IFS(M50="Binary proportions", "grp1n, grp2n, prop1event, prop2event", M50="Mean SE", "grp1n, grp2n, grp1m, grp2m, grp1se, grp2se", M50="Mean SD", "grp1n, grp2n, grp1m, grp2m, grp1sd, grp2sd", M50 = "Anova", "totaln f", M50 = "Odds ratio", "or, se", M50 = "Standardised regression coefficient", "b, sdy, grp1n, grp2n", M50 = "Unstandardised regression coefficient", "beta, sdy, grp1n, grp2n", M50 = "Mean Gain", "group1n, group2n AND pre1mean, pre1sd, post1mean, post1sd, pre2mean, pre2sd, post2mean, post2sd, OR gain1mean, gain1se, gain2mean, gain2se", M50 = "Mean Difference", "grp1n, grp2n, mean_diff, mean_diff_se OR mean_diff_lower AND mean_diff_upper")</f>
        <v>group1n, group2n AND pre1mean, pre1sd, post1mean, post1sd, pre2mean, pre2sd, post2mean, post2sd, OR gain1mean, gain1se, gain2mean, gain2se</v>
      </c>
      <c r="O50" s="32">
        <v>34</v>
      </c>
      <c r="P50" s="32">
        <v>31</v>
      </c>
      <c r="Q50" s="33"/>
      <c r="R50" s="33"/>
      <c r="S50" s="33"/>
      <c r="T50" s="33"/>
      <c r="U50" s="33"/>
      <c r="V50" s="33"/>
      <c r="W50" s="33"/>
      <c r="X50" s="33"/>
      <c r="Y50" s="33">
        <v>3.173</v>
      </c>
      <c r="Z50" s="33">
        <v>0.96299999999999997</v>
      </c>
      <c r="AA50" s="33">
        <v>3.04</v>
      </c>
      <c r="AB50" s="33">
        <v>0.96399999999999997</v>
      </c>
      <c r="AC50" s="33">
        <v>3.1669999999999998</v>
      </c>
      <c r="AD50" s="33">
        <v>0.93799999999999994</v>
      </c>
      <c r="AE50" s="33">
        <v>3.1110000000000002</v>
      </c>
      <c r="AF50" s="33">
        <v>1.1240000000000001</v>
      </c>
      <c r="AG50" s="33"/>
      <c r="AH50" s="33"/>
      <c r="AI50" s="33"/>
      <c r="AJ50" s="33"/>
      <c r="AK50" s="33"/>
      <c r="AL50" s="33"/>
      <c r="AM50" s="33"/>
      <c r="AN50" s="33"/>
      <c r="AO50" s="33"/>
      <c r="AP50" s="33"/>
      <c r="AQ50" s="33"/>
      <c r="AR50" s="33"/>
      <c r="AS50" s="33"/>
      <c r="AT50" s="33"/>
      <c r="AU50" s="33"/>
      <c r="AV50" s="33"/>
      <c r="AW50" s="33"/>
      <c r="AX50" s="33"/>
      <c r="AY50" s="32" t="s">
        <v>291</v>
      </c>
      <c r="AZ50" s="32"/>
    </row>
    <row r="51" spans="1:52" ht="15.75" customHeight="1" x14ac:dyDescent="0.15">
      <c r="A51" s="31" t="s">
        <v>115</v>
      </c>
      <c r="B51" s="32" t="s">
        <v>94</v>
      </c>
      <c r="C51" s="32" t="s">
        <v>95</v>
      </c>
      <c r="D51" s="32" t="s">
        <v>336</v>
      </c>
      <c r="E51" s="32" t="s">
        <v>340</v>
      </c>
      <c r="F51" s="32" t="s">
        <v>341</v>
      </c>
      <c r="G51" s="32" t="s">
        <v>285</v>
      </c>
      <c r="H51" s="32">
        <v>6</v>
      </c>
      <c r="I51" s="32" t="s">
        <v>286</v>
      </c>
      <c r="J51" s="32" t="s">
        <v>287</v>
      </c>
      <c r="K51" s="32" t="s">
        <v>288</v>
      </c>
      <c r="L51" s="32" t="s">
        <v>289</v>
      </c>
      <c r="M51" s="32" t="s">
        <v>299</v>
      </c>
      <c r="N51" s="32" t="str" cm="1">
        <f t="array" ref="N51">_xlfn.IFS(M51="Binary proportions", "grp1n, grp2n, prop1event, prop2event", M51="Mean SE", "grp1n, grp2n, grp1m, grp2m, grp1se, grp2se", M51="Mean SD", "grp1n, grp2n, grp1m, grp2m, grp1sd, grp2sd", M51 = "Anova", "totaln f", M51 = "Odds ratio", "or, se", M51 = "Standardised regression coefficient", "b, sdy, grp1n, grp2n", M51 = "Unstandardised regression coefficient", "beta, sdy, grp1n, grp2n", M51 = "Mean Gain", "group1n, group2n AND pre1mean, pre1sd, post1mean, post1sd, pre2mean, pre2sd, post2mean, post2sd, OR gain1mean, gain1se, gain2mean, gain2se", M51 = "Mean Difference", "grp1n, grp2n, mean_diff, mean_diff_se OR mean_diff_lower AND mean_diff_upper")</f>
        <v>grp1n, grp2n, mean_diff, mean_diff_se OR mean_diff_lower AND mean_diff_upper</v>
      </c>
      <c r="O51" s="32">
        <v>87</v>
      </c>
      <c r="P51" s="32">
        <v>69</v>
      </c>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v>1.7</v>
      </c>
      <c r="AV51" s="33">
        <v>-1.27</v>
      </c>
      <c r="AW51" s="33">
        <v>4.67</v>
      </c>
      <c r="AX51" s="33"/>
      <c r="AY51" s="32"/>
      <c r="AZ51" s="32"/>
    </row>
    <row r="52" spans="1:52" ht="15.75" customHeight="1" x14ac:dyDescent="0.15">
      <c r="A52" s="31" t="s">
        <v>115</v>
      </c>
      <c r="B52" s="32" t="s">
        <v>94</v>
      </c>
      <c r="C52" s="32" t="s">
        <v>95</v>
      </c>
      <c r="D52" s="32" t="s">
        <v>336</v>
      </c>
      <c r="E52" s="32" t="s">
        <v>340</v>
      </c>
      <c r="F52" s="32" t="s">
        <v>341</v>
      </c>
      <c r="G52" s="32" t="s">
        <v>285</v>
      </c>
      <c r="H52" s="32">
        <v>12</v>
      </c>
      <c r="I52" s="32" t="s">
        <v>286</v>
      </c>
      <c r="J52" s="32" t="s">
        <v>287</v>
      </c>
      <c r="K52" s="32" t="s">
        <v>288</v>
      </c>
      <c r="L52" s="32" t="s">
        <v>289</v>
      </c>
      <c r="M52" s="32" t="s">
        <v>299</v>
      </c>
      <c r="N52" s="32" t="str" cm="1">
        <f t="array" ref="N52">_xlfn.IFS(M52="Binary proportions", "grp1n, grp2n, prop1event, prop2event", M52="Mean SE", "grp1n, grp2n, grp1m, grp2m, grp1se, grp2se", M52="Mean SD", "grp1n, grp2n, grp1m, grp2m, grp1sd, grp2sd", M52 = "Anova", "totaln f", M52 = "Odds ratio", "or, se", M52 = "Standardised regression coefficient", "b, sdy, grp1n, grp2n", M52 = "Unstandardised regression coefficient", "beta, sdy, grp1n, grp2n", M52 = "Mean Gain", "group1n, group2n AND pre1mean, pre1sd, post1mean, post1sd, pre2mean, pre2sd, post2mean, post2sd, OR gain1mean, gain1se, gain2mean, gain2se", M52 = "Mean Difference", "grp1n, grp2n, mean_diff, mean_diff_se OR mean_diff_lower AND mean_diff_upper")</f>
        <v>grp1n, grp2n, mean_diff, mean_diff_se OR mean_diff_lower AND mean_diff_upper</v>
      </c>
      <c r="O52" s="32">
        <v>87</v>
      </c>
      <c r="P52" s="32">
        <v>69</v>
      </c>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v>-0.32</v>
      </c>
      <c r="AV52" s="33">
        <v>-3.42</v>
      </c>
      <c r="AW52" s="33">
        <v>2.78</v>
      </c>
      <c r="AX52" s="33"/>
      <c r="AY52" s="32"/>
      <c r="AZ52" s="32"/>
    </row>
    <row r="53" spans="1:52" ht="14" x14ac:dyDescent="0.15">
      <c r="A53" s="31" t="s">
        <v>115</v>
      </c>
      <c r="B53" s="32" t="s">
        <v>94</v>
      </c>
      <c r="C53" s="32" t="s">
        <v>95</v>
      </c>
      <c r="D53" s="32" t="s">
        <v>336</v>
      </c>
      <c r="E53" s="32" t="s">
        <v>340</v>
      </c>
      <c r="F53" s="32" t="s">
        <v>341</v>
      </c>
      <c r="G53" s="32" t="s">
        <v>285</v>
      </c>
      <c r="H53" s="32">
        <v>18</v>
      </c>
      <c r="I53" s="32" t="s">
        <v>286</v>
      </c>
      <c r="J53" s="32" t="s">
        <v>287</v>
      </c>
      <c r="K53" s="32" t="s">
        <v>288</v>
      </c>
      <c r="L53" s="32" t="s">
        <v>289</v>
      </c>
      <c r="M53" s="32" t="s">
        <v>299</v>
      </c>
      <c r="N53" s="32" t="str" cm="1">
        <f t="array" ref="N53">_xlfn.IFS(M53="Binary proportions", "grp1n, grp2n, prop1event, prop2event", M53="Mean SE", "grp1n, grp2n, grp1m, grp2m, grp1se, grp2se", M53="Mean SD", "grp1n, grp2n, grp1m, grp2m, grp1sd, grp2sd", M53 = "Anova", "totaln f", M53 = "Odds ratio", "or, se", M53 = "Standardised regression coefficient", "b, sdy, grp1n, grp2n", M53 = "Unstandardised regression coefficient", "beta, sdy, grp1n, grp2n", M53 = "Mean Gain", "group1n, group2n AND pre1mean, pre1sd, post1mean, post1sd, pre2mean, pre2sd, post2mean, post2sd, OR gain1mean, gain1se, gain2mean, gain2se", M53 = "Mean Difference", "grp1n, grp2n, mean_diff, mean_diff_se OR mean_diff_lower AND mean_diff_upper")</f>
        <v>grp1n, grp2n, mean_diff, mean_diff_se OR mean_diff_lower AND mean_diff_upper</v>
      </c>
      <c r="O53" s="32">
        <v>87</v>
      </c>
      <c r="P53" s="32">
        <v>69</v>
      </c>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v>1.82</v>
      </c>
      <c r="AV53" s="33">
        <v>-1.63</v>
      </c>
      <c r="AW53" s="33">
        <v>5.28</v>
      </c>
      <c r="AX53" s="33"/>
      <c r="AY53" s="32"/>
      <c r="AZ53" s="32"/>
    </row>
    <row r="54" spans="1:52" ht="14" x14ac:dyDescent="0.15">
      <c r="A54" s="31" t="s">
        <v>115</v>
      </c>
      <c r="B54" s="32" t="s">
        <v>94</v>
      </c>
      <c r="C54" s="32" t="s">
        <v>95</v>
      </c>
      <c r="D54" s="32" t="s">
        <v>336</v>
      </c>
      <c r="E54" s="32" t="s">
        <v>340</v>
      </c>
      <c r="F54" s="32" t="s">
        <v>341</v>
      </c>
      <c r="G54" s="32" t="s">
        <v>285</v>
      </c>
      <c r="H54" s="32">
        <v>24</v>
      </c>
      <c r="I54" s="32" t="s">
        <v>286</v>
      </c>
      <c r="J54" s="32" t="s">
        <v>287</v>
      </c>
      <c r="K54" s="32" t="s">
        <v>288</v>
      </c>
      <c r="L54" s="32" t="s">
        <v>289</v>
      </c>
      <c r="M54" s="32" t="s">
        <v>299</v>
      </c>
      <c r="N54" s="32" t="str" cm="1">
        <f t="array" ref="N54">_xlfn.IFS(M54="Binary proportions", "grp1n, grp2n, prop1event, prop2event", M54="Mean SE", "grp1n, grp2n, grp1m, grp2m, grp1se, grp2se", M54="Mean SD", "grp1n, grp2n, grp1m, grp2m, grp1sd, grp2sd", M54 = "Anova", "totaln f", M54 = "Odds ratio", "or, se", M54 = "Standardised regression coefficient", "b, sdy, grp1n, grp2n", M54 = "Unstandardised regression coefficient", "beta, sdy, grp1n, grp2n", M54 = "Mean Gain", "group1n, group2n AND pre1mean, pre1sd, post1mean, post1sd, pre2mean, pre2sd, post2mean, post2sd, OR gain1mean, gain1se, gain2mean, gain2se", M54 = "Mean Difference", "grp1n, grp2n, mean_diff, mean_diff_se OR mean_diff_lower AND mean_diff_upper")</f>
        <v>grp1n, grp2n, mean_diff, mean_diff_se OR mean_diff_lower AND mean_diff_upper</v>
      </c>
      <c r="O54" s="32">
        <v>87</v>
      </c>
      <c r="P54" s="32">
        <v>69</v>
      </c>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v>0.25</v>
      </c>
      <c r="AV54" s="33">
        <v>-2.79</v>
      </c>
      <c r="AW54" s="33">
        <v>3.28</v>
      </c>
      <c r="AX54" s="33"/>
      <c r="AY54" s="32"/>
      <c r="AZ54" s="32"/>
    </row>
    <row r="55" spans="1:52" ht="14" x14ac:dyDescent="0.15">
      <c r="A55" s="31" t="s">
        <v>115</v>
      </c>
      <c r="B55" s="32" t="s">
        <v>94</v>
      </c>
      <c r="C55" s="32" t="s">
        <v>95</v>
      </c>
      <c r="D55" s="32" t="s">
        <v>342</v>
      </c>
      <c r="E55" s="32" t="s">
        <v>343</v>
      </c>
      <c r="F55" s="32" t="s">
        <v>344</v>
      </c>
      <c r="G55" s="32" t="s">
        <v>309</v>
      </c>
      <c r="H55" s="32">
        <v>6</v>
      </c>
      <c r="I55" s="32" t="s">
        <v>286</v>
      </c>
      <c r="J55" s="32" t="s">
        <v>287</v>
      </c>
      <c r="K55" s="32" t="s">
        <v>288</v>
      </c>
      <c r="L55" s="32" t="s">
        <v>289</v>
      </c>
      <c r="M55" s="32" t="s">
        <v>299</v>
      </c>
      <c r="N55" s="32" t="str" cm="1">
        <f t="array" ref="N55">_xlfn.IFS(M55="Binary proportions", "grp1n, grp2n, prop1event, prop2event", M55="Mean SE", "grp1n, grp2n, grp1m, grp2m, grp1se, grp2se", M55="Mean SD", "grp1n, grp2n, grp1m, grp2m, grp1sd, grp2sd", M55 = "Anova", "totaln f", M55 = "Odds ratio", "or, se", M55 = "Standardised regression coefficient", "b, sdy, grp1n, grp2n", M55 = "Unstandardised regression coefficient", "beta, sdy, grp1n, grp2n", M55 = "Mean Gain", "group1n, group2n AND pre1mean, pre1sd, post1mean, post1sd, pre2mean, pre2sd, post2mean, post2sd, OR gain1mean, gain1se, gain2mean, gain2se", M55 = "Mean Difference", "grp1n, grp2n, mean_diff, mean_diff_se OR mean_diff_lower AND mean_diff_upper")</f>
        <v>grp1n, grp2n, mean_diff, mean_diff_se OR mean_diff_lower AND mean_diff_upper</v>
      </c>
      <c r="O55" s="32">
        <v>87</v>
      </c>
      <c r="P55" s="32">
        <v>69</v>
      </c>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v>0.86</v>
      </c>
      <c r="AV55" s="33">
        <v>0.26</v>
      </c>
      <c r="AW55" s="33">
        <v>2.89</v>
      </c>
      <c r="AX55" s="33"/>
      <c r="AY55" s="32"/>
      <c r="AZ55" s="32"/>
    </row>
    <row r="56" spans="1:52" ht="14" x14ac:dyDescent="0.15">
      <c r="A56" s="31" t="s">
        <v>115</v>
      </c>
      <c r="B56" s="32" t="s">
        <v>94</v>
      </c>
      <c r="C56" s="32" t="s">
        <v>95</v>
      </c>
      <c r="D56" s="32" t="s">
        <v>342</v>
      </c>
      <c r="E56" s="32" t="s">
        <v>343</v>
      </c>
      <c r="F56" s="32" t="s">
        <v>344</v>
      </c>
      <c r="G56" s="32" t="s">
        <v>309</v>
      </c>
      <c r="H56" s="32">
        <v>12</v>
      </c>
      <c r="I56" s="32" t="s">
        <v>286</v>
      </c>
      <c r="J56" s="32" t="s">
        <v>287</v>
      </c>
      <c r="K56" s="32" t="s">
        <v>288</v>
      </c>
      <c r="L56" s="32" t="s">
        <v>289</v>
      </c>
      <c r="M56" s="32" t="s">
        <v>299</v>
      </c>
      <c r="N56" s="32" t="str" cm="1">
        <f t="array" ref="N56">_xlfn.IFS(M56="Binary proportions", "grp1n, grp2n, prop1event, prop2event", M56="Mean SE", "grp1n, grp2n, grp1m, grp2m, grp1se, grp2se", M56="Mean SD", "grp1n, grp2n, grp1m, grp2m, grp1sd, grp2sd", M56 = "Anova", "totaln f", M56 = "Odds ratio", "or, se", M56 = "Standardised regression coefficient", "b, sdy, grp1n, grp2n", M56 = "Unstandardised regression coefficient", "beta, sdy, grp1n, grp2n", M56 = "Mean Gain", "group1n, group2n AND pre1mean, pre1sd, post1mean, post1sd, pre2mean, pre2sd, post2mean, post2sd, OR gain1mean, gain1se, gain2mean, gain2se", M56 = "Mean Difference", "grp1n, grp2n, mean_diff, mean_diff_se OR mean_diff_lower AND mean_diff_upper")</f>
        <v>grp1n, grp2n, mean_diff, mean_diff_se OR mean_diff_lower AND mean_diff_upper</v>
      </c>
      <c r="O56" s="32">
        <v>87</v>
      </c>
      <c r="P56" s="32">
        <v>69</v>
      </c>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v>1.1499999999999999</v>
      </c>
      <c r="AV56" s="33">
        <v>0.38</v>
      </c>
      <c r="AW56" s="33">
        <v>3.47</v>
      </c>
      <c r="AX56" s="33"/>
      <c r="AY56" s="32"/>
      <c r="AZ56" s="32"/>
    </row>
    <row r="57" spans="1:52" ht="14" x14ac:dyDescent="0.15">
      <c r="A57" s="31" t="s">
        <v>115</v>
      </c>
      <c r="B57" s="32" t="s">
        <v>94</v>
      </c>
      <c r="C57" s="32" t="s">
        <v>95</v>
      </c>
      <c r="D57" s="32" t="s">
        <v>342</v>
      </c>
      <c r="E57" s="32" t="s">
        <v>343</v>
      </c>
      <c r="F57" s="32" t="s">
        <v>344</v>
      </c>
      <c r="G57" s="32" t="s">
        <v>309</v>
      </c>
      <c r="H57" s="32">
        <v>18</v>
      </c>
      <c r="I57" s="32" t="s">
        <v>286</v>
      </c>
      <c r="J57" s="32" t="s">
        <v>287</v>
      </c>
      <c r="K57" s="32" t="s">
        <v>288</v>
      </c>
      <c r="L57" s="32" t="s">
        <v>289</v>
      </c>
      <c r="M57" s="32" t="s">
        <v>299</v>
      </c>
      <c r="N57" s="32" t="str" cm="1">
        <f t="array" ref="N57">_xlfn.IFS(M57="Binary proportions", "grp1n, grp2n, prop1event, prop2event", M57="Mean SE", "grp1n, grp2n, grp1m, grp2m, grp1se, grp2se", M57="Mean SD", "grp1n, grp2n, grp1m, grp2m, grp1sd, grp2sd", M57 = "Anova", "totaln f", M57 = "Odds ratio", "or, se", M57 = "Standardised regression coefficient", "b, sdy, grp1n, grp2n", M57 = "Unstandardised regression coefficient", "beta, sdy, grp1n, grp2n", M57 = "Mean Gain", "group1n, group2n AND pre1mean, pre1sd, post1mean, post1sd, pre2mean, pre2sd, post2mean, post2sd, OR gain1mean, gain1se, gain2mean, gain2se", M57 = "Mean Difference", "grp1n, grp2n, mean_diff, mean_diff_se OR mean_diff_lower AND mean_diff_upper")</f>
        <v>grp1n, grp2n, mean_diff, mean_diff_se OR mean_diff_lower AND mean_diff_upper</v>
      </c>
      <c r="O57" s="32">
        <v>87</v>
      </c>
      <c r="P57" s="32">
        <v>69</v>
      </c>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v>2.27</v>
      </c>
      <c r="AV57" s="33">
        <v>0.73</v>
      </c>
      <c r="AW57" s="33">
        <v>7.06</v>
      </c>
      <c r="AX57" s="33"/>
      <c r="AY57" s="32"/>
      <c r="AZ57" s="32"/>
    </row>
    <row r="58" spans="1:52" ht="14" x14ac:dyDescent="0.15">
      <c r="A58" s="31" t="s">
        <v>115</v>
      </c>
      <c r="B58" s="32" t="s">
        <v>94</v>
      </c>
      <c r="C58" s="32" t="s">
        <v>95</v>
      </c>
      <c r="D58" s="32" t="s">
        <v>342</v>
      </c>
      <c r="E58" s="32" t="s">
        <v>343</v>
      </c>
      <c r="F58" s="32" t="s">
        <v>344</v>
      </c>
      <c r="G58" s="32" t="s">
        <v>309</v>
      </c>
      <c r="H58" s="32">
        <v>24</v>
      </c>
      <c r="I58" s="32" t="s">
        <v>286</v>
      </c>
      <c r="J58" s="32" t="s">
        <v>287</v>
      </c>
      <c r="K58" s="32" t="s">
        <v>288</v>
      </c>
      <c r="L58" s="32" t="s">
        <v>289</v>
      </c>
      <c r="M58" s="32" t="s">
        <v>299</v>
      </c>
      <c r="N58" s="32" t="str" cm="1">
        <f t="array" ref="N58">_xlfn.IFS(M58="Binary proportions", "grp1n, grp2n, prop1event, prop2event", M58="Mean SE", "grp1n, grp2n, grp1m, grp2m, grp1se, grp2se", M58="Mean SD", "grp1n, grp2n, grp1m, grp2m, grp1sd, grp2sd", M58 = "Anova", "totaln f", M58 = "Odds ratio", "or, se", M58 = "Standardised regression coefficient", "b, sdy, grp1n, grp2n", M58 = "Unstandardised regression coefficient", "beta, sdy, grp1n, grp2n", M58 = "Mean Gain", "group1n, group2n AND pre1mean, pre1sd, post1mean, post1sd, pre2mean, pre2sd, post2mean, post2sd, OR gain1mean, gain1se, gain2mean, gain2se", M58 = "Mean Difference", "grp1n, grp2n, mean_diff, mean_diff_se OR mean_diff_lower AND mean_diff_upper")</f>
        <v>grp1n, grp2n, mean_diff, mean_diff_se OR mean_diff_lower AND mean_diff_upper</v>
      </c>
      <c r="O58" s="32">
        <v>87</v>
      </c>
      <c r="P58" s="32">
        <v>69</v>
      </c>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v>0.67</v>
      </c>
      <c r="AV58" s="33">
        <v>0.22</v>
      </c>
      <c r="AW58" s="33">
        <v>2.0699999999999998</v>
      </c>
      <c r="AX58" s="33"/>
      <c r="AY58" s="32"/>
      <c r="AZ58" s="32"/>
    </row>
    <row r="59" spans="1:52" ht="14" x14ac:dyDescent="0.15">
      <c r="A59" s="31" t="s">
        <v>115</v>
      </c>
      <c r="B59" s="32" t="s">
        <v>94</v>
      </c>
      <c r="C59" s="32" t="s">
        <v>95</v>
      </c>
      <c r="D59" s="32" t="s">
        <v>342</v>
      </c>
      <c r="E59" s="32" t="s">
        <v>345</v>
      </c>
      <c r="F59" s="32" t="s">
        <v>346</v>
      </c>
      <c r="G59" s="32" t="s">
        <v>309</v>
      </c>
      <c r="H59" s="32">
        <v>6</v>
      </c>
      <c r="I59" s="32" t="s">
        <v>286</v>
      </c>
      <c r="J59" s="32" t="s">
        <v>287</v>
      </c>
      <c r="K59" s="32" t="s">
        <v>288</v>
      </c>
      <c r="L59" s="32" t="s">
        <v>289</v>
      </c>
      <c r="M59" s="32" t="s">
        <v>299</v>
      </c>
      <c r="N59" s="32" t="str" cm="1">
        <f t="array" ref="N59">_xlfn.IFS(M59="Binary proportions", "grp1n, grp2n, prop1event, prop2event", M59="Mean SE", "grp1n, grp2n, grp1m, grp2m, grp1se, grp2se", M59="Mean SD", "grp1n, grp2n, grp1m, grp2m, grp1sd, grp2sd", M59 = "Anova", "totaln f", M59 = "Odds ratio", "or, se", M59 = "Standardised regression coefficient", "b, sdy, grp1n, grp2n", M59 = "Unstandardised regression coefficient", "beta, sdy, grp1n, grp2n", M59 = "Mean Gain", "group1n, group2n AND pre1mean, pre1sd, post1mean, post1sd, pre2mean, pre2sd, post2mean, post2sd, OR gain1mean, gain1se, gain2mean, gain2se", M59 = "Mean Difference", "grp1n, grp2n, mean_diff, mean_diff_se OR mean_diff_lower AND mean_diff_upper")</f>
        <v>grp1n, grp2n, mean_diff, mean_diff_se OR mean_diff_lower AND mean_diff_upper</v>
      </c>
      <c r="O59" s="32">
        <v>87</v>
      </c>
      <c r="P59" s="32">
        <v>69</v>
      </c>
      <c r="Q59" s="33"/>
      <c r="R59" s="33"/>
      <c r="S59" s="33"/>
      <c r="T59" s="33"/>
      <c r="U59" s="33"/>
      <c r="V59" s="33"/>
      <c r="W59" s="33"/>
      <c r="X59" s="33"/>
      <c r="Y59" s="35"/>
      <c r="Z59" s="33"/>
      <c r="AA59" s="33"/>
      <c r="AB59" s="33"/>
      <c r="AC59" s="33"/>
      <c r="AD59" s="33"/>
      <c r="AE59" s="33"/>
      <c r="AF59" s="33"/>
      <c r="AG59" s="33"/>
      <c r="AH59" s="33"/>
      <c r="AI59" s="33"/>
      <c r="AJ59" s="33"/>
      <c r="AK59" s="33"/>
      <c r="AL59" s="33"/>
      <c r="AM59" s="33"/>
      <c r="AN59" s="33"/>
      <c r="AO59" s="33"/>
      <c r="AP59" s="33"/>
      <c r="AQ59" s="33"/>
      <c r="AR59" s="33"/>
      <c r="AS59" s="33"/>
      <c r="AT59" s="33"/>
      <c r="AU59" s="33">
        <v>0.86</v>
      </c>
      <c r="AV59" s="33">
        <v>0.35</v>
      </c>
      <c r="AW59" s="33">
        <v>2.12</v>
      </c>
      <c r="AX59" s="33"/>
      <c r="AY59" s="32"/>
      <c r="AZ59" s="32"/>
    </row>
    <row r="60" spans="1:52" ht="14" x14ac:dyDescent="0.15">
      <c r="A60" s="31" t="s">
        <v>115</v>
      </c>
      <c r="B60" s="32" t="s">
        <v>94</v>
      </c>
      <c r="C60" s="32" t="s">
        <v>95</v>
      </c>
      <c r="D60" s="32" t="s">
        <v>342</v>
      </c>
      <c r="E60" s="32" t="s">
        <v>345</v>
      </c>
      <c r="F60" s="32" t="s">
        <v>346</v>
      </c>
      <c r="G60" s="32" t="s">
        <v>309</v>
      </c>
      <c r="H60" s="32">
        <v>12</v>
      </c>
      <c r="I60" s="32" t="s">
        <v>286</v>
      </c>
      <c r="J60" s="32" t="s">
        <v>287</v>
      </c>
      <c r="K60" s="32" t="s">
        <v>288</v>
      </c>
      <c r="L60" s="32" t="s">
        <v>289</v>
      </c>
      <c r="M60" s="32" t="s">
        <v>299</v>
      </c>
      <c r="N60" s="32" t="str" cm="1">
        <f t="array" ref="N60">_xlfn.IFS(M60="Binary proportions", "grp1n, grp2n, prop1event, prop2event", M60="Mean SE", "grp1n, grp2n, grp1m, grp2m, grp1se, grp2se", M60="Mean SD", "grp1n, grp2n, grp1m, grp2m, grp1sd, grp2sd", M60 = "Anova", "totaln f", M60 = "Odds ratio", "or, se", M60 = "Standardised regression coefficient", "b, sdy, grp1n, grp2n", M60 = "Unstandardised regression coefficient", "beta, sdy, grp1n, grp2n", M60 = "Mean Gain", "group1n, group2n AND pre1mean, pre1sd, post1mean, post1sd, pre2mean, pre2sd, post2mean, post2sd, OR gain1mean, gain1se, gain2mean, gain2se", M60 = "Mean Difference", "grp1n, grp2n, mean_diff, mean_diff_se OR mean_diff_lower AND mean_diff_upper")</f>
        <v>grp1n, grp2n, mean_diff, mean_diff_se OR mean_diff_lower AND mean_diff_upper</v>
      </c>
      <c r="O60" s="32">
        <v>87</v>
      </c>
      <c r="P60" s="32">
        <v>69</v>
      </c>
      <c r="Q60" s="33"/>
      <c r="R60" s="33"/>
      <c r="S60" s="33"/>
      <c r="T60" s="33"/>
      <c r="U60" s="33"/>
      <c r="V60" s="33"/>
      <c r="W60" s="33"/>
      <c r="X60" s="33"/>
      <c r="Y60" s="35"/>
      <c r="Z60" s="33"/>
      <c r="AA60" s="33"/>
      <c r="AB60" s="33"/>
      <c r="AC60" s="33"/>
      <c r="AD60" s="33"/>
      <c r="AE60" s="33"/>
      <c r="AF60" s="33"/>
      <c r="AG60" s="33"/>
      <c r="AH60" s="33"/>
      <c r="AI60" s="33"/>
      <c r="AJ60" s="33"/>
      <c r="AK60" s="33"/>
      <c r="AL60" s="33"/>
      <c r="AM60" s="33"/>
      <c r="AN60" s="33"/>
      <c r="AO60" s="33"/>
      <c r="AP60" s="33"/>
      <c r="AQ60" s="33"/>
      <c r="AR60" s="33"/>
      <c r="AS60" s="33"/>
      <c r="AT60" s="33"/>
      <c r="AU60" s="33">
        <v>0.75</v>
      </c>
      <c r="AV60" s="33">
        <v>0.28000000000000003</v>
      </c>
      <c r="AW60" s="33">
        <v>2</v>
      </c>
      <c r="AX60" s="33"/>
      <c r="AY60" s="32"/>
      <c r="AZ60" s="32"/>
    </row>
    <row r="61" spans="1:52" ht="14" x14ac:dyDescent="0.15">
      <c r="A61" s="31" t="s">
        <v>115</v>
      </c>
      <c r="B61" s="32" t="s">
        <v>94</v>
      </c>
      <c r="C61" s="32" t="s">
        <v>95</v>
      </c>
      <c r="D61" s="32" t="s">
        <v>342</v>
      </c>
      <c r="E61" s="32" t="s">
        <v>345</v>
      </c>
      <c r="F61" s="32" t="s">
        <v>346</v>
      </c>
      <c r="G61" s="32" t="s">
        <v>309</v>
      </c>
      <c r="H61" s="32">
        <v>18</v>
      </c>
      <c r="I61" s="32" t="s">
        <v>286</v>
      </c>
      <c r="J61" s="32" t="s">
        <v>287</v>
      </c>
      <c r="K61" s="32" t="s">
        <v>288</v>
      </c>
      <c r="L61" s="32" t="s">
        <v>289</v>
      </c>
      <c r="M61" s="32" t="s">
        <v>299</v>
      </c>
      <c r="N61" s="32" t="str" cm="1">
        <f t="array" ref="N61">_xlfn.IFS(M61="Binary proportions", "grp1n, grp2n, prop1event, prop2event", M61="Mean SE", "grp1n, grp2n, grp1m, grp2m, grp1se, grp2se", M61="Mean SD", "grp1n, grp2n, grp1m, grp2m, grp1sd, grp2sd", M61 = "Anova", "totaln f", M61 = "Odds ratio", "or, se", M61 = "Standardised regression coefficient", "b, sdy, grp1n, grp2n", M61 = "Unstandardised regression coefficient", "beta, sdy, grp1n, grp2n", M61 = "Mean Gain", "group1n, group2n AND pre1mean, pre1sd, post1mean, post1sd, pre2mean, pre2sd, post2mean, post2sd, OR gain1mean, gain1se, gain2mean, gain2se", M61 = "Mean Difference", "grp1n, grp2n, mean_diff, mean_diff_se OR mean_diff_lower AND mean_diff_upper")</f>
        <v>grp1n, grp2n, mean_diff, mean_diff_se OR mean_diff_lower AND mean_diff_upper</v>
      </c>
      <c r="O61" s="32">
        <v>87</v>
      </c>
      <c r="P61" s="32">
        <v>69</v>
      </c>
      <c r="Q61" s="33"/>
      <c r="R61" s="33"/>
      <c r="S61" s="33"/>
      <c r="T61" s="33"/>
      <c r="U61" s="33"/>
      <c r="V61" s="33"/>
      <c r="W61" s="33"/>
      <c r="X61" s="33"/>
      <c r="Y61" s="35"/>
      <c r="Z61" s="33"/>
      <c r="AA61" s="33"/>
      <c r="AB61" s="33"/>
      <c r="AC61" s="33"/>
      <c r="AD61" s="33"/>
      <c r="AE61" s="33"/>
      <c r="AF61" s="33"/>
      <c r="AG61" s="33"/>
      <c r="AH61" s="33"/>
      <c r="AI61" s="33"/>
      <c r="AJ61" s="33"/>
      <c r="AK61" s="33"/>
      <c r="AL61" s="33"/>
      <c r="AM61" s="33"/>
      <c r="AN61" s="33"/>
      <c r="AO61" s="33"/>
      <c r="AP61" s="33"/>
      <c r="AQ61" s="33"/>
      <c r="AR61" s="33"/>
      <c r="AS61" s="33"/>
      <c r="AT61" s="33"/>
      <c r="AU61" s="33">
        <v>2.5499999999999998</v>
      </c>
      <c r="AV61" s="33">
        <v>0.87</v>
      </c>
      <c r="AW61" s="33">
        <v>7.46</v>
      </c>
      <c r="AX61" s="33"/>
      <c r="AY61" s="32"/>
      <c r="AZ61" s="32"/>
    </row>
    <row r="62" spans="1:52" ht="14" x14ac:dyDescent="0.15">
      <c r="A62" s="31" t="s">
        <v>115</v>
      </c>
      <c r="B62" s="32" t="s">
        <v>94</v>
      </c>
      <c r="C62" s="32" t="s">
        <v>95</v>
      </c>
      <c r="D62" s="32" t="s">
        <v>342</v>
      </c>
      <c r="E62" s="32" t="s">
        <v>345</v>
      </c>
      <c r="F62" s="32" t="s">
        <v>346</v>
      </c>
      <c r="G62" s="32" t="s">
        <v>309</v>
      </c>
      <c r="H62" s="32">
        <v>24</v>
      </c>
      <c r="I62" s="32" t="s">
        <v>286</v>
      </c>
      <c r="J62" s="32" t="s">
        <v>287</v>
      </c>
      <c r="K62" s="32" t="s">
        <v>288</v>
      </c>
      <c r="L62" s="32" t="s">
        <v>289</v>
      </c>
      <c r="M62" s="32" t="s">
        <v>299</v>
      </c>
      <c r="N62" s="32" t="str" cm="1">
        <f t="array" ref="N62">_xlfn.IFS(M62="Binary proportions", "grp1n, grp2n, prop1event, prop2event", M62="Mean SE", "grp1n, grp2n, grp1m, grp2m, grp1se, grp2se", M62="Mean SD", "grp1n, grp2n, grp1m, grp2m, grp1sd, grp2sd", M62 = "Anova", "totaln f", M62 = "Odds ratio", "or, se", M62 = "Standardised regression coefficient", "b, sdy, grp1n, grp2n", M62 = "Unstandardised regression coefficient", "beta, sdy, grp1n, grp2n", M62 = "Mean Gain", "group1n, group2n AND pre1mean, pre1sd, post1mean, post1sd, pre2mean, pre2sd, post2mean, post2sd, OR gain1mean, gain1se, gain2mean, gain2se", M62 = "Mean Difference", "grp1n, grp2n, mean_diff, mean_diff_se OR mean_diff_lower AND mean_diff_upper")</f>
        <v>grp1n, grp2n, mean_diff, mean_diff_se OR mean_diff_lower AND mean_diff_upper</v>
      </c>
      <c r="O62" s="32">
        <v>87</v>
      </c>
      <c r="P62" s="32">
        <v>69</v>
      </c>
      <c r="Q62" s="33"/>
      <c r="R62" s="33"/>
      <c r="S62" s="33"/>
      <c r="T62" s="33"/>
      <c r="U62" s="33"/>
      <c r="V62" s="33"/>
      <c r="W62" s="33"/>
      <c r="X62" s="33"/>
      <c r="Y62" s="35"/>
      <c r="Z62" s="33"/>
      <c r="AA62" s="33"/>
      <c r="AB62" s="33"/>
      <c r="AC62" s="33"/>
      <c r="AD62" s="33"/>
      <c r="AE62" s="33"/>
      <c r="AF62" s="33"/>
      <c r="AG62" s="33"/>
      <c r="AH62" s="33"/>
      <c r="AI62" s="33"/>
      <c r="AJ62" s="33"/>
      <c r="AK62" s="33"/>
      <c r="AL62" s="33"/>
      <c r="AM62" s="33"/>
      <c r="AN62" s="33"/>
      <c r="AO62" s="33"/>
      <c r="AP62" s="33"/>
      <c r="AQ62" s="33"/>
      <c r="AR62" s="33"/>
      <c r="AS62" s="33"/>
      <c r="AT62" s="33"/>
      <c r="AU62" s="33">
        <v>1.4</v>
      </c>
      <c r="AV62" s="33">
        <v>0.55000000000000004</v>
      </c>
      <c r="AW62" s="33">
        <v>3.57</v>
      </c>
      <c r="AX62" s="33"/>
      <c r="AY62" s="32"/>
      <c r="AZ62" s="32"/>
    </row>
    <row r="63" spans="1:52" ht="15" x14ac:dyDescent="0.15">
      <c r="A63" s="34" t="s">
        <v>161</v>
      </c>
      <c r="B63" s="32" t="s">
        <v>94</v>
      </c>
      <c r="C63" s="32" t="s">
        <v>95</v>
      </c>
      <c r="D63" s="32" t="s">
        <v>342</v>
      </c>
      <c r="E63" s="32" t="s">
        <v>347</v>
      </c>
      <c r="F63" s="32" t="s">
        <v>348</v>
      </c>
      <c r="G63" s="32" t="s">
        <v>309</v>
      </c>
      <c r="H63" s="32">
        <v>24</v>
      </c>
      <c r="I63" s="32" t="s">
        <v>286</v>
      </c>
      <c r="J63" s="32" t="s">
        <v>287</v>
      </c>
      <c r="K63" s="32" t="s">
        <v>310</v>
      </c>
      <c r="L63" s="32" t="s">
        <v>289</v>
      </c>
      <c r="M63" s="32" t="s">
        <v>296</v>
      </c>
      <c r="N63" s="32" t="str" cm="1">
        <f t="array" ref="N63">_xlfn.IFS(M63="Binary proportions", "grp1n, grp2n, prop1event, prop2event", M63="Mean SE", "grp1n, grp2n, grp1m, grp2m, grp1se, grp2se", M63="Mean SD", "grp1n, grp2n, grp1m, grp2m, grp1sd, grp2sd", M63 = "Anova", "totaln f", M63 = "Odds ratio", "or, se", M63 = "Standardised regression coefficient", "b, sdy, grp1n, grp2n", M63 = "Unstandardised regression coefficient", "beta, sdy, grp1n, grp2n", M63 = "Mean Gain", "group1n, group2n AND pre1mean, pre1sd, post1mean, post1sd, pre2mean, pre2sd, post2mean, post2sd, OR gain1mean, gain1se, gain2mean, gain2se", M63 = "Mean Difference", "grp1n, grp2n, mean_diff, mean_diff_se OR mean_diff_lower AND mean_diff_upper")</f>
        <v>grp1n, grp2n, prop1event, prop2event</v>
      </c>
      <c r="O63" s="32">
        <v>138</v>
      </c>
      <c r="P63" s="32">
        <v>159</v>
      </c>
      <c r="Q63" s="33">
        <v>6.5000000000000002E-2</v>
      </c>
      <c r="R63" s="33">
        <v>0.16400000000000001</v>
      </c>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2"/>
      <c r="AZ63" s="32"/>
    </row>
    <row r="64" spans="1:52" ht="14" x14ac:dyDescent="0.15">
      <c r="A64" s="31" t="s">
        <v>93</v>
      </c>
      <c r="B64" s="32" t="s">
        <v>94</v>
      </c>
      <c r="C64" s="32" t="s">
        <v>95</v>
      </c>
      <c r="D64" s="32" t="s">
        <v>349</v>
      </c>
      <c r="E64" s="32" t="s">
        <v>350</v>
      </c>
      <c r="F64" s="32" t="s">
        <v>351</v>
      </c>
      <c r="G64" s="32" t="s">
        <v>309</v>
      </c>
      <c r="H64" s="32">
        <v>6</v>
      </c>
      <c r="I64" s="32" t="s">
        <v>286</v>
      </c>
      <c r="J64" s="32" t="s">
        <v>287</v>
      </c>
      <c r="K64" s="32" t="s">
        <v>288</v>
      </c>
      <c r="L64" s="32" t="s">
        <v>289</v>
      </c>
      <c r="M64" s="32" t="s">
        <v>290</v>
      </c>
      <c r="N64" s="32" t="str" cm="1">
        <f t="array" ref="N64">_xlfn.IFS(M64="Binary proportions", "grp1n, grp2n, prop1event, prop2event", M64="Mean SE", "grp1n, grp2n, grp1m, grp2m, grp1se, grp2se", M64="Mean SD", "grp1n, grp2n, grp1m, grp2m, grp1sd, grp2sd", M64 = "Anova", "totaln f", M64 = "Odds ratio", "or, se", M64 = "Standardised regression coefficient", "b, sdy, grp1n, grp2n", M64 = "Unstandardised regression coefficient", "beta, sdy, grp1n, grp2n", M64 = "Mean Gain", "group1n, group2n AND pre1mean, pre1sd, post1mean, post1sd, pre2mean, pre2sd, post2mean, post2sd, OR gain1mean, gain1se, gain2mean, gain2se", M64 = "Mean Difference", "grp1n, grp2n, mean_diff, mean_diff_se OR mean_diff_lower AND mean_diff_upper")</f>
        <v>group1n, group2n AND pre1mean, pre1sd, post1mean, post1sd, pre2mean, pre2sd, post2mean, post2sd, OR gain1mean, gain1se, gain2mean, gain2se</v>
      </c>
      <c r="O64" s="32">
        <v>34</v>
      </c>
      <c r="P64" s="32">
        <v>31</v>
      </c>
      <c r="Q64" s="33"/>
      <c r="R64" s="33"/>
      <c r="S64" s="33"/>
      <c r="T64" s="33"/>
      <c r="U64" s="33"/>
      <c r="V64" s="33"/>
      <c r="W64" s="33"/>
      <c r="X64" s="33"/>
      <c r="Y64" s="33">
        <v>2.5680000000000001</v>
      </c>
      <c r="Z64" s="33">
        <v>0.86299999999999999</v>
      </c>
      <c r="AA64" s="33">
        <v>2.448</v>
      </c>
      <c r="AB64" s="33">
        <v>0.97299999999999998</v>
      </c>
      <c r="AC64" s="33">
        <v>2.5</v>
      </c>
      <c r="AD64" s="33">
        <v>1.1419999999999999</v>
      </c>
      <c r="AE64" s="33">
        <v>2.4929999999999999</v>
      </c>
      <c r="AF64" s="33">
        <v>1.06</v>
      </c>
      <c r="AG64" s="33"/>
      <c r="AH64" s="33"/>
      <c r="AI64" s="33"/>
      <c r="AJ64" s="33"/>
      <c r="AK64" s="33"/>
      <c r="AL64" s="33"/>
      <c r="AM64" s="33"/>
      <c r="AN64" s="33"/>
      <c r="AO64" s="33"/>
      <c r="AP64" s="33"/>
      <c r="AQ64" s="33"/>
      <c r="AR64" s="33"/>
      <c r="AS64" s="33"/>
      <c r="AT64" s="33"/>
      <c r="AU64" s="33"/>
      <c r="AV64" s="33"/>
      <c r="AW64" s="33"/>
      <c r="AX64" s="33"/>
      <c r="AY64" s="32" t="s">
        <v>291</v>
      </c>
      <c r="AZ64" s="32"/>
    </row>
    <row r="65" spans="1:52" ht="14" x14ac:dyDescent="0.15">
      <c r="A65" s="31" t="s">
        <v>93</v>
      </c>
      <c r="B65" s="32" t="s">
        <v>94</v>
      </c>
      <c r="C65" s="32" t="s">
        <v>95</v>
      </c>
      <c r="D65" s="32" t="s">
        <v>349</v>
      </c>
      <c r="E65" s="32" t="s">
        <v>350</v>
      </c>
      <c r="F65" s="32" t="s">
        <v>352</v>
      </c>
      <c r="G65" s="32" t="s">
        <v>309</v>
      </c>
      <c r="H65" s="32">
        <v>6</v>
      </c>
      <c r="I65" s="32" t="s">
        <v>286</v>
      </c>
      <c r="J65" s="32" t="s">
        <v>287</v>
      </c>
      <c r="K65" s="32" t="s">
        <v>288</v>
      </c>
      <c r="L65" s="32" t="s">
        <v>289</v>
      </c>
      <c r="M65" s="32" t="s">
        <v>290</v>
      </c>
      <c r="N65" s="32" t="str" cm="1">
        <f t="array" ref="N65">_xlfn.IFS(M65="Binary proportions", "grp1n, grp2n, prop1event, prop2event", M65="Mean SE", "grp1n, grp2n, grp1m, grp2m, grp1se, grp2se", M65="Mean SD", "grp1n, grp2n, grp1m, grp2m, grp1sd, grp2sd", M65 = "Anova", "totaln f", M65 = "Odds ratio", "or, se", M65 = "Standardised regression coefficient", "b, sdy, grp1n, grp2n", M65 = "Unstandardised regression coefficient", "beta, sdy, grp1n, grp2n", M65 = "Mean Gain", "group1n, group2n AND pre1mean, pre1sd, post1mean, post1sd, pre2mean, pre2sd, post2mean, post2sd, OR gain1mean, gain1se, gain2mean, gain2se", M65 = "Mean Difference", "grp1n, grp2n, mean_diff, mean_diff_se OR mean_diff_lower AND mean_diff_upper")</f>
        <v>group1n, group2n AND pre1mean, pre1sd, post1mean, post1sd, pre2mean, pre2sd, post2mean, post2sd, OR gain1mean, gain1se, gain2mean, gain2se</v>
      </c>
      <c r="O65" s="32">
        <v>34</v>
      </c>
      <c r="P65" s="32">
        <v>31</v>
      </c>
      <c r="Q65" s="33"/>
      <c r="R65" s="33"/>
      <c r="S65" s="33"/>
      <c r="T65" s="33"/>
      <c r="U65" s="33"/>
      <c r="V65" s="33"/>
      <c r="W65" s="33"/>
      <c r="X65" s="33"/>
      <c r="Y65" s="33">
        <v>1.6579999999999999</v>
      </c>
      <c r="Z65" s="33">
        <v>0.92200000000000004</v>
      </c>
      <c r="AA65" s="33">
        <v>1.5389999999999999</v>
      </c>
      <c r="AB65" s="33">
        <v>1.0089999999999999</v>
      </c>
      <c r="AC65" s="33">
        <v>1.611</v>
      </c>
      <c r="AD65" s="33">
        <v>1.03</v>
      </c>
      <c r="AE65" s="33">
        <v>1.583</v>
      </c>
      <c r="AF65" s="33">
        <v>0.91300000000000003</v>
      </c>
      <c r="AG65" s="33"/>
      <c r="AH65" s="33"/>
      <c r="AI65" s="33"/>
      <c r="AJ65" s="33"/>
      <c r="AK65" s="33"/>
      <c r="AL65" s="33"/>
      <c r="AM65" s="33"/>
      <c r="AN65" s="33"/>
      <c r="AO65" s="33"/>
      <c r="AP65" s="33"/>
      <c r="AQ65" s="33"/>
      <c r="AR65" s="33"/>
      <c r="AS65" s="33"/>
      <c r="AT65" s="33"/>
      <c r="AU65" s="33"/>
      <c r="AV65" s="33"/>
      <c r="AW65" s="33"/>
      <c r="AX65" s="33"/>
      <c r="AY65" s="32" t="s">
        <v>291</v>
      </c>
      <c r="AZ65" s="32"/>
    </row>
    <row r="66" spans="1:52" ht="14" x14ac:dyDescent="0.15">
      <c r="A66" s="31" t="s">
        <v>93</v>
      </c>
      <c r="B66" s="32" t="s">
        <v>94</v>
      </c>
      <c r="C66" s="32" t="s">
        <v>95</v>
      </c>
      <c r="D66" s="32" t="s">
        <v>349</v>
      </c>
      <c r="E66" s="32" t="s">
        <v>350</v>
      </c>
      <c r="F66" s="32" t="s">
        <v>353</v>
      </c>
      <c r="G66" s="32" t="s">
        <v>309</v>
      </c>
      <c r="H66" s="32">
        <v>6</v>
      </c>
      <c r="I66" s="32" t="s">
        <v>286</v>
      </c>
      <c r="J66" s="32" t="s">
        <v>287</v>
      </c>
      <c r="K66" s="32" t="s">
        <v>288</v>
      </c>
      <c r="L66" s="32" t="s">
        <v>289</v>
      </c>
      <c r="M66" s="32" t="s">
        <v>290</v>
      </c>
      <c r="N66" s="32" t="str" cm="1">
        <f t="array" ref="N66">_xlfn.IFS(M66="Binary proportions", "grp1n, grp2n, prop1event, prop2event", M66="Mean SE", "grp1n, grp2n, grp1m, grp2m, grp1se, grp2se", M66="Mean SD", "grp1n, grp2n, grp1m, grp2m, grp1sd, grp2sd", M66 = "Anova", "totaln f", M66 = "Odds ratio", "or, se", M66 = "Standardised regression coefficient", "b, sdy, grp1n, grp2n", M66 = "Unstandardised regression coefficient", "beta, sdy, grp1n, grp2n", M66 = "Mean Gain", "group1n, group2n AND pre1mean, pre1sd, post1mean, post1sd, pre2mean, pre2sd, post2mean, post2sd, OR gain1mean, gain1se, gain2mean, gain2se", M66 = "Mean Difference", "grp1n, grp2n, mean_diff, mean_diff_se OR mean_diff_lower AND mean_diff_upper")</f>
        <v>group1n, group2n AND pre1mean, pre1sd, post1mean, post1sd, pre2mean, pre2sd, post2mean, post2sd, OR gain1mean, gain1se, gain2mean, gain2se</v>
      </c>
      <c r="O66" s="32">
        <v>34</v>
      </c>
      <c r="P66" s="32">
        <v>31</v>
      </c>
      <c r="Q66" s="33"/>
      <c r="R66" s="33"/>
      <c r="S66" s="33"/>
      <c r="T66" s="33"/>
      <c r="U66" s="33"/>
      <c r="V66" s="33"/>
      <c r="W66" s="33"/>
      <c r="X66" s="33"/>
      <c r="Y66" s="33">
        <v>1.516</v>
      </c>
      <c r="Z66" s="33">
        <v>1.45</v>
      </c>
      <c r="AA66" s="33">
        <v>1.2549999999999999</v>
      </c>
      <c r="AB66" s="33">
        <v>1.2809999999999999</v>
      </c>
      <c r="AC66" s="33">
        <v>1.6279999999999999</v>
      </c>
      <c r="AD66" s="33">
        <v>1.62</v>
      </c>
      <c r="AE66" s="33">
        <v>1.393</v>
      </c>
      <c r="AF66" s="33">
        <v>1.3720000000000001</v>
      </c>
      <c r="AG66" s="33"/>
      <c r="AH66" s="33"/>
      <c r="AI66" s="33"/>
      <c r="AJ66" s="33"/>
      <c r="AK66" s="33"/>
      <c r="AL66" s="33"/>
      <c r="AM66" s="33"/>
      <c r="AN66" s="33"/>
      <c r="AO66" s="33"/>
      <c r="AP66" s="33"/>
      <c r="AQ66" s="33"/>
      <c r="AR66" s="33"/>
      <c r="AS66" s="33"/>
      <c r="AT66" s="33"/>
      <c r="AU66" s="33"/>
      <c r="AV66" s="33"/>
      <c r="AW66" s="33"/>
      <c r="AX66" s="33"/>
      <c r="AY66" s="32" t="s">
        <v>291</v>
      </c>
      <c r="AZ66" s="32"/>
    </row>
    <row r="67" spans="1:52" ht="14" x14ac:dyDescent="0.15">
      <c r="A67" s="31" t="s">
        <v>93</v>
      </c>
      <c r="B67" s="32" t="s">
        <v>94</v>
      </c>
      <c r="C67" s="32" t="s">
        <v>95</v>
      </c>
      <c r="D67" s="32" t="s">
        <v>349</v>
      </c>
      <c r="E67" s="32" t="s">
        <v>350</v>
      </c>
      <c r="F67" s="32" t="s">
        <v>354</v>
      </c>
      <c r="G67" s="32" t="s">
        <v>285</v>
      </c>
      <c r="H67" s="32">
        <v>6</v>
      </c>
      <c r="I67" s="32" t="s">
        <v>286</v>
      </c>
      <c r="J67" s="32" t="s">
        <v>287</v>
      </c>
      <c r="K67" s="32" t="s">
        <v>288</v>
      </c>
      <c r="L67" s="32" t="s">
        <v>289</v>
      </c>
      <c r="M67" s="32" t="s">
        <v>290</v>
      </c>
      <c r="N67" s="32" t="str" cm="1">
        <f t="array" ref="N67">_xlfn.IFS(M67="Binary proportions", "grp1n, grp2n, prop1event, prop2event", M67="Mean SE", "grp1n, grp2n, grp1m, grp2m, grp1se, grp2se", M67="Mean SD", "grp1n, grp2n, grp1m, grp2m, grp1sd, grp2sd", M67 = "Anova", "totaln f", M67 = "Odds ratio", "or, se", M67 = "Standardised regression coefficient", "b, sdy, grp1n, grp2n", M67 = "Unstandardised regression coefficient", "beta, sdy, grp1n, grp2n", M67 = "Mean Gain", "group1n, group2n AND pre1mean, pre1sd, post1mean, post1sd, pre2mean, pre2sd, post2mean, post2sd, OR gain1mean, gain1se, gain2mean, gain2se", M67 = "Mean Difference", "grp1n, grp2n, mean_diff, mean_diff_se OR mean_diff_lower AND mean_diff_upper")</f>
        <v>group1n, group2n AND pre1mean, pre1sd, post1mean, post1sd, pre2mean, pre2sd, post2mean, post2sd, OR gain1mean, gain1se, gain2mean, gain2se</v>
      </c>
      <c r="O67" s="32">
        <v>34</v>
      </c>
      <c r="P67" s="32">
        <v>31</v>
      </c>
      <c r="Q67" s="33"/>
      <c r="R67" s="33"/>
      <c r="S67" s="33"/>
      <c r="T67" s="33"/>
      <c r="U67" s="33"/>
      <c r="V67" s="33"/>
      <c r="W67" s="33"/>
      <c r="X67" s="33"/>
      <c r="Y67" s="33">
        <v>2.9540000000000002</v>
      </c>
      <c r="Z67" s="33">
        <v>1.0940000000000001</v>
      </c>
      <c r="AA67" s="33">
        <v>3.05</v>
      </c>
      <c r="AB67" s="33">
        <v>1.119</v>
      </c>
      <c r="AC67" s="33">
        <v>3.01</v>
      </c>
      <c r="AD67" s="33">
        <v>1.0249999999999999</v>
      </c>
      <c r="AE67" s="33">
        <v>3.2250000000000001</v>
      </c>
      <c r="AF67" s="33">
        <v>1.1299999999999999</v>
      </c>
      <c r="AG67" s="33"/>
      <c r="AH67" s="33"/>
      <c r="AI67" s="33"/>
      <c r="AJ67" s="33"/>
      <c r="AK67" s="33"/>
      <c r="AL67" s="33"/>
      <c r="AM67" s="33"/>
      <c r="AN67" s="33"/>
      <c r="AO67" s="33"/>
      <c r="AP67" s="33"/>
      <c r="AQ67" s="33"/>
      <c r="AR67" s="33"/>
      <c r="AS67" s="33"/>
      <c r="AT67" s="33"/>
      <c r="AU67" s="33"/>
      <c r="AV67" s="33"/>
      <c r="AW67" s="33"/>
      <c r="AX67" s="33"/>
      <c r="AY67" s="32" t="s">
        <v>291</v>
      </c>
      <c r="AZ67" s="32"/>
    </row>
    <row r="68" spans="1:52" ht="14" x14ac:dyDescent="0.15">
      <c r="A68" s="31" t="s">
        <v>93</v>
      </c>
      <c r="B68" s="32" t="s">
        <v>94</v>
      </c>
      <c r="C68" s="32" t="s">
        <v>95</v>
      </c>
      <c r="D68" s="32" t="s">
        <v>349</v>
      </c>
      <c r="E68" s="32" t="s">
        <v>355</v>
      </c>
      <c r="F68" s="32" t="s">
        <v>356</v>
      </c>
      <c r="G68" s="32" t="s">
        <v>285</v>
      </c>
      <c r="H68" s="32">
        <v>6</v>
      </c>
      <c r="I68" s="32" t="s">
        <v>286</v>
      </c>
      <c r="J68" s="32" t="s">
        <v>287</v>
      </c>
      <c r="K68" s="32" t="s">
        <v>288</v>
      </c>
      <c r="L68" s="32" t="s">
        <v>289</v>
      </c>
      <c r="M68" s="32" t="s">
        <v>290</v>
      </c>
      <c r="N68" s="32" t="str" cm="1">
        <f t="array" ref="N68">_xlfn.IFS(M68="Binary proportions", "grp1n, grp2n, prop1event, prop2event", M68="Mean SE", "grp1n, grp2n, grp1m, grp2m, grp1se, grp2se", M68="Mean SD", "grp1n, grp2n, grp1m, grp2m, grp1sd, grp2sd", M68 = "Anova", "totaln f", M68 = "Odds ratio", "or, se", M68 = "Standardised regression coefficient", "b, sdy, grp1n, grp2n", M68 = "Unstandardised regression coefficient", "beta, sdy, grp1n, grp2n", M68 = "Mean Gain", "group1n, group2n AND pre1mean, pre1sd, post1mean, post1sd, pre2mean, pre2sd, post2mean, post2sd, OR gain1mean, gain1se, gain2mean, gain2se", M68 = "Mean Difference", "grp1n, grp2n, mean_diff, mean_diff_se OR mean_diff_lower AND mean_diff_upper")</f>
        <v>group1n, group2n AND pre1mean, pre1sd, post1mean, post1sd, pre2mean, pre2sd, post2mean, post2sd, OR gain1mean, gain1se, gain2mean, gain2se</v>
      </c>
      <c r="O68" s="32">
        <v>34</v>
      </c>
      <c r="P68" s="32">
        <v>31</v>
      </c>
      <c r="Q68" s="33"/>
      <c r="R68" s="33"/>
      <c r="S68" s="33"/>
      <c r="T68" s="33"/>
      <c r="U68" s="33"/>
      <c r="V68" s="33"/>
      <c r="W68" s="33"/>
      <c r="X68" s="33"/>
      <c r="Y68" s="33">
        <v>13.035</v>
      </c>
      <c r="Z68" s="33">
        <v>2.6269999999999998</v>
      </c>
      <c r="AA68" s="33">
        <v>13.537000000000001</v>
      </c>
      <c r="AB68" s="33">
        <v>3.65</v>
      </c>
      <c r="AC68" s="33">
        <v>13.132999999999999</v>
      </c>
      <c r="AD68" s="33">
        <v>2.9470000000000001</v>
      </c>
      <c r="AE68" s="33">
        <v>13.333</v>
      </c>
      <c r="AF68" s="33">
        <v>2.9830000000000001</v>
      </c>
      <c r="AG68" s="33"/>
      <c r="AH68" s="33"/>
      <c r="AI68" s="33"/>
      <c r="AJ68" s="33"/>
      <c r="AK68" s="33"/>
      <c r="AL68" s="33"/>
      <c r="AM68" s="33"/>
      <c r="AN68" s="33"/>
      <c r="AO68" s="33"/>
      <c r="AP68" s="33"/>
      <c r="AQ68" s="33"/>
      <c r="AR68" s="33"/>
      <c r="AS68" s="33"/>
      <c r="AT68" s="33"/>
      <c r="AU68" s="33"/>
      <c r="AV68" s="33"/>
      <c r="AW68" s="33"/>
      <c r="AX68" s="33"/>
      <c r="AY68" s="32" t="s">
        <v>291</v>
      </c>
      <c r="AZ68" s="32"/>
    </row>
    <row r="69" spans="1:52" ht="14" x14ac:dyDescent="0.15">
      <c r="A69" s="31" t="s">
        <v>93</v>
      </c>
      <c r="B69" s="32" t="s">
        <v>94</v>
      </c>
      <c r="C69" s="32" t="s">
        <v>95</v>
      </c>
      <c r="D69" s="32" t="s">
        <v>349</v>
      </c>
      <c r="E69" s="32" t="s">
        <v>355</v>
      </c>
      <c r="F69" s="32" t="s">
        <v>357</v>
      </c>
      <c r="G69" s="32" t="s">
        <v>285</v>
      </c>
      <c r="H69" s="32">
        <v>6</v>
      </c>
      <c r="I69" s="32" t="s">
        <v>286</v>
      </c>
      <c r="J69" s="32" t="s">
        <v>287</v>
      </c>
      <c r="K69" s="32" t="s">
        <v>288</v>
      </c>
      <c r="L69" s="32" t="s">
        <v>289</v>
      </c>
      <c r="M69" s="32" t="s">
        <v>290</v>
      </c>
      <c r="N69" s="32" t="str" cm="1">
        <f t="array" ref="N69">_xlfn.IFS(M69="Binary proportions", "grp1n, grp2n, prop1event, prop2event", M69="Mean SE", "grp1n, grp2n, grp1m, grp2m, grp1se, grp2se", M69="Mean SD", "grp1n, grp2n, grp1m, grp2m, grp1sd, grp2sd", M69 = "Anova", "totaln f", M69 = "Odds ratio", "or, se", M69 = "Standardised regression coefficient", "b, sdy, grp1n, grp2n", M69 = "Unstandardised regression coefficient", "beta, sdy, grp1n, grp2n", M69 = "Mean Gain", "group1n, group2n AND pre1mean, pre1sd, post1mean, post1sd, pre2mean, pre2sd, post2mean, post2sd, OR gain1mean, gain1se, gain2mean, gain2se", M69 = "Mean Difference", "grp1n, grp2n, mean_diff, mean_diff_se OR mean_diff_lower AND mean_diff_upper")</f>
        <v>group1n, group2n AND pre1mean, pre1sd, post1mean, post1sd, pre2mean, pre2sd, post2mean, post2sd, OR gain1mean, gain1se, gain2mean, gain2se</v>
      </c>
      <c r="O69" s="32">
        <v>34</v>
      </c>
      <c r="P69" s="32">
        <v>31</v>
      </c>
      <c r="Q69" s="33"/>
      <c r="R69" s="33"/>
      <c r="S69" s="33"/>
      <c r="T69" s="33"/>
      <c r="U69" s="33"/>
      <c r="V69" s="33"/>
      <c r="W69" s="33"/>
      <c r="X69" s="33"/>
      <c r="Y69" s="33">
        <v>14.086</v>
      </c>
      <c r="Z69" s="33">
        <v>2.4620000000000002</v>
      </c>
      <c r="AA69" s="33">
        <v>13.976000000000001</v>
      </c>
      <c r="AB69" s="33">
        <v>3.145</v>
      </c>
      <c r="AC69" s="33">
        <v>13.909000000000001</v>
      </c>
      <c r="AD69" s="33">
        <v>2.9169999999999998</v>
      </c>
      <c r="AE69" s="33">
        <v>13.833</v>
      </c>
      <c r="AF69" s="33">
        <v>2.7610000000000001</v>
      </c>
      <c r="AG69" s="33"/>
      <c r="AH69" s="33"/>
      <c r="AI69" s="33"/>
      <c r="AJ69" s="33"/>
      <c r="AK69" s="33"/>
      <c r="AL69" s="33"/>
      <c r="AM69" s="33"/>
      <c r="AN69" s="33"/>
      <c r="AO69" s="33"/>
      <c r="AP69" s="33"/>
      <c r="AQ69" s="33"/>
      <c r="AR69" s="33"/>
      <c r="AS69" s="33"/>
      <c r="AT69" s="33"/>
      <c r="AU69" s="33"/>
      <c r="AV69" s="33"/>
      <c r="AW69" s="33"/>
      <c r="AX69" s="33"/>
      <c r="AY69" s="32" t="s">
        <v>291</v>
      </c>
      <c r="AZ69" s="32"/>
    </row>
    <row r="70" spans="1:52" ht="14" x14ac:dyDescent="0.15">
      <c r="A70" s="31" t="s">
        <v>93</v>
      </c>
      <c r="B70" s="32" t="s">
        <v>94</v>
      </c>
      <c r="C70" s="32" t="s">
        <v>95</v>
      </c>
      <c r="D70" s="32" t="s">
        <v>349</v>
      </c>
      <c r="E70" s="32" t="s">
        <v>355</v>
      </c>
      <c r="F70" s="32" t="s">
        <v>358</v>
      </c>
      <c r="G70" s="32" t="s">
        <v>285</v>
      </c>
      <c r="H70" s="32">
        <v>6</v>
      </c>
      <c r="I70" s="32" t="s">
        <v>286</v>
      </c>
      <c r="J70" s="32" t="s">
        <v>287</v>
      </c>
      <c r="K70" s="32" t="s">
        <v>288</v>
      </c>
      <c r="L70" s="32" t="s">
        <v>289</v>
      </c>
      <c r="M70" s="32" t="s">
        <v>290</v>
      </c>
      <c r="N70" s="32" t="str" cm="1">
        <f t="array" ref="N70">_xlfn.IFS(M70="Binary proportions", "grp1n, grp2n, prop1event, prop2event", M70="Mean SE", "grp1n, grp2n, grp1m, grp2m, grp1se, grp2se", M70="Mean SD", "grp1n, grp2n, grp1m, grp2m, grp1sd, grp2sd", M70 = "Anova", "totaln f", M70 = "Odds ratio", "or, se", M70 = "Standardised regression coefficient", "b, sdy, grp1n, grp2n", M70 = "Unstandardised regression coefficient", "beta, sdy, grp1n, grp2n", M70 = "Mean Gain", "group1n, group2n AND pre1mean, pre1sd, post1mean, post1sd, pre2mean, pre2sd, post2mean, post2sd, OR gain1mean, gain1se, gain2mean, gain2se", M70 = "Mean Difference", "grp1n, grp2n, mean_diff, mean_diff_se OR mean_diff_lower AND mean_diff_upper")</f>
        <v>group1n, group2n AND pre1mean, pre1sd, post1mean, post1sd, pre2mean, pre2sd, post2mean, post2sd, OR gain1mean, gain1se, gain2mean, gain2se</v>
      </c>
      <c r="O70" s="32">
        <v>34</v>
      </c>
      <c r="P70" s="32">
        <v>31</v>
      </c>
      <c r="Q70" s="33"/>
      <c r="R70" s="33"/>
      <c r="S70" s="33"/>
      <c r="T70" s="33"/>
      <c r="U70" s="33"/>
      <c r="V70" s="33"/>
      <c r="W70" s="33"/>
      <c r="X70" s="33"/>
      <c r="Y70" s="33">
        <v>12.727</v>
      </c>
      <c r="Z70" s="33">
        <v>3.3180000000000001</v>
      </c>
      <c r="AA70" s="33">
        <v>12.333</v>
      </c>
      <c r="AB70" s="33">
        <v>3.8849999999999998</v>
      </c>
      <c r="AC70" s="33">
        <v>13.667</v>
      </c>
      <c r="AD70" s="33">
        <v>3.59</v>
      </c>
      <c r="AE70" s="33">
        <v>13.571</v>
      </c>
      <c r="AF70" s="33">
        <v>4.43</v>
      </c>
      <c r="AG70" s="33"/>
      <c r="AH70" s="33"/>
      <c r="AI70" s="33"/>
      <c r="AJ70" s="33"/>
      <c r="AK70" s="33"/>
      <c r="AL70" s="33"/>
      <c r="AM70" s="33"/>
      <c r="AN70" s="33"/>
      <c r="AO70" s="33"/>
      <c r="AP70" s="33"/>
      <c r="AQ70" s="33"/>
      <c r="AR70" s="33"/>
      <c r="AS70" s="33"/>
      <c r="AT70" s="33"/>
      <c r="AU70" s="33"/>
      <c r="AV70" s="33"/>
      <c r="AW70" s="33"/>
      <c r="AX70" s="33"/>
      <c r="AY70" s="32" t="s">
        <v>291</v>
      </c>
      <c r="AZ70" s="32"/>
    </row>
    <row r="71" spans="1:52" ht="14" x14ac:dyDescent="0.15">
      <c r="A71" s="31" t="s">
        <v>93</v>
      </c>
      <c r="B71" s="32" t="s">
        <v>94</v>
      </c>
      <c r="C71" s="32" t="s">
        <v>95</v>
      </c>
      <c r="D71" s="32" t="s">
        <v>349</v>
      </c>
      <c r="E71" s="32" t="s">
        <v>355</v>
      </c>
      <c r="F71" s="32" t="s">
        <v>359</v>
      </c>
      <c r="G71" s="32" t="s">
        <v>285</v>
      </c>
      <c r="H71" s="32">
        <v>6</v>
      </c>
      <c r="I71" s="32" t="s">
        <v>286</v>
      </c>
      <c r="J71" s="32" t="s">
        <v>287</v>
      </c>
      <c r="K71" s="32" t="s">
        <v>288</v>
      </c>
      <c r="L71" s="32" t="s">
        <v>289</v>
      </c>
      <c r="M71" s="32" t="s">
        <v>290</v>
      </c>
      <c r="N71" s="32" t="str" cm="1">
        <f t="array" ref="N71">_xlfn.IFS(M71="Binary proportions", "grp1n, grp2n, prop1event, prop2event", M71="Mean SE", "grp1n, grp2n, grp1m, grp2m, grp1se, grp2se", M71="Mean SD", "grp1n, grp2n, grp1m, grp2m, grp1sd, grp2sd", M71 = "Anova", "totaln f", M71 = "Odds ratio", "or, se", M71 = "Standardised regression coefficient", "b, sdy, grp1n, grp2n", M71 = "Unstandardised regression coefficient", "beta, sdy, grp1n, grp2n", M71 = "Mean Gain", "group1n, group2n AND pre1mean, pre1sd, post1mean, post1sd, pre2mean, pre2sd, post2mean, post2sd, OR gain1mean, gain1se, gain2mean, gain2se", M71 = "Mean Difference", "grp1n, grp2n, mean_diff, mean_diff_se OR mean_diff_lower AND mean_diff_upper")</f>
        <v>group1n, group2n AND pre1mean, pre1sd, post1mean, post1sd, pre2mean, pre2sd, post2mean, post2sd, OR gain1mean, gain1se, gain2mean, gain2se</v>
      </c>
      <c r="O71" s="32">
        <v>34</v>
      </c>
      <c r="P71" s="32">
        <v>31</v>
      </c>
      <c r="Q71" s="33"/>
      <c r="R71" s="33"/>
      <c r="S71" s="33"/>
      <c r="T71" s="33"/>
      <c r="U71" s="33"/>
      <c r="V71" s="33"/>
      <c r="W71" s="33"/>
      <c r="X71" s="33"/>
      <c r="Y71" s="33">
        <v>12.047000000000001</v>
      </c>
      <c r="Z71" s="33">
        <v>3.008</v>
      </c>
      <c r="AA71" s="33">
        <v>12.696</v>
      </c>
      <c r="AB71" s="33">
        <v>3.2639999999999998</v>
      </c>
      <c r="AC71" s="33">
        <v>13.021000000000001</v>
      </c>
      <c r="AD71" s="33">
        <v>2.7480000000000002</v>
      </c>
      <c r="AE71" s="33">
        <v>13.06</v>
      </c>
      <c r="AF71" s="33">
        <v>3.5640000000000001</v>
      </c>
      <c r="AG71" s="33"/>
      <c r="AH71" s="33"/>
      <c r="AI71" s="33"/>
      <c r="AJ71" s="33"/>
      <c r="AK71" s="33"/>
      <c r="AL71" s="33"/>
      <c r="AM71" s="33"/>
      <c r="AN71" s="33"/>
      <c r="AO71" s="33"/>
      <c r="AP71" s="33"/>
      <c r="AQ71" s="33"/>
      <c r="AR71" s="33"/>
      <c r="AS71" s="33"/>
      <c r="AT71" s="33"/>
      <c r="AU71" s="33"/>
      <c r="AV71" s="33"/>
      <c r="AW71" s="33"/>
      <c r="AX71" s="33"/>
      <c r="AY71" s="32" t="s">
        <v>291</v>
      </c>
      <c r="AZ71" s="32"/>
    </row>
    <row r="72" spans="1:52" ht="14" x14ac:dyDescent="0.15">
      <c r="A72" s="31" t="s">
        <v>93</v>
      </c>
      <c r="B72" s="32" t="s">
        <v>94</v>
      </c>
      <c r="C72" s="32" t="s">
        <v>95</v>
      </c>
      <c r="D72" s="32" t="s">
        <v>349</v>
      </c>
      <c r="E72" s="32" t="s">
        <v>350</v>
      </c>
      <c r="F72" s="32" t="s">
        <v>360</v>
      </c>
      <c r="G72" s="32" t="s">
        <v>285</v>
      </c>
      <c r="H72" s="32">
        <v>6</v>
      </c>
      <c r="I72" s="32" t="s">
        <v>286</v>
      </c>
      <c r="J72" s="32" t="s">
        <v>287</v>
      </c>
      <c r="K72" s="32" t="s">
        <v>288</v>
      </c>
      <c r="L72" s="32" t="s">
        <v>289</v>
      </c>
      <c r="M72" s="32" t="s">
        <v>296</v>
      </c>
      <c r="N72" s="32" t="str" cm="1">
        <f t="array" ref="N72">_xlfn.IFS(M72="Binary proportions", "grp1n, grp2n, prop1event, prop2event", M72="Mean SE", "grp1n, grp2n, grp1m, grp2m, grp1se, grp2se", M72="Mean SD", "grp1n, grp2n, grp1m, grp2m, grp1sd, grp2sd", M72 = "Anova", "totaln f", M72 = "Odds ratio", "or, se", M72 = "Standardised regression coefficient", "b, sdy, grp1n, grp2n", M72 = "Unstandardised regression coefficient", "beta, sdy, grp1n, grp2n", M72 = "Mean Gain", "group1n, group2n AND pre1mean, pre1sd, post1mean, post1sd, pre2mean, pre2sd, post2mean, post2sd, OR gain1mean, gain1se, gain2mean, gain2se", M72 = "Mean Difference", "grp1n, grp2n, mean_diff, mean_diff_se OR mean_diff_lower AND mean_diff_upper")</f>
        <v>grp1n, grp2n, prop1event, prop2event</v>
      </c>
      <c r="O72" s="32">
        <v>34</v>
      </c>
      <c r="P72" s="32">
        <v>31</v>
      </c>
      <c r="Q72" s="33">
        <f>29/O72</f>
        <v>0.8529411764705882</v>
      </c>
      <c r="R72" s="33">
        <f>22/P72</f>
        <v>0.70967741935483875</v>
      </c>
      <c r="S72" s="33"/>
      <c r="T72" s="33"/>
      <c r="U72" s="33"/>
      <c r="V72" s="33"/>
      <c r="W72" s="33"/>
      <c r="X72" s="33"/>
      <c r="Y72" s="33"/>
      <c r="Z72" s="33"/>
      <c r="AA72" s="33"/>
      <c r="AB72" s="33"/>
      <c r="AC72" s="33"/>
      <c r="AD72" s="33"/>
      <c r="AE72" s="33"/>
      <c r="AF72" s="33"/>
      <c r="AG72" s="33"/>
      <c r="AH72" s="33"/>
      <c r="AI72" s="33"/>
      <c r="AJ72" s="33"/>
      <c r="AK72" s="33">
        <v>3.18</v>
      </c>
      <c r="AL72" s="33"/>
      <c r="AM72" s="33">
        <v>0.74</v>
      </c>
      <c r="AN72" s="33"/>
      <c r="AO72" s="33"/>
      <c r="AP72" s="33"/>
      <c r="AQ72" s="33"/>
      <c r="AR72" s="33"/>
      <c r="AS72" s="33"/>
      <c r="AT72" s="33"/>
      <c r="AU72" s="33"/>
      <c r="AV72" s="33"/>
      <c r="AW72" s="33"/>
      <c r="AX72" s="33"/>
      <c r="AY72" s="32" t="s">
        <v>291</v>
      </c>
      <c r="AZ72" s="32"/>
    </row>
    <row r="73" spans="1:52" ht="14" x14ac:dyDescent="0.15">
      <c r="A73" s="31" t="s">
        <v>115</v>
      </c>
      <c r="B73" s="32" t="s">
        <v>94</v>
      </c>
      <c r="C73" s="32" t="s">
        <v>95</v>
      </c>
      <c r="D73" s="32" t="s">
        <v>349</v>
      </c>
      <c r="E73" s="32" t="s">
        <v>355</v>
      </c>
      <c r="F73" s="32" t="s">
        <v>361</v>
      </c>
      <c r="G73" s="32" t="s">
        <v>285</v>
      </c>
      <c r="H73" s="32">
        <v>6</v>
      </c>
      <c r="I73" s="32" t="s">
        <v>286</v>
      </c>
      <c r="J73" s="32" t="s">
        <v>287</v>
      </c>
      <c r="K73" s="32" t="s">
        <v>288</v>
      </c>
      <c r="L73" s="32" t="s">
        <v>289</v>
      </c>
      <c r="M73" s="32" t="s">
        <v>299</v>
      </c>
      <c r="N73" s="32" t="str" cm="1">
        <f t="array" ref="N73">_xlfn.IFS(M73="Binary proportions", "grp1n, grp2n, prop1event, prop2event", M73="Mean SE", "grp1n, grp2n, grp1m, grp2m, grp1se, grp2se", M73="Mean SD", "grp1n, grp2n, grp1m, grp2m, grp1sd, grp2sd", M73 = "Anova", "totaln f", M73 = "Odds ratio", "or, se", M73 = "Standardised regression coefficient", "b, sdy, grp1n, grp2n", M73 = "Unstandardised regression coefficient", "beta, sdy, grp1n, grp2n", M73 = "Mean Gain", "group1n, group2n AND pre1mean, pre1sd, post1mean, post1sd, pre2mean, pre2sd, post2mean, post2sd, OR gain1mean, gain1se, gain2mean, gain2se", M73 = "Mean Difference", "grp1n, grp2n, mean_diff, mean_diff_se OR mean_diff_lower AND mean_diff_upper")</f>
        <v>grp1n, grp2n, mean_diff, mean_diff_se OR mean_diff_lower AND mean_diff_upper</v>
      </c>
      <c r="O73" s="32">
        <v>87</v>
      </c>
      <c r="P73" s="32">
        <v>69</v>
      </c>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v>-1.65</v>
      </c>
      <c r="AV73" s="33">
        <v>-11.3</v>
      </c>
      <c r="AW73" s="33">
        <v>8.01</v>
      </c>
      <c r="AX73" s="33"/>
      <c r="AY73" s="32"/>
      <c r="AZ73" s="32"/>
    </row>
    <row r="74" spans="1:52" ht="14" x14ac:dyDescent="0.15">
      <c r="A74" s="31" t="s">
        <v>115</v>
      </c>
      <c r="B74" s="32" t="s">
        <v>94</v>
      </c>
      <c r="C74" s="32" t="s">
        <v>95</v>
      </c>
      <c r="D74" s="32" t="s">
        <v>349</v>
      </c>
      <c r="E74" s="32" t="s">
        <v>355</v>
      </c>
      <c r="F74" s="32" t="s">
        <v>361</v>
      </c>
      <c r="G74" s="32" t="s">
        <v>285</v>
      </c>
      <c r="H74" s="32">
        <v>12</v>
      </c>
      <c r="I74" s="32" t="s">
        <v>286</v>
      </c>
      <c r="J74" s="32" t="s">
        <v>287</v>
      </c>
      <c r="K74" s="32" t="s">
        <v>288</v>
      </c>
      <c r="L74" s="32" t="s">
        <v>289</v>
      </c>
      <c r="M74" s="32" t="s">
        <v>299</v>
      </c>
      <c r="N74" s="32" t="str" cm="1">
        <f t="array" ref="N74">_xlfn.IFS(M74="Binary proportions", "grp1n, grp2n, prop1event, prop2event", M74="Mean SE", "grp1n, grp2n, grp1m, grp2m, grp1se, grp2se", M74="Mean SD", "grp1n, grp2n, grp1m, grp2m, grp1sd, grp2sd", M74 = "Anova", "totaln f", M74 = "Odds ratio", "or, se", M74 = "Standardised regression coefficient", "b, sdy, grp1n, grp2n", M74 = "Unstandardised regression coefficient", "beta, sdy, grp1n, grp2n", M74 = "Mean Gain", "group1n, group2n AND pre1mean, pre1sd, post1mean, post1sd, pre2mean, pre2sd, post2mean, post2sd, OR gain1mean, gain1se, gain2mean, gain2se", M74 = "Mean Difference", "grp1n, grp2n, mean_diff, mean_diff_se OR mean_diff_lower AND mean_diff_upper")</f>
        <v>grp1n, grp2n, mean_diff, mean_diff_se OR mean_diff_lower AND mean_diff_upper</v>
      </c>
      <c r="O74" s="32">
        <v>87</v>
      </c>
      <c r="P74" s="32">
        <v>69</v>
      </c>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v>-7.13</v>
      </c>
      <c r="AV74" s="33">
        <v>-17.23</v>
      </c>
      <c r="AW74" s="33">
        <v>2.97</v>
      </c>
      <c r="AX74" s="33"/>
      <c r="AY74" s="32"/>
      <c r="AZ74" s="32"/>
    </row>
    <row r="75" spans="1:52" ht="14" x14ac:dyDescent="0.15">
      <c r="A75" s="31" t="s">
        <v>115</v>
      </c>
      <c r="B75" s="32" t="s">
        <v>94</v>
      </c>
      <c r="C75" s="32" t="s">
        <v>95</v>
      </c>
      <c r="D75" s="32" t="s">
        <v>349</v>
      </c>
      <c r="E75" s="32" t="s">
        <v>355</v>
      </c>
      <c r="F75" s="32" t="s">
        <v>361</v>
      </c>
      <c r="G75" s="32" t="s">
        <v>285</v>
      </c>
      <c r="H75" s="32">
        <v>18</v>
      </c>
      <c r="I75" s="32" t="s">
        <v>286</v>
      </c>
      <c r="J75" s="32" t="s">
        <v>287</v>
      </c>
      <c r="K75" s="32" t="s">
        <v>288</v>
      </c>
      <c r="L75" s="32" t="s">
        <v>289</v>
      </c>
      <c r="M75" s="32" t="s">
        <v>299</v>
      </c>
      <c r="N75" s="32" t="str" cm="1">
        <f t="array" ref="N75">_xlfn.IFS(M75="Binary proportions", "grp1n, grp2n, prop1event, prop2event", M75="Mean SE", "grp1n, grp2n, grp1m, grp2m, grp1se, grp2se", M75="Mean SD", "grp1n, grp2n, grp1m, grp2m, grp1sd, grp2sd", M75 = "Anova", "totaln f", M75 = "Odds ratio", "or, se", M75 = "Standardised regression coefficient", "b, sdy, grp1n, grp2n", M75 = "Unstandardised regression coefficient", "beta, sdy, grp1n, grp2n", M75 = "Mean Gain", "group1n, group2n AND pre1mean, pre1sd, post1mean, post1sd, pre2mean, pre2sd, post2mean, post2sd, OR gain1mean, gain1se, gain2mean, gain2se", M75 = "Mean Difference", "grp1n, grp2n, mean_diff, mean_diff_se OR mean_diff_lower AND mean_diff_upper")</f>
        <v>grp1n, grp2n, mean_diff, mean_diff_se OR mean_diff_lower AND mean_diff_upper</v>
      </c>
      <c r="O75" s="32">
        <v>87</v>
      </c>
      <c r="P75" s="32">
        <v>69</v>
      </c>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v>-1.97</v>
      </c>
      <c r="AV75" s="33">
        <v>-13.44</v>
      </c>
      <c r="AW75" s="33">
        <v>9.5</v>
      </c>
      <c r="AX75" s="33"/>
      <c r="AY75" s="32"/>
      <c r="AZ75" s="32"/>
    </row>
    <row r="76" spans="1:52" ht="14" x14ac:dyDescent="0.15">
      <c r="A76" s="31" t="s">
        <v>115</v>
      </c>
      <c r="B76" s="32" t="s">
        <v>94</v>
      </c>
      <c r="C76" s="32" t="s">
        <v>95</v>
      </c>
      <c r="D76" s="32" t="s">
        <v>349</v>
      </c>
      <c r="E76" s="32" t="s">
        <v>355</v>
      </c>
      <c r="F76" s="32" t="s">
        <v>361</v>
      </c>
      <c r="G76" s="32" t="s">
        <v>285</v>
      </c>
      <c r="H76" s="32">
        <v>24</v>
      </c>
      <c r="I76" s="32" t="s">
        <v>286</v>
      </c>
      <c r="J76" s="32" t="s">
        <v>287</v>
      </c>
      <c r="K76" s="32" t="s">
        <v>288</v>
      </c>
      <c r="L76" s="32" t="s">
        <v>289</v>
      </c>
      <c r="M76" s="32" t="s">
        <v>299</v>
      </c>
      <c r="N76" s="32" t="str" cm="1">
        <f t="array" ref="N76">_xlfn.IFS(M76="Binary proportions", "grp1n, grp2n, prop1event, prop2event", M76="Mean SE", "grp1n, grp2n, grp1m, grp2m, grp1se, grp2se", M76="Mean SD", "grp1n, grp2n, grp1m, grp2m, grp1sd, grp2sd", M76 = "Anova", "totaln f", M76 = "Odds ratio", "or, se", M76 = "Standardised regression coefficient", "b, sdy, grp1n, grp2n", M76 = "Unstandardised regression coefficient", "beta, sdy, grp1n, grp2n", M76 = "Mean Gain", "group1n, group2n AND pre1mean, pre1sd, post1mean, post1sd, pre2mean, pre2sd, post2mean, post2sd, OR gain1mean, gain1se, gain2mean, gain2se", M76 = "Mean Difference", "grp1n, grp2n, mean_diff, mean_diff_se OR mean_diff_lower AND mean_diff_upper")</f>
        <v>grp1n, grp2n, mean_diff, mean_diff_se OR mean_diff_lower AND mean_diff_upper</v>
      </c>
      <c r="O76" s="32">
        <v>87</v>
      </c>
      <c r="P76" s="32">
        <v>69</v>
      </c>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v>2.81</v>
      </c>
      <c r="AV76" s="33">
        <v>-6.36</v>
      </c>
      <c r="AW76" s="33">
        <v>11.97</v>
      </c>
      <c r="AX76" s="33"/>
      <c r="AY76" s="32"/>
      <c r="AZ76" s="32"/>
    </row>
    <row r="77" spans="1:52" ht="14" x14ac:dyDescent="0.15">
      <c r="A77" s="31" t="s">
        <v>115</v>
      </c>
      <c r="B77" s="32" t="s">
        <v>94</v>
      </c>
      <c r="C77" s="32" t="s">
        <v>95</v>
      </c>
      <c r="D77" s="32" t="s">
        <v>349</v>
      </c>
      <c r="E77" s="32" t="s">
        <v>355</v>
      </c>
      <c r="F77" s="32" t="s">
        <v>362</v>
      </c>
      <c r="G77" s="32" t="s">
        <v>285</v>
      </c>
      <c r="H77" s="32">
        <v>6</v>
      </c>
      <c r="I77" s="32" t="s">
        <v>286</v>
      </c>
      <c r="J77" s="32" t="s">
        <v>287</v>
      </c>
      <c r="K77" s="32" t="s">
        <v>288</v>
      </c>
      <c r="L77" s="32" t="s">
        <v>289</v>
      </c>
      <c r="M77" s="32" t="s">
        <v>299</v>
      </c>
      <c r="N77" s="32" t="str" cm="1">
        <f t="array" ref="N77">_xlfn.IFS(M77="Binary proportions", "grp1n, grp2n, prop1event, prop2event", M77="Mean SE", "grp1n, grp2n, grp1m, grp2m, grp1se, grp2se", M77="Mean SD", "grp1n, grp2n, grp1m, grp2m, grp1sd, grp2sd", M77 = "Anova", "totaln f", M77 = "Odds ratio", "or, se", M77 = "Standardised regression coefficient", "b, sdy, grp1n, grp2n", M77 = "Unstandardised regression coefficient", "beta, sdy, grp1n, grp2n", M77 = "Mean Gain", "group1n, group2n AND pre1mean, pre1sd, post1mean, post1sd, pre2mean, pre2sd, post2mean, post2sd, OR gain1mean, gain1se, gain2mean, gain2se", M77 = "Mean Difference", "grp1n, grp2n, mean_diff, mean_diff_se OR mean_diff_lower AND mean_diff_upper")</f>
        <v>grp1n, grp2n, mean_diff, mean_diff_se OR mean_diff_lower AND mean_diff_upper</v>
      </c>
      <c r="O77" s="32">
        <v>87</v>
      </c>
      <c r="P77" s="32">
        <v>69</v>
      </c>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v>9.3000000000000007</v>
      </c>
      <c r="AV77" s="33">
        <v>1.35</v>
      </c>
      <c r="AW77" s="33">
        <v>17.239999999999998</v>
      </c>
      <c r="AX77" s="33"/>
      <c r="AY77" s="32"/>
      <c r="AZ77" s="32"/>
    </row>
    <row r="78" spans="1:52" ht="14" x14ac:dyDescent="0.15">
      <c r="A78" s="31" t="s">
        <v>115</v>
      </c>
      <c r="B78" s="32" t="s">
        <v>94</v>
      </c>
      <c r="C78" s="32" t="s">
        <v>95</v>
      </c>
      <c r="D78" s="32" t="s">
        <v>349</v>
      </c>
      <c r="E78" s="32" t="s">
        <v>355</v>
      </c>
      <c r="F78" s="32" t="s">
        <v>362</v>
      </c>
      <c r="G78" s="32" t="s">
        <v>285</v>
      </c>
      <c r="H78" s="32">
        <v>12</v>
      </c>
      <c r="I78" s="32" t="s">
        <v>286</v>
      </c>
      <c r="J78" s="32" t="s">
        <v>287</v>
      </c>
      <c r="K78" s="32" t="s">
        <v>288</v>
      </c>
      <c r="L78" s="32" t="s">
        <v>289</v>
      </c>
      <c r="M78" s="32" t="s">
        <v>299</v>
      </c>
      <c r="N78" s="32" t="str" cm="1">
        <f t="array" ref="N78">_xlfn.IFS(M78="Binary proportions", "grp1n, grp2n, prop1event, prop2event", M78="Mean SE", "grp1n, grp2n, grp1m, grp2m, grp1se, grp2se", M78="Mean SD", "grp1n, grp2n, grp1m, grp2m, grp1sd, grp2sd", M78 = "Anova", "totaln f", M78 = "Odds ratio", "or, se", M78 = "Standardised regression coefficient", "b, sdy, grp1n, grp2n", M78 = "Unstandardised regression coefficient", "beta, sdy, grp1n, grp2n", M78 = "Mean Gain", "group1n, group2n AND pre1mean, pre1sd, post1mean, post1sd, pre2mean, pre2sd, post2mean, post2sd, OR gain1mean, gain1se, gain2mean, gain2se", M78 = "Mean Difference", "grp1n, grp2n, mean_diff, mean_diff_se OR mean_diff_lower AND mean_diff_upper")</f>
        <v>grp1n, grp2n, mean_diff, mean_diff_se OR mean_diff_lower AND mean_diff_upper</v>
      </c>
      <c r="O78" s="32">
        <v>87</v>
      </c>
      <c r="P78" s="32">
        <v>69</v>
      </c>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v>8.7100000000000009</v>
      </c>
      <c r="AV78" s="33">
        <v>-0.11</v>
      </c>
      <c r="AW78" s="33">
        <v>17.53</v>
      </c>
      <c r="AX78" s="33"/>
      <c r="AY78" s="32"/>
      <c r="AZ78" s="32"/>
    </row>
    <row r="79" spans="1:52" ht="14" x14ac:dyDescent="0.15">
      <c r="A79" s="31" t="s">
        <v>115</v>
      </c>
      <c r="B79" s="32" t="s">
        <v>94</v>
      </c>
      <c r="C79" s="32" t="s">
        <v>95</v>
      </c>
      <c r="D79" s="32" t="s">
        <v>349</v>
      </c>
      <c r="E79" s="32" t="s">
        <v>355</v>
      </c>
      <c r="F79" s="32" t="s">
        <v>362</v>
      </c>
      <c r="G79" s="32" t="s">
        <v>285</v>
      </c>
      <c r="H79" s="32">
        <v>18</v>
      </c>
      <c r="I79" s="32" t="s">
        <v>286</v>
      </c>
      <c r="J79" s="32" t="s">
        <v>287</v>
      </c>
      <c r="K79" s="32" t="s">
        <v>288</v>
      </c>
      <c r="L79" s="32" t="s">
        <v>289</v>
      </c>
      <c r="M79" s="32" t="s">
        <v>299</v>
      </c>
      <c r="N79" s="32" t="str" cm="1">
        <f t="array" ref="N79">_xlfn.IFS(M79="Binary proportions", "grp1n, grp2n, prop1event, prop2event", M79="Mean SE", "grp1n, grp2n, grp1m, grp2m, grp1se, grp2se", M79="Mean SD", "grp1n, grp2n, grp1m, grp2m, grp1sd, grp2sd", M79 = "Anova", "totaln f", M79 = "Odds ratio", "or, se", M79 = "Standardised regression coefficient", "b, sdy, grp1n, grp2n", M79 = "Unstandardised regression coefficient", "beta, sdy, grp1n, grp2n", M79 = "Mean Gain", "group1n, group2n AND pre1mean, pre1sd, post1mean, post1sd, pre2mean, pre2sd, post2mean, post2sd, OR gain1mean, gain1se, gain2mean, gain2se", M79 = "Mean Difference", "grp1n, grp2n, mean_diff, mean_diff_se OR mean_diff_lower AND mean_diff_upper")</f>
        <v>grp1n, grp2n, mean_diff, mean_diff_se OR mean_diff_lower AND mean_diff_upper</v>
      </c>
      <c r="O79" s="32">
        <v>87</v>
      </c>
      <c r="P79" s="32">
        <v>69</v>
      </c>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v>5.17</v>
      </c>
      <c r="AV79" s="33">
        <v>-4.25</v>
      </c>
      <c r="AW79" s="33">
        <v>14.58</v>
      </c>
      <c r="AX79" s="33"/>
      <c r="AY79" s="32"/>
      <c r="AZ79" s="32"/>
    </row>
    <row r="80" spans="1:52" ht="14" x14ac:dyDescent="0.15">
      <c r="A80" s="31" t="s">
        <v>115</v>
      </c>
      <c r="B80" s="32" t="s">
        <v>94</v>
      </c>
      <c r="C80" s="32" t="s">
        <v>95</v>
      </c>
      <c r="D80" s="32" t="s">
        <v>349</v>
      </c>
      <c r="E80" s="32" t="s">
        <v>355</v>
      </c>
      <c r="F80" s="32" t="s">
        <v>362</v>
      </c>
      <c r="G80" s="32" t="s">
        <v>285</v>
      </c>
      <c r="H80" s="32">
        <v>24</v>
      </c>
      <c r="I80" s="32" t="s">
        <v>286</v>
      </c>
      <c r="J80" s="32" t="s">
        <v>287</v>
      </c>
      <c r="K80" s="32" t="s">
        <v>288</v>
      </c>
      <c r="L80" s="32" t="s">
        <v>289</v>
      </c>
      <c r="M80" s="32" t="s">
        <v>299</v>
      </c>
      <c r="N80" s="32" t="str" cm="1">
        <f t="array" ref="N80">_xlfn.IFS(M80="Binary proportions", "grp1n, grp2n, prop1event, prop2event", M80="Mean SE", "grp1n, grp2n, grp1m, grp2m, grp1se, grp2se", M80="Mean SD", "grp1n, grp2n, grp1m, grp2m, grp1sd, grp2sd", M80 = "Anova", "totaln f", M80 = "Odds ratio", "or, se", M80 = "Standardised regression coefficient", "b, sdy, grp1n, grp2n", M80 = "Unstandardised regression coefficient", "beta, sdy, grp1n, grp2n", M80 = "Mean Gain", "group1n, group2n AND pre1mean, pre1sd, post1mean, post1sd, pre2mean, pre2sd, post2mean, post2sd, OR gain1mean, gain1se, gain2mean, gain2se", M80 = "Mean Difference", "grp1n, grp2n, mean_diff, mean_diff_se OR mean_diff_lower AND mean_diff_upper")</f>
        <v>grp1n, grp2n, mean_diff, mean_diff_se OR mean_diff_lower AND mean_diff_upper</v>
      </c>
      <c r="O80" s="32">
        <v>87</v>
      </c>
      <c r="P80" s="32">
        <v>69</v>
      </c>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v>7.29</v>
      </c>
      <c r="AV80" s="33">
        <v>-1.61</v>
      </c>
      <c r="AW80" s="33">
        <v>16.18</v>
      </c>
      <c r="AX80" s="33"/>
      <c r="AY80" s="32"/>
      <c r="AZ80" s="32"/>
    </row>
    <row r="81" spans="1:52" ht="14" x14ac:dyDescent="0.15">
      <c r="A81" s="31" t="s">
        <v>115</v>
      </c>
      <c r="B81" s="32" t="s">
        <v>94</v>
      </c>
      <c r="C81" s="32" t="s">
        <v>95</v>
      </c>
      <c r="D81" s="32" t="s">
        <v>349</v>
      </c>
      <c r="E81" s="32" t="s">
        <v>363</v>
      </c>
      <c r="F81" s="32" t="s">
        <v>338</v>
      </c>
      <c r="G81" s="32" t="s">
        <v>285</v>
      </c>
      <c r="H81" s="32">
        <v>6</v>
      </c>
      <c r="I81" s="32" t="s">
        <v>286</v>
      </c>
      <c r="J81" s="32" t="s">
        <v>287</v>
      </c>
      <c r="K81" s="32" t="s">
        <v>288</v>
      </c>
      <c r="L81" s="32" t="s">
        <v>289</v>
      </c>
      <c r="M81" s="32" t="s">
        <v>299</v>
      </c>
      <c r="N81" s="32" t="str" cm="1">
        <f t="array" ref="N81">_xlfn.IFS(M81="Binary proportions", "grp1n, grp2n, prop1event, prop2event", M81="Mean SE", "grp1n, grp2n, grp1m, grp2m, grp1se, grp2se", M81="Mean SD", "grp1n, grp2n, grp1m, grp2m, grp1sd, grp2sd", M81 = "Anova", "totaln f", M81 = "Odds ratio", "or, se", M81 = "Standardised regression coefficient", "b, sdy, grp1n, grp2n", M81 = "Unstandardised regression coefficient", "beta, sdy, grp1n, grp2n", M81 = "Mean Gain", "group1n, group2n AND pre1mean, pre1sd, post1mean, post1sd, pre2mean, pre2sd, post2mean, post2sd, OR gain1mean, gain1se, gain2mean, gain2se", M81 = "Mean Difference", "grp1n, grp2n, mean_diff, mean_diff_se OR mean_diff_lower AND mean_diff_upper")</f>
        <v>grp1n, grp2n, mean_diff, mean_diff_se OR mean_diff_lower AND mean_diff_upper</v>
      </c>
      <c r="O81" s="32">
        <v>87</v>
      </c>
      <c r="P81" s="32">
        <v>69</v>
      </c>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v>0.54</v>
      </c>
      <c r="AV81" s="33">
        <v>-0.96</v>
      </c>
      <c r="AW81" s="33">
        <v>2.04</v>
      </c>
      <c r="AX81" s="33"/>
      <c r="AY81" s="32"/>
      <c r="AZ81" s="32"/>
    </row>
    <row r="82" spans="1:52" ht="14" x14ac:dyDescent="0.15">
      <c r="A82" s="31" t="s">
        <v>115</v>
      </c>
      <c r="B82" s="32" t="s">
        <v>94</v>
      </c>
      <c r="C82" s="32" t="s">
        <v>95</v>
      </c>
      <c r="D82" s="32" t="s">
        <v>349</v>
      </c>
      <c r="E82" s="32" t="s">
        <v>363</v>
      </c>
      <c r="F82" s="32" t="s">
        <v>338</v>
      </c>
      <c r="G82" s="32" t="s">
        <v>285</v>
      </c>
      <c r="H82" s="32">
        <v>12</v>
      </c>
      <c r="I82" s="32" t="s">
        <v>286</v>
      </c>
      <c r="J82" s="32" t="s">
        <v>287</v>
      </c>
      <c r="K82" s="32" t="s">
        <v>288</v>
      </c>
      <c r="L82" s="32" t="s">
        <v>289</v>
      </c>
      <c r="M82" s="32" t="s">
        <v>299</v>
      </c>
      <c r="N82" s="32" t="str" cm="1">
        <f t="array" ref="N82">_xlfn.IFS(M82="Binary proportions", "grp1n, grp2n, prop1event, prop2event", M82="Mean SE", "grp1n, grp2n, grp1m, grp2m, grp1se, grp2se", M82="Mean SD", "grp1n, grp2n, grp1m, grp2m, grp1sd, grp2sd", M82 = "Anova", "totaln f", M82 = "Odds ratio", "or, se", M82 = "Standardised regression coefficient", "b, sdy, grp1n, grp2n", M82 = "Unstandardised regression coefficient", "beta, sdy, grp1n, grp2n", M82 = "Mean Gain", "group1n, group2n AND pre1mean, pre1sd, post1mean, post1sd, pre2mean, pre2sd, post2mean, post2sd, OR gain1mean, gain1se, gain2mean, gain2se", M82 = "Mean Difference", "grp1n, grp2n, mean_diff, mean_diff_se OR mean_diff_lower AND mean_diff_upper")</f>
        <v>grp1n, grp2n, mean_diff, mean_diff_se OR mean_diff_lower AND mean_diff_upper</v>
      </c>
      <c r="O82" s="32">
        <v>87</v>
      </c>
      <c r="P82" s="32">
        <v>69</v>
      </c>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v>-0.28999999999999998</v>
      </c>
      <c r="AV82" s="33">
        <v>-1.9</v>
      </c>
      <c r="AW82" s="33">
        <v>1.33</v>
      </c>
      <c r="AX82" s="33"/>
      <c r="AY82" s="32"/>
      <c r="AZ82" s="32"/>
    </row>
    <row r="83" spans="1:52" ht="14" x14ac:dyDescent="0.15">
      <c r="A83" s="31" t="s">
        <v>115</v>
      </c>
      <c r="B83" s="32" t="s">
        <v>94</v>
      </c>
      <c r="C83" s="32" t="s">
        <v>95</v>
      </c>
      <c r="D83" s="32" t="s">
        <v>349</v>
      </c>
      <c r="E83" s="32" t="s">
        <v>363</v>
      </c>
      <c r="F83" s="32" t="s">
        <v>338</v>
      </c>
      <c r="G83" s="32" t="s">
        <v>285</v>
      </c>
      <c r="H83" s="32">
        <v>18</v>
      </c>
      <c r="I83" s="32" t="s">
        <v>286</v>
      </c>
      <c r="J83" s="32" t="s">
        <v>287</v>
      </c>
      <c r="K83" s="32" t="s">
        <v>288</v>
      </c>
      <c r="L83" s="32" t="s">
        <v>289</v>
      </c>
      <c r="M83" s="32" t="s">
        <v>299</v>
      </c>
      <c r="N83" s="32" t="str" cm="1">
        <f t="array" ref="N83">_xlfn.IFS(M83="Binary proportions", "grp1n, grp2n, prop1event, prop2event", M83="Mean SE", "grp1n, grp2n, grp1m, grp2m, grp1se, grp2se", M83="Mean SD", "grp1n, grp2n, grp1m, grp2m, grp1sd, grp2sd", M83 = "Anova", "totaln f", M83 = "Odds ratio", "or, se", M83 = "Standardised regression coefficient", "b, sdy, grp1n, grp2n", M83 = "Unstandardised regression coefficient", "beta, sdy, grp1n, grp2n", M83 = "Mean Gain", "group1n, group2n AND pre1mean, pre1sd, post1mean, post1sd, pre2mean, pre2sd, post2mean, post2sd, OR gain1mean, gain1se, gain2mean, gain2se", M83 = "Mean Difference", "grp1n, grp2n, mean_diff, mean_diff_se OR mean_diff_lower AND mean_diff_upper")</f>
        <v>grp1n, grp2n, mean_diff, mean_diff_se OR mean_diff_lower AND mean_diff_upper</v>
      </c>
      <c r="O83" s="32">
        <v>87</v>
      </c>
      <c r="P83" s="32">
        <v>69</v>
      </c>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v>0.25</v>
      </c>
      <c r="AV83" s="33">
        <v>-1.33</v>
      </c>
      <c r="AW83" s="33">
        <v>1.84</v>
      </c>
      <c r="AX83" s="33"/>
      <c r="AY83" s="32"/>
      <c r="AZ83" s="32"/>
    </row>
    <row r="84" spans="1:52" ht="14" x14ac:dyDescent="0.15">
      <c r="A84" s="31" t="s">
        <v>115</v>
      </c>
      <c r="B84" s="32" t="s">
        <v>94</v>
      </c>
      <c r="C84" s="32" t="s">
        <v>95</v>
      </c>
      <c r="D84" s="32" t="s">
        <v>349</v>
      </c>
      <c r="E84" s="32" t="s">
        <v>363</v>
      </c>
      <c r="F84" s="32" t="s">
        <v>338</v>
      </c>
      <c r="G84" s="32" t="s">
        <v>285</v>
      </c>
      <c r="H84" s="32">
        <v>24</v>
      </c>
      <c r="I84" s="32" t="s">
        <v>286</v>
      </c>
      <c r="J84" s="32" t="s">
        <v>287</v>
      </c>
      <c r="K84" s="32" t="s">
        <v>288</v>
      </c>
      <c r="L84" s="32" t="s">
        <v>289</v>
      </c>
      <c r="M84" s="32" t="s">
        <v>299</v>
      </c>
      <c r="N84" s="32" t="str" cm="1">
        <f t="array" ref="N84">_xlfn.IFS(M84="Binary proportions", "grp1n, grp2n, prop1event, prop2event", M84="Mean SE", "grp1n, grp2n, grp1m, grp2m, grp1se, grp2se", M84="Mean SD", "grp1n, grp2n, grp1m, grp2m, grp1sd, grp2sd", M84 = "Anova", "totaln f", M84 = "Odds ratio", "or, se", M84 = "Standardised regression coefficient", "b, sdy, grp1n, grp2n", M84 = "Unstandardised regression coefficient", "beta, sdy, grp1n, grp2n", M84 = "Mean Gain", "group1n, group2n AND pre1mean, pre1sd, post1mean, post1sd, pre2mean, pre2sd, post2mean, post2sd, OR gain1mean, gain1se, gain2mean, gain2se", M84 = "Mean Difference", "grp1n, grp2n, mean_diff, mean_diff_se OR mean_diff_lower AND mean_diff_upper")</f>
        <v>grp1n, grp2n, mean_diff, mean_diff_se OR mean_diff_lower AND mean_diff_upper</v>
      </c>
      <c r="O84" s="32">
        <v>87</v>
      </c>
      <c r="P84" s="32">
        <v>69</v>
      </c>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v>0.49</v>
      </c>
      <c r="AV84" s="33">
        <v>-0.99</v>
      </c>
      <c r="AW84" s="33">
        <v>1.98</v>
      </c>
      <c r="AX84" s="33"/>
      <c r="AY84" s="32"/>
      <c r="AZ84" s="32"/>
    </row>
    <row r="85" spans="1:52" ht="14" x14ac:dyDescent="0.15">
      <c r="A85" s="31" t="s">
        <v>115</v>
      </c>
      <c r="B85" s="32" t="s">
        <v>94</v>
      </c>
      <c r="C85" s="32" t="s">
        <v>95</v>
      </c>
      <c r="D85" s="32" t="s">
        <v>349</v>
      </c>
      <c r="E85" s="32" t="s">
        <v>364</v>
      </c>
      <c r="F85" s="32" t="s">
        <v>365</v>
      </c>
      <c r="G85" s="32" t="s">
        <v>285</v>
      </c>
      <c r="H85" s="32">
        <v>24</v>
      </c>
      <c r="I85" s="32" t="s">
        <v>286</v>
      </c>
      <c r="J85" s="32" t="s">
        <v>287</v>
      </c>
      <c r="K85" s="32" t="s">
        <v>288</v>
      </c>
      <c r="L85" s="32" t="s">
        <v>289</v>
      </c>
      <c r="M85" s="32" t="s">
        <v>299</v>
      </c>
      <c r="N85" s="32" t="str" cm="1">
        <f t="array" ref="N85">_xlfn.IFS(M85="Binary proportions", "grp1n, grp2n, prop1event, prop2event", M85="Mean SE", "grp1n, grp2n, grp1m, grp2m, grp1se, grp2se", M85="Mean SD", "grp1n, grp2n, grp1m, grp2m, grp1sd, grp2sd", M85 = "Anova", "totaln f", M85 = "Odds ratio", "or, se", M85 = "Standardised regression coefficient", "b, sdy, grp1n, grp2n", M85 = "Unstandardised regression coefficient", "beta, sdy, grp1n, grp2n", M85 = "Mean Gain", "group1n, group2n AND pre1mean, pre1sd, post1mean, post1sd, pre2mean, pre2sd, post2mean, post2sd, OR gain1mean, gain1se, gain2mean, gain2se", M85 = "Mean Difference", "grp1n, grp2n, mean_diff, mean_diff_se OR mean_diff_lower AND mean_diff_upper")</f>
        <v>grp1n, grp2n, mean_diff, mean_diff_se OR mean_diff_lower AND mean_diff_upper</v>
      </c>
      <c r="O85" s="32">
        <v>87</v>
      </c>
      <c r="P85" s="32">
        <v>69</v>
      </c>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v>1.8</v>
      </c>
      <c r="AV85" s="33">
        <v>-3.33</v>
      </c>
      <c r="AW85" s="33">
        <v>6.93</v>
      </c>
      <c r="AX85" s="33"/>
      <c r="AY85" s="32"/>
      <c r="AZ85" s="32"/>
    </row>
    <row r="86" spans="1:52" ht="14" x14ac:dyDescent="0.15">
      <c r="A86" s="31" t="s">
        <v>115</v>
      </c>
      <c r="B86" s="32" t="s">
        <v>94</v>
      </c>
      <c r="C86" s="32" t="s">
        <v>95</v>
      </c>
      <c r="D86" s="32" t="s">
        <v>349</v>
      </c>
      <c r="E86" s="32" t="s">
        <v>366</v>
      </c>
      <c r="F86" s="32" t="s">
        <v>367</v>
      </c>
      <c r="G86" s="32" t="s">
        <v>285</v>
      </c>
      <c r="H86" s="32">
        <v>12</v>
      </c>
      <c r="I86" s="32" t="s">
        <v>286</v>
      </c>
      <c r="J86" s="32" t="s">
        <v>287</v>
      </c>
      <c r="K86" s="32" t="s">
        <v>288</v>
      </c>
      <c r="L86" s="32" t="s">
        <v>289</v>
      </c>
      <c r="M86" s="32" t="s">
        <v>299</v>
      </c>
      <c r="N86" s="32" t="str" cm="1">
        <f t="array" ref="N86">_xlfn.IFS(M86="Binary proportions", "grp1n, grp2n, prop1event, prop2event", M86="Mean SE", "grp1n, grp2n, grp1m, grp2m, grp1se, grp2se", M86="Mean SD", "grp1n, grp2n, grp1m, grp2m, grp1sd, grp2sd", M86 = "Anova", "totaln f", M86 = "Odds ratio", "or, se", M86 = "Standardised regression coefficient", "b, sdy, grp1n, grp2n", M86 = "Unstandardised regression coefficient", "beta, sdy, grp1n, grp2n", M86 = "Mean Gain", "group1n, group2n AND pre1mean, pre1sd, post1mean, post1sd, pre2mean, pre2sd, post2mean, post2sd, OR gain1mean, gain1se, gain2mean, gain2se", M86 = "Mean Difference", "grp1n, grp2n, mean_diff, mean_diff_se OR mean_diff_lower AND mean_diff_upper")</f>
        <v>grp1n, grp2n, mean_diff, mean_diff_se OR mean_diff_lower AND mean_diff_upper</v>
      </c>
      <c r="O86" s="32">
        <v>87</v>
      </c>
      <c r="P86" s="32">
        <v>69</v>
      </c>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v>-1.04</v>
      </c>
      <c r="AV86" s="33">
        <v>-5.27</v>
      </c>
      <c r="AW86" s="33">
        <v>3.19</v>
      </c>
      <c r="AX86" s="33"/>
      <c r="AY86" s="32"/>
      <c r="AZ86" s="32"/>
    </row>
    <row r="87" spans="1:52" ht="14" x14ac:dyDescent="0.15">
      <c r="A87" s="31" t="s">
        <v>115</v>
      </c>
      <c r="B87" s="32" t="s">
        <v>94</v>
      </c>
      <c r="C87" s="32" t="s">
        <v>95</v>
      </c>
      <c r="D87" s="32" t="s">
        <v>349</v>
      </c>
      <c r="E87" s="32" t="s">
        <v>366</v>
      </c>
      <c r="F87" s="32" t="s">
        <v>367</v>
      </c>
      <c r="G87" s="32" t="s">
        <v>285</v>
      </c>
      <c r="H87" s="32">
        <v>24</v>
      </c>
      <c r="I87" s="32" t="s">
        <v>286</v>
      </c>
      <c r="J87" s="32" t="s">
        <v>287</v>
      </c>
      <c r="K87" s="32" t="s">
        <v>288</v>
      </c>
      <c r="L87" s="32" t="s">
        <v>289</v>
      </c>
      <c r="M87" s="32" t="s">
        <v>299</v>
      </c>
      <c r="N87" s="32" t="str" cm="1">
        <f t="array" ref="N87">_xlfn.IFS(M87="Binary proportions", "grp1n, grp2n, prop1event, prop2event", M87="Mean SE", "grp1n, grp2n, grp1m, grp2m, grp1se, grp2se", M87="Mean SD", "grp1n, grp2n, grp1m, grp2m, grp1sd, grp2sd", M87 = "Anova", "totaln f", M87 = "Odds ratio", "or, se", M87 = "Standardised regression coefficient", "b, sdy, grp1n, grp2n", M87 = "Unstandardised regression coefficient", "beta, sdy, grp1n, grp2n", M87 = "Mean Gain", "group1n, group2n AND pre1mean, pre1sd, post1mean, post1sd, pre2mean, pre2sd, post2mean, post2sd, OR gain1mean, gain1se, gain2mean, gain2se", M87 = "Mean Difference", "grp1n, grp2n, mean_diff, mean_diff_se OR mean_diff_lower AND mean_diff_upper")</f>
        <v>grp1n, grp2n, mean_diff, mean_diff_se OR mean_diff_lower AND mean_diff_upper</v>
      </c>
      <c r="O87" s="32">
        <v>87</v>
      </c>
      <c r="P87" s="32">
        <v>69</v>
      </c>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v>1.46</v>
      </c>
      <c r="AV87" s="33">
        <v>-2.83</v>
      </c>
      <c r="AW87" s="33">
        <v>5.74</v>
      </c>
      <c r="AX87" s="33"/>
      <c r="AY87" s="32"/>
      <c r="AZ87" s="32"/>
    </row>
    <row r="88" spans="1:52" ht="14" x14ac:dyDescent="0.15">
      <c r="A88" s="31" t="s">
        <v>115</v>
      </c>
      <c r="B88" s="32" t="s">
        <v>94</v>
      </c>
      <c r="C88" s="32" t="s">
        <v>95</v>
      </c>
      <c r="D88" s="32" t="s">
        <v>349</v>
      </c>
      <c r="E88" s="32" t="s">
        <v>368</v>
      </c>
      <c r="F88" s="32" t="s">
        <v>369</v>
      </c>
      <c r="G88" s="32" t="s">
        <v>285</v>
      </c>
      <c r="H88" s="32">
        <v>12</v>
      </c>
      <c r="I88" s="32" t="s">
        <v>286</v>
      </c>
      <c r="J88" s="32" t="s">
        <v>287</v>
      </c>
      <c r="K88" s="32" t="s">
        <v>288</v>
      </c>
      <c r="L88" s="32" t="s">
        <v>289</v>
      </c>
      <c r="M88" s="32" t="s">
        <v>299</v>
      </c>
      <c r="N88" s="32" t="str" cm="1">
        <f t="array" ref="N88">_xlfn.IFS(M88="Binary proportions", "grp1n, grp2n, prop1event, prop2event", M88="Mean SE", "grp1n, grp2n, grp1m, grp2m, grp1se, grp2se", M88="Mean SD", "grp1n, grp2n, grp1m, grp2m, grp1sd, grp2sd", M88 = "Anova", "totaln f", M88 = "Odds ratio", "or, se", M88 = "Standardised regression coefficient", "b, sdy, grp1n, grp2n", M88 = "Unstandardised regression coefficient", "beta, sdy, grp1n, grp2n", M88 = "Mean Gain", "group1n, group2n AND pre1mean, pre1sd, post1mean, post1sd, pre2mean, pre2sd, post2mean, post2sd, OR gain1mean, gain1se, gain2mean, gain2se", M88 = "Mean Difference", "grp1n, grp2n, mean_diff, mean_diff_se OR mean_diff_lower AND mean_diff_upper")</f>
        <v>grp1n, grp2n, mean_diff, mean_diff_se OR mean_diff_lower AND mean_diff_upper</v>
      </c>
      <c r="O88" s="32">
        <v>87</v>
      </c>
      <c r="P88" s="32">
        <v>69</v>
      </c>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v>-2.6</v>
      </c>
      <c r="AV88" s="33">
        <v>-7.75</v>
      </c>
      <c r="AW88" s="33">
        <v>2.5499999999999998</v>
      </c>
      <c r="AX88" s="33"/>
      <c r="AY88" s="32"/>
      <c r="AZ88" s="32"/>
    </row>
    <row r="89" spans="1:52" ht="14" x14ac:dyDescent="0.15">
      <c r="A89" s="31" t="s">
        <v>115</v>
      </c>
      <c r="B89" s="32" t="s">
        <v>94</v>
      </c>
      <c r="C89" s="32" t="s">
        <v>95</v>
      </c>
      <c r="D89" s="32" t="s">
        <v>349</v>
      </c>
      <c r="E89" s="32" t="s">
        <v>368</v>
      </c>
      <c r="F89" s="32" t="s">
        <v>369</v>
      </c>
      <c r="G89" s="32" t="s">
        <v>285</v>
      </c>
      <c r="H89" s="32">
        <v>24</v>
      </c>
      <c r="I89" s="32" t="s">
        <v>286</v>
      </c>
      <c r="J89" s="32" t="s">
        <v>287</v>
      </c>
      <c r="K89" s="32" t="s">
        <v>288</v>
      </c>
      <c r="L89" s="32" t="s">
        <v>289</v>
      </c>
      <c r="M89" s="32" t="s">
        <v>299</v>
      </c>
      <c r="N89" s="32" t="str" cm="1">
        <f t="array" ref="N89">_xlfn.IFS(M89="Binary proportions", "grp1n, grp2n, prop1event, prop2event", M89="Mean SE", "grp1n, grp2n, grp1m, grp2m, grp1se, grp2se", M89="Mean SD", "grp1n, grp2n, grp1m, grp2m, grp1sd, grp2sd", M89 = "Anova", "totaln f", M89 = "Odds ratio", "or, se", M89 = "Standardised regression coefficient", "b, sdy, grp1n, grp2n", M89 = "Unstandardised regression coefficient", "beta, sdy, grp1n, grp2n", M89 = "Mean Gain", "group1n, group2n AND pre1mean, pre1sd, post1mean, post1sd, pre2mean, pre2sd, post2mean, post2sd, OR gain1mean, gain1se, gain2mean, gain2se", M89 = "Mean Difference", "grp1n, grp2n, mean_diff, mean_diff_se OR mean_diff_lower AND mean_diff_upper")</f>
        <v>grp1n, grp2n, mean_diff, mean_diff_se OR mean_diff_lower AND mean_diff_upper</v>
      </c>
      <c r="O89" s="32">
        <v>87</v>
      </c>
      <c r="P89" s="32">
        <v>69</v>
      </c>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v>-0.78</v>
      </c>
      <c r="AV89" s="33">
        <v>-6.74</v>
      </c>
      <c r="AW89" s="33">
        <v>5.18</v>
      </c>
      <c r="AX89" s="33"/>
      <c r="AY89" s="32"/>
      <c r="AZ89" s="32"/>
    </row>
    <row r="90" spans="1:52" ht="14" x14ac:dyDescent="0.15">
      <c r="A90" s="31" t="s">
        <v>115</v>
      </c>
      <c r="B90" s="32" t="s">
        <v>94</v>
      </c>
      <c r="C90" s="32" t="s">
        <v>95</v>
      </c>
      <c r="D90" s="32" t="s">
        <v>349</v>
      </c>
      <c r="E90" s="32" t="s">
        <v>370</v>
      </c>
      <c r="F90" s="32" t="s">
        <v>371</v>
      </c>
      <c r="G90" s="32" t="s">
        <v>309</v>
      </c>
      <c r="H90" s="32">
        <v>6</v>
      </c>
      <c r="I90" s="32" t="s">
        <v>286</v>
      </c>
      <c r="J90" s="32" t="s">
        <v>287</v>
      </c>
      <c r="K90" s="32" t="s">
        <v>288</v>
      </c>
      <c r="L90" s="32" t="s">
        <v>289</v>
      </c>
      <c r="M90" s="32" t="s">
        <v>299</v>
      </c>
      <c r="N90" s="32" t="str" cm="1">
        <f t="array" ref="N90">_xlfn.IFS(M90="Binary proportions", "grp1n, grp2n, prop1event, prop2event", M90="Mean SE", "grp1n, grp2n, grp1m, grp2m, grp1se, grp2se", M90="Mean SD", "grp1n, grp2n, grp1m, grp2m, grp1sd, grp2sd", M90 = "Anova", "totaln f", M90 = "Odds ratio", "or, se", M90 = "Standardised regression coefficient", "b, sdy, grp1n, grp2n", M90 = "Unstandardised regression coefficient", "beta, sdy, grp1n, grp2n", M90 = "Mean Gain", "group1n, group2n AND pre1mean, pre1sd, post1mean, post1sd, pre2mean, pre2sd, post2mean, post2sd, OR gain1mean, gain1se, gain2mean, gain2se", M90 = "Mean Difference", "grp1n, grp2n, mean_diff, mean_diff_se OR mean_diff_lower AND mean_diff_upper")</f>
        <v>grp1n, grp2n, mean_diff, mean_diff_se OR mean_diff_lower AND mean_diff_upper</v>
      </c>
      <c r="O90" s="32">
        <v>87</v>
      </c>
      <c r="P90" s="32">
        <v>69</v>
      </c>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v>0.3</v>
      </c>
      <c r="AV90" s="33">
        <v>-4</v>
      </c>
      <c r="AW90" s="33">
        <v>4.59</v>
      </c>
      <c r="AX90" s="33"/>
      <c r="AY90" s="32"/>
      <c r="AZ90" s="32"/>
    </row>
    <row r="91" spans="1:52" ht="14" x14ac:dyDescent="0.15">
      <c r="A91" s="31" t="s">
        <v>115</v>
      </c>
      <c r="B91" s="32" t="s">
        <v>94</v>
      </c>
      <c r="C91" s="32" t="s">
        <v>95</v>
      </c>
      <c r="D91" s="32" t="s">
        <v>349</v>
      </c>
      <c r="E91" s="32" t="s">
        <v>370</v>
      </c>
      <c r="F91" s="32" t="s">
        <v>371</v>
      </c>
      <c r="G91" s="32" t="s">
        <v>309</v>
      </c>
      <c r="H91" s="32">
        <v>12</v>
      </c>
      <c r="I91" s="32" t="s">
        <v>286</v>
      </c>
      <c r="J91" s="32" t="s">
        <v>287</v>
      </c>
      <c r="K91" s="32" t="s">
        <v>288</v>
      </c>
      <c r="L91" s="32" t="s">
        <v>289</v>
      </c>
      <c r="M91" s="32" t="s">
        <v>299</v>
      </c>
      <c r="N91" s="32" t="str" cm="1">
        <f t="array" ref="N91">_xlfn.IFS(M91="Binary proportions", "grp1n, grp2n, prop1event, prop2event", M91="Mean SE", "grp1n, grp2n, grp1m, grp2m, grp1se, grp2se", M91="Mean SD", "grp1n, grp2n, grp1m, grp2m, grp1sd, grp2sd", M91 = "Anova", "totaln f", M91 = "Odds ratio", "or, se", M91 = "Standardised regression coefficient", "b, sdy, grp1n, grp2n", M91 = "Unstandardised regression coefficient", "beta, sdy, grp1n, grp2n", M91 = "Mean Gain", "group1n, group2n AND pre1mean, pre1sd, post1mean, post1sd, pre2mean, pre2sd, post2mean, post2sd, OR gain1mean, gain1se, gain2mean, gain2se", M91 = "Mean Difference", "grp1n, grp2n, mean_diff, mean_diff_se OR mean_diff_lower AND mean_diff_upper")</f>
        <v>grp1n, grp2n, mean_diff, mean_diff_se OR mean_diff_lower AND mean_diff_upper</v>
      </c>
      <c r="O91" s="32">
        <v>87</v>
      </c>
      <c r="P91" s="32">
        <v>69</v>
      </c>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v>0.25</v>
      </c>
      <c r="AV91" s="33">
        <v>-4.4400000000000004</v>
      </c>
      <c r="AW91" s="33">
        <v>4.95</v>
      </c>
      <c r="AX91" s="33"/>
      <c r="AY91" s="32"/>
      <c r="AZ91" s="32"/>
    </row>
    <row r="92" spans="1:52" ht="14" x14ac:dyDescent="0.15">
      <c r="A92" s="31" t="s">
        <v>115</v>
      </c>
      <c r="B92" s="32" t="s">
        <v>94</v>
      </c>
      <c r="C92" s="32" t="s">
        <v>95</v>
      </c>
      <c r="D92" s="32" t="s">
        <v>349</v>
      </c>
      <c r="E92" s="32" t="s">
        <v>370</v>
      </c>
      <c r="F92" s="32" t="s">
        <v>371</v>
      </c>
      <c r="G92" s="32" t="s">
        <v>309</v>
      </c>
      <c r="H92" s="32">
        <v>18</v>
      </c>
      <c r="I92" s="32" t="s">
        <v>286</v>
      </c>
      <c r="J92" s="32" t="s">
        <v>287</v>
      </c>
      <c r="K92" s="32" t="s">
        <v>288</v>
      </c>
      <c r="L92" s="32" t="s">
        <v>289</v>
      </c>
      <c r="M92" s="32" t="s">
        <v>299</v>
      </c>
      <c r="N92" s="32" t="str" cm="1">
        <f t="array" ref="N92">_xlfn.IFS(M92="Binary proportions", "grp1n, grp2n, prop1event, prop2event", M92="Mean SE", "grp1n, grp2n, grp1m, grp2m, grp1se, grp2se", M92="Mean SD", "grp1n, grp2n, grp1m, grp2m, grp1sd, grp2sd", M92 = "Anova", "totaln f", M92 = "Odds ratio", "or, se", M92 = "Standardised regression coefficient", "b, sdy, grp1n, grp2n", M92 = "Unstandardised regression coefficient", "beta, sdy, grp1n, grp2n", M92 = "Mean Gain", "group1n, group2n AND pre1mean, pre1sd, post1mean, post1sd, pre2mean, pre2sd, post2mean, post2sd, OR gain1mean, gain1se, gain2mean, gain2se", M92 = "Mean Difference", "grp1n, grp2n, mean_diff, mean_diff_se OR mean_diff_lower AND mean_diff_upper")</f>
        <v>grp1n, grp2n, mean_diff, mean_diff_se OR mean_diff_lower AND mean_diff_upper</v>
      </c>
      <c r="O92" s="32">
        <v>87</v>
      </c>
      <c r="P92" s="32">
        <v>69</v>
      </c>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v>2.0499999999999998</v>
      </c>
      <c r="AV92" s="33">
        <v>-2.4300000000000002</v>
      </c>
      <c r="AW92" s="33">
        <v>6.54</v>
      </c>
      <c r="AX92" s="33"/>
      <c r="AY92" s="32"/>
      <c r="AZ92" s="32"/>
    </row>
    <row r="93" spans="1:52" ht="14" x14ac:dyDescent="0.15">
      <c r="A93" s="31" t="s">
        <v>115</v>
      </c>
      <c r="B93" s="32" t="s">
        <v>94</v>
      </c>
      <c r="C93" s="32" t="s">
        <v>95</v>
      </c>
      <c r="D93" s="32" t="s">
        <v>349</v>
      </c>
      <c r="E93" s="32" t="s">
        <v>370</v>
      </c>
      <c r="F93" s="32" t="s">
        <v>371</v>
      </c>
      <c r="G93" s="32" t="s">
        <v>309</v>
      </c>
      <c r="H93" s="32">
        <v>24</v>
      </c>
      <c r="I93" s="32" t="s">
        <v>286</v>
      </c>
      <c r="J93" s="32" t="s">
        <v>287</v>
      </c>
      <c r="K93" s="32" t="s">
        <v>288</v>
      </c>
      <c r="L93" s="32" t="s">
        <v>289</v>
      </c>
      <c r="M93" s="32" t="s">
        <v>299</v>
      </c>
      <c r="N93" s="32" t="str" cm="1">
        <f t="array" ref="N93">_xlfn.IFS(M93="Binary proportions", "grp1n, grp2n, prop1event, prop2event", M93="Mean SE", "grp1n, grp2n, grp1m, grp2m, grp1se, grp2se", M93="Mean SD", "grp1n, grp2n, grp1m, grp2m, grp1sd, grp2sd", M93 = "Anova", "totaln f", M93 = "Odds ratio", "or, se", M93 = "Standardised regression coefficient", "b, sdy, grp1n, grp2n", M93 = "Unstandardised regression coefficient", "beta, sdy, grp1n, grp2n", M93 = "Mean Gain", "group1n, group2n AND pre1mean, pre1sd, post1mean, post1sd, pre2mean, pre2sd, post2mean, post2sd, OR gain1mean, gain1se, gain2mean, gain2se", M93 = "Mean Difference", "grp1n, grp2n, mean_diff, mean_diff_se OR mean_diff_lower AND mean_diff_upper")</f>
        <v>grp1n, grp2n, mean_diff, mean_diff_se OR mean_diff_lower AND mean_diff_upper</v>
      </c>
      <c r="O93" s="32">
        <v>87</v>
      </c>
      <c r="P93" s="32">
        <v>69</v>
      </c>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v>-0.05</v>
      </c>
      <c r="AV93" s="33">
        <v>-5.0999999999999996</v>
      </c>
      <c r="AW93" s="33">
        <v>5</v>
      </c>
      <c r="AX93" s="33"/>
      <c r="AY93" s="32"/>
      <c r="AZ93" s="32"/>
    </row>
    <row r="94" spans="1:52" ht="14" x14ac:dyDescent="0.15">
      <c r="A94" s="31" t="s">
        <v>115</v>
      </c>
      <c r="B94" s="32" t="s">
        <v>94</v>
      </c>
      <c r="C94" s="32" t="s">
        <v>95</v>
      </c>
      <c r="D94" s="32" t="s">
        <v>349</v>
      </c>
      <c r="E94" s="32" t="s">
        <v>372</v>
      </c>
      <c r="F94" s="32" t="s">
        <v>353</v>
      </c>
      <c r="G94" s="32" t="s">
        <v>309</v>
      </c>
      <c r="H94" s="32">
        <v>6</v>
      </c>
      <c r="I94" s="32" t="s">
        <v>286</v>
      </c>
      <c r="J94" s="32" t="s">
        <v>287</v>
      </c>
      <c r="K94" s="32" t="s">
        <v>288</v>
      </c>
      <c r="L94" s="32" t="s">
        <v>289</v>
      </c>
      <c r="M94" s="32" t="s">
        <v>299</v>
      </c>
      <c r="N94" s="32" t="str" cm="1">
        <f t="array" ref="N94">_xlfn.IFS(M94="Binary proportions", "grp1n, grp2n, prop1event, prop2event", M94="Mean SE", "grp1n, grp2n, grp1m, grp2m, grp1se, grp2se", M94="Mean SD", "grp1n, grp2n, grp1m, grp2m, grp1sd, grp2sd", M94 = "Anova", "totaln f", M94 = "Odds ratio", "or, se", M94 = "Standardised regression coefficient", "b, sdy, grp1n, grp2n", M94 = "Unstandardised regression coefficient", "beta, sdy, grp1n, grp2n", M94 = "Mean Gain", "group1n, group2n AND pre1mean, pre1sd, post1mean, post1sd, pre2mean, pre2sd, post2mean, post2sd, OR gain1mean, gain1se, gain2mean, gain2se", M94 = "Mean Difference", "grp1n, grp2n, mean_diff, mean_diff_se OR mean_diff_lower AND mean_diff_upper")</f>
        <v>grp1n, grp2n, mean_diff, mean_diff_se OR mean_diff_lower AND mean_diff_upper</v>
      </c>
      <c r="O94" s="32">
        <v>87</v>
      </c>
      <c r="P94" s="32">
        <v>69</v>
      </c>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v>1.18</v>
      </c>
      <c r="AV94" s="33">
        <v>0.85</v>
      </c>
      <c r="AW94" s="33">
        <v>1.66</v>
      </c>
      <c r="AX94" s="33"/>
      <c r="AY94" s="32"/>
      <c r="AZ94" s="32"/>
    </row>
    <row r="95" spans="1:52" ht="14" x14ac:dyDescent="0.15">
      <c r="A95" s="31" t="s">
        <v>115</v>
      </c>
      <c r="B95" s="32" t="s">
        <v>94</v>
      </c>
      <c r="C95" s="32" t="s">
        <v>95</v>
      </c>
      <c r="D95" s="32" t="s">
        <v>349</v>
      </c>
      <c r="E95" s="32" t="s">
        <v>372</v>
      </c>
      <c r="F95" s="32" t="s">
        <v>353</v>
      </c>
      <c r="G95" s="32" t="s">
        <v>309</v>
      </c>
      <c r="H95" s="32">
        <v>12</v>
      </c>
      <c r="I95" s="32" t="s">
        <v>286</v>
      </c>
      <c r="J95" s="32" t="s">
        <v>287</v>
      </c>
      <c r="K95" s="32" t="s">
        <v>288</v>
      </c>
      <c r="L95" s="32" t="s">
        <v>289</v>
      </c>
      <c r="M95" s="32" t="s">
        <v>299</v>
      </c>
      <c r="N95" s="32" t="str" cm="1">
        <f t="array" ref="N95">_xlfn.IFS(M95="Binary proportions", "grp1n, grp2n, prop1event, prop2event", M95="Mean SE", "grp1n, grp2n, grp1m, grp2m, grp1se, grp2se", M95="Mean SD", "grp1n, grp2n, grp1m, grp2m, grp1sd, grp2sd", M95 = "Anova", "totaln f", M95 = "Odds ratio", "or, se", M95 = "Standardised regression coefficient", "b, sdy, grp1n, grp2n", M95 = "Unstandardised regression coefficient", "beta, sdy, grp1n, grp2n", M95 = "Mean Gain", "group1n, group2n AND pre1mean, pre1sd, post1mean, post1sd, pre2mean, pre2sd, post2mean, post2sd, OR gain1mean, gain1se, gain2mean, gain2se", M95 = "Mean Difference", "grp1n, grp2n, mean_diff, mean_diff_se OR mean_diff_lower AND mean_diff_upper")</f>
        <v>grp1n, grp2n, mean_diff, mean_diff_se OR mean_diff_lower AND mean_diff_upper</v>
      </c>
      <c r="O95" s="32">
        <v>87</v>
      </c>
      <c r="P95" s="32">
        <v>69</v>
      </c>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v>0.92</v>
      </c>
      <c r="AV95" s="33">
        <v>0.6</v>
      </c>
      <c r="AW95" s="33">
        <v>1.41</v>
      </c>
      <c r="AX95" s="33"/>
      <c r="AY95" s="32"/>
      <c r="AZ95" s="32"/>
    </row>
    <row r="96" spans="1:52" ht="14" x14ac:dyDescent="0.15">
      <c r="A96" s="31" t="s">
        <v>115</v>
      </c>
      <c r="B96" s="32" t="s">
        <v>94</v>
      </c>
      <c r="C96" s="32" t="s">
        <v>95</v>
      </c>
      <c r="D96" s="32" t="s">
        <v>349</v>
      </c>
      <c r="E96" s="32" t="s">
        <v>372</v>
      </c>
      <c r="F96" s="32" t="s">
        <v>353</v>
      </c>
      <c r="G96" s="32" t="s">
        <v>309</v>
      </c>
      <c r="H96" s="32">
        <v>18</v>
      </c>
      <c r="I96" s="32" t="s">
        <v>286</v>
      </c>
      <c r="J96" s="32" t="s">
        <v>287</v>
      </c>
      <c r="K96" s="32" t="s">
        <v>288</v>
      </c>
      <c r="L96" s="32" t="s">
        <v>289</v>
      </c>
      <c r="M96" s="32" t="s">
        <v>299</v>
      </c>
      <c r="N96" s="32" t="str" cm="1">
        <f t="array" ref="N96">_xlfn.IFS(M96="Binary proportions", "grp1n, grp2n, prop1event, prop2event", M96="Mean SE", "grp1n, grp2n, grp1m, grp2m, grp1se, grp2se", M96="Mean SD", "grp1n, grp2n, grp1m, grp2m, grp1sd, grp2sd", M96 = "Anova", "totaln f", M96 = "Odds ratio", "or, se", M96 = "Standardised regression coefficient", "b, sdy, grp1n, grp2n", M96 = "Unstandardised regression coefficient", "beta, sdy, grp1n, grp2n", M96 = "Mean Gain", "group1n, group2n AND pre1mean, pre1sd, post1mean, post1sd, pre2mean, pre2sd, post2mean, post2sd, OR gain1mean, gain1se, gain2mean, gain2se", M96 = "Mean Difference", "grp1n, grp2n, mean_diff, mean_diff_se OR mean_diff_lower AND mean_diff_upper")</f>
        <v>grp1n, grp2n, mean_diff, mean_diff_se OR mean_diff_lower AND mean_diff_upper</v>
      </c>
      <c r="O96" s="32">
        <v>87</v>
      </c>
      <c r="P96" s="32">
        <v>69</v>
      </c>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v>1.06</v>
      </c>
      <c r="AV96" s="33">
        <v>0.65</v>
      </c>
      <c r="AW96" s="33">
        <v>1.72</v>
      </c>
      <c r="AX96" s="33"/>
      <c r="AY96" s="32"/>
      <c r="AZ96" s="32"/>
    </row>
    <row r="97" spans="1:52" ht="14" x14ac:dyDescent="0.15">
      <c r="A97" s="31" t="s">
        <v>115</v>
      </c>
      <c r="B97" s="32" t="s">
        <v>94</v>
      </c>
      <c r="C97" s="32" t="s">
        <v>95</v>
      </c>
      <c r="D97" s="32" t="s">
        <v>349</v>
      </c>
      <c r="E97" s="32" t="s">
        <v>372</v>
      </c>
      <c r="F97" s="32" t="s">
        <v>353</v>
      </c>
      <c r="G97" s="32" t="s">
        <v>309</v>
      </c>
      <c r="H97" s="32">
        <v>24</v>
      </c>
      <c r="I97" s="32" t="s">
        <v>286</v>
      </c>
      <c r="J97" s="32" t="s">
        <v>287</v>
      </c>
      <c r="K97" s="32" t="s">
        <v>288</v>
      </c>
      <c r="L97" s="32" t="s">
        <v>289</v>
      </c>
      <c r="M97" s="32" t="s">
        <v>299</v>
      </c>
      <c r="N97" s="32" t="str" cm="1">
        <f t="array" ref="N97">_xlfn.IFS(M97="Binary proportions", "grp1n, grp2n, prop1event, prop2event", M97="Mean SE", "grp1n, grp2n, grp1m, grp2m, grp1se, grp2se", M97="Mean SD", "grp1n, grp2n, grp1m, grp2m, grp1sd, grp2sd", M97 = "Anova", "totaln f", M97 = "Odds ratio", "or, se", M97 = "Standardised regression coefficient", "b, sdy, grp1n, grp2n", M97 = "Unstandardised regression coefficient", "beta, sdy, grp1n, grp2n", M97 = "Mean Gain", "group1n, group2n AND pre1mean, pre1sd, post1mean, post1sd, pre2mean, pre2sd, post2mean, post2sd, OR gain1mean, gain1se, gain2mean, gain2se", M97 = "Mean Difference", "grp1n, grp2n, mean_diff, mean_diff_se OR mean_diff_lower AND mean_diff_upper")</f>
        <v>grp1n, grp2n, mean_diff, mean_diff_se OR mean_diff_lower AND mean_diff_upper</v>
      </c>
      <c r="O97" s="32">
        <v>87</v>
      </c>
      <c r="P97" s="32">
        <v>69</v>
      </c>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v>0.84</v>
      </c>
      <c r="AV97" s="33">
        <v>0.51</v>
      </c>
      <c r="AW97" s="33">
        <v>1.38</v>
      </c>
      <c r="AX97" s="33"/>
      <c r="AY97" s="32"/>
      <c r="AZ97" s="32"/>
    </row>
    <row r="98" spans="1:52" ht="14" x14ac:dyDescent="0.15">
      <c r="A98" s="31" t="s">
        <v>115</v>
      </c>
      <c r="B98" s="32" t="s">
        <v>94</v>
      </c>
      <c r="C98" s="32" t="s">
        <v>95</v>
      </c>
      <c r="D98" s="32" t="s">
        <v>349</v>
      </c>
      <c r="E98" s="32" t="s">
        <v>373</v>
      </c>
      <c r="F98" s="32" t="s">
        <v>344</v>
      </c>
      <c r="G98" s="32" t="s">
        <v>309</v>
      </c>
      <c r="H98" s="32">
        <v>6</v>
      </c>
      <c r="I98" s="32" t="s">
        <v>286</v>
      </c>
      <c r="J98" s="32" t="s">
        <v>287</v>
      </c>
      <c r="K98" s="32" t="s">
        <v>288</v>
      </c>
      <c r="L98" s="32" t="s">
        <v>289</v>
      </c>
      <c r="M98" s="32" t="s">
        <v>299</v>
      </c>
      <c r="N98" s="32" t="str" cm="1">
        <f t="array" ref="N98">_xlfn.IFS(M98="Binary proportions", "grp1n, grp2n, prop1event, prop2event", M98="Mean SE", "grp1n, grp2n, grp1m, grp2m, grp1se, grp2se", M98="Mean SD", "grp1n, grp2n, grp1m, grp2m, grp1sd, grp2sd", M98 = "Anova", "totaln f", M98 = "Odds ratio", "or, se", M98 = "Standardised regression coefficient", "b, sdy, grp1n, grp2n", M98 = "Unstandardised regression coefficient", "beta, sdy, grp1n, grp2n", M98 = "Mean Gain", "group1n, group2n AND pre1mean, pre1sd, post1mean, post1sd, pre2mean, pre2sd, post2mean, post2sd, OR gain1mean, gain1se, gain2mean, gain2se", M98 = "Mean Difference", "grp1n, grp2n, mean_diff, mean_diff_se OR mean_diff_lower AND mean_diff_upper")</f>
        <v>grp1n, grp2n, mean_diff, mean_diff_se OR mean_diff_lower AND mean_diff_upper</v>
      </c>
      <c r="O98" s="32">
        <v>87</v>
      </c>
      <c r="P98" s="32">
        <v>69</v>
      </c>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v>0.65</v>
      </c>
      <c r="AV98" s="33">
        <v>0.31</v>
      </c>
      <c r="AW98" s="33">
        <v>1.39</v>
      </c>
      <c r="AX98" s="33"/>
      <c r="AY98" s="32"/>
      <c r="AZ98" s="32"/>
    </row>
    <row r="99" spans="1:52" ht="14" x14ac:dyDescent="0.15">
      <c r="A99" s="31" t="s">
        <v>115</v>
      </c>
      <c r="B99" s="32" t="s">
        <v>94</v>
      </c>
      <c r="C99" s="32" t="s">
        <v>95</v>
      </c>
      <c r="D99" s="32" t="s">
        <v>349</v>
      </c>
      <c r="E99" s="32" t="s">
        <v>373</v>
      </c>
      <c r="F99" s="32" t="s">
        <v>344</v>
      </c>
      <c r="G99" s="32" t="s">
        <v>309</v>
      </c>
      <c r="H99" s="32">
        <v>12</v>
      </c>
      <c r="I99" s="32" t="s">
        <v>286</v>
      </c>
      <c r="J99" s="32" t="s">
        <v>287</v>
      </c>
      <c r="K99" s="32" t="s">
        <v>288</v>
      </c>
      <c r="L99" s="32" t="s">
        <v>289</v>
      </c>
      <c r="M99" s="32" t="s">
        <v>299</v>
      </c>
      <c r="N99" s="32" t="str" cm="1">
        <f t="array" ref="N99">_xlfn.IFS(M99="Binary proportions", "grp1n, grp2n, prop1event, prop2event", M99="Mean SE", "grp1n, grp2n, grp1m, grp2m, grp1se, grp2se", M99="Mean SD", "grp1n, grp2n, grp1m, grp2m, grp1sd, grp2sd", M99 = "Anova", "totaln f", M99 = "Odds ratio", "or, se", M99 = "Standardised regression coefficient", "b, sdy, grp1n, grp2n", M99 = "Unstandardised regression coefficient", "beta, sdy, grp1n, grp2n", M99 = "Mean Gain", "group1n, group2n AND pre1mean, pre1sd, post1mean, post1sd, pre2mean, pre2sd, post2mean, post2sd, OR gain1mean, gain1se, gain2mean, gain2se", M99 = "Mean Difference", "grp1n, grp2n, mean_diff, mean_diff_se OR mean_diff_lower AND mean_diff_upper")</f>
        <v>grp1n, grp2n, mean_diff, mean_diff_se OR mean_diff_lower AND mean_diff_upper</v>
      </c>
      <c r="O99" s="32">
        <v>87</v>
      </c>
      <c r="P99" s="32">
        <v>69</v>
      </c>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v>1.61</v>
      </c>
      <c r="AV99" s="33">
        <v>0.78</v>
      </c>
      <c r="AW99" s="33">
        <v>3.32</v>
      </c>
      <c r="AX99" s="33"/>
      <c r="AY99" s="32"/>
      <c r="AZ99" s="32"/>
    </row>
    <row r="100" spans="1:52" ht="14" x14ac:dyDescent="0.15">
      <c r="A100" s="31" t="s">
        <v>115</v>
      </c>
      <c r="B100" s="32" t="s">
        <v>94</v>
      </c>
      <c r="C100" s="32" t="s">
        <v>95</v>
      </c>
      <c r="D100" s="32" t="s">
        <v>349</v>
      </c>
      <c r="E100" s="32" t="s">
        <v>373</v>
      </c>
      <c r="F100" s="32" t="s">
        <v>344</v>
      </c>
      <c r="G100" s="32" t="s">
        <v>309</v>
      </c>
      <c r="H100" s="32">
        <v>18</v>
      </c>
      <c r="I100" s="32" t="s">
        <v>286</v>
      </c>
      <c r="J100" s="32" t="s">
        <v>287</v>
      </c>
      <c r="K100" s="32" t="s">
        <v>288</v>
      </c>
      <c r="L100" s="32" t="s">
        <v>289</v>
      </c>
      <c r="M100" s="32" t="s">
        <v>299</v>
      </c>
      <c r="N100" s="32" t="str" cm="1">
        <f t="array" ref="N100">_xlfn.IFS(M100="Binary proportions", "grp1n, grp2n, prop1event, prop2event", M100="Mean SE", "grp1n, grp2n, grp1m, grp2m, grp1se, grp2se", M100="Mean SD", "grp1n, grp2n, grp1m, grp2m, grp1sd, grp2sd", M100 = "Anova", "totaln f", M100 = "Odds ratio", "or, se", M100 = "Standardised regression coefficient", "b, sdy, grp1n, grp2n", M100 = "Unstandardised regression coefficient", "beta, sdy, grp1n, grp2n", M100 = "Mean Gain", "group1n, group2n AND pre1mean, pre1sd, post1mean, post1sd, pre2mean, pre2sd, post2mean, post2sd, OR gain1mean, gain1se, gain2mean, gain2se", M100 = "Mean Difference", "grp1n, grp2n, mean_diff, mean_diff_se OR mean_diff_lower AND mean_diff_upper")</f>
        <v>grp1n, grp2n, mean_diff, mean_diff_se OR mean_diff_lower AND mean_diff_upper</v>
      </c>
      <c r="O100" s="32">
        <v>87</v>
      </c>
      <c r="P100" s="32">
        <v>69</v>
      </c>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v>1.46</v>
      </c>
      <c r="AV100" s="33">
        <v>0.71</v>
      </c>
      <c r="AW100" s="33">
        <v>2.98</v>
      </c>
      <c r="AX100" s="33"/>
      <c r="AY100" s="32"/>
      <c r="AZ100" s="32"/>
    </row>
    <row r="101" spans="1:52" ht="14" x14ac:dyDescent="0.15">
      <c r="A101" s="31" t="s">
        <v>115</v>
      </c>
      <c r="B101" s="32" t="s">
        <v>94</v>
      </c>
      <c r="C101" s="32" t="s">
        <v>95</v>
      </c>
      <c r="D101" s="32" t="s">
        <v>349</v>
      </c>
      <c r="E101" s="32" t="s">
        <v>373</v>
      </c>
      <c r="F101" s="32" t="s">
        <v>344</v>
      </c>
      <c r="G101" s="32" t="s">
        <v>309</v>
      </c>
      <c r="H101" s="32">
        <v>24</v>
      </c>
      <c r="I101" s="32" t="s">
        <v>286</v>
      </c>
      <c r="J101" s="32" t="s">
        <v>287</v>
      </c>
      <c r="K101" s="32" t="s">
        <v>288</v>
      </c>
      <c r="L101" s="32" t="s">
        <v>289</v>
      </c>
      <c r="M101" s="32" t="s">
        <v>299</v>
      </c>
      <c r="N101" s="32" t="str" cm="1">
        <f t="array" ref="N101">_xlfn.IFS(M101="Binary proportions", "grp1n, grp2n, prop1event, prop2event", M101="Mean SE", "grp1n, grp2n, grp1m, grp2m, grp1se, grp2se", M101="Mean SD", "grp1n, grp2n, grp1m, grp2m, grp1sd, grp2sd", M101 = "Anova", "totaln f", M101 = "Odds ratio", "or, se", M101 = "Standardised regression coefficient", "b, sdy, grp1n, grp2n", M101 = "Unstandardised regression coefficient", "beta, sdy, grp1n, grp2n", M101 = "Mean Gain", "group1n, group2n AND pre1mean, pre1sd, post1mean, post1sd, pre2mean, pre2sd, post2mean, post2sd, OR gain1mean, gain1se, gain2mean, gain2se", M101 = "Mean Difference", "grp1n, grp2n, mean_diff, mean_diff_se OR mean_diff_lower AND mean_diff_upper")</f>
        <v>grp1n, grp2n, mean_diff, mean_diff_se OR mean_diff_lower AND mean_diff_upper</v>
      </c>
      <c r="O101" s="32">
        <v>87</v>
      </c>
      <c r="P101" s="32">
        <v>69</v>
      </c>
      <c r="Q101" s="33"/>
      <c r="R101" s="33"/>
      <c r="S101" s="33"/>
      <c r="T101" s="33"/>
      <c r="U101" s="33"/>
      <c r="V101" s="33"/>
      <c r="W101" s="33"/>
      <c r="X101" s="33"/>
      <c r="Y101" s="33"/>
      <c r="Z101" s="33"/>
      <c r="AA101" s="33"/>
      <c r="AB101" s="33"/>
      <c r="AC101" s="33"/>
      <c r="AD101" s="33"/>
      <c r="AE101" s="33"/>
      <c r="AF101" s="33"/>
      <c r="AG101" s="33"/>
      <c r="AH101" s="33"/>
      <c r="AI101" s="33"/>
      <c r="AJ101" s="33"/>
      <c r="AK101" s="33"/>
      <c r="AL101" s="33"/>
      <c r="AM101" s="33"/>
      <c r="AN101" s="33"/>
      <c r="AO101" s="33"/>
      <c r="AP101" s="33"/>
      <c r="AQ101" s="33"/>
      <c r="AR101" s="33"/>
      <c r="AS101" s="33"/>
      <c r="AT101" s="33"/>
      <c r="AU101" s="33">
        <v>0.81</v>
      </c>
      <c r="AV101" s="33">
        <v>0.39</v>
      </c>
      <c r="AW101" s="33">
        <v>1.7</v>
      </c>
      <c r="AX101" s="33"/>
      <c r="AY101" s="32"/>
      <c r="AZ101" s="32"/>
    </row>
    <row r="102" spans="1:52" ht="15" x14ac:dyDescent="0.15">
      <c r="A102" s="34" t="s">
        <v>132</v>
      </c>
      <c r="B102" s="32" t="s">
        <v>94</v>
      </c>
      <c r="C102" s="32" t="s">
        <v>95</v>
      </c>
      <c r="D102" s="32" t="s">
        <v>349</v>
      </c>
      <c r="E102" s="32" t="s">
        <v>374</v>
      </c>
      <c r="F102" s="32" t="s">
        <v>371</v>
      </c>
      <c r="G102" s="32" t="s">
        <v>309</v>
      </c>
      <c r="H102" s="32">
        <v>0</v>
      </c>
      <c r="I102" s="32" t="s">
        <v>286</v>
      </c>
      <c r="J102" s="32" t="s">
        <v>287</v>
      </c>
      <c r="K102" s="32" t="s">
        <v>288</v>
      </c>
      <c r="L102" s="32" t="s">
        <v>289</v>
      </c>
      <c r="M102" s="32" t="s">
        <v>305</v>
      </c>
      <c r="N102" s="32" t="str" cm="1">
        <f t="array" ref="N102">_xlfn.IFS(M102="Binary proportions", "grp1n, grp2n, prop1event, prop2event", M102="Mean SE", "grp1n, grp2n, grp1m, grp2m, grp1se, grp2se", M102="Mean SD", "grp1n, grp2n, grp1m, grp2m, grp1sd, grp2sd", M102 = "Anova", "totaln f", M102 = "Odds ratio", "or, se", M102 = "Standardised regression coefficient", "b, sdy, grp1n, grp2n", M102 = "Unstandardised regression coefficient", "beta, sdy, grp1n, grp2n", M102 = "Mean Gain", "group1n, group2n AND pre1mean, pre1sd, post1mean, post1sd, pre2mean, pre2sd, post2mean, post2sd, OR gain1mean, gain1se, gain2mean, gain2se", M102 = "Mean Difference", "grp1n, grp2n, mean_diff, mean_diff_se OR mean_diff_lower AND mean_diff_upper")</f>
        <v>grp1n, grp2n, grp1m, grp2m, grp1sd, grp2sd</v>
      </c>
      <c r="O102" s="32">
        <v>13</v>
      </c>
      <c r="P102" s="32">
        <v>11</v>
      </c>
      <c r="Q102" s="33"/>
      <c r="R102" s="33"/>
      <c r="S102" s="33">
        <v>40.9</v>
      </c>
      <c r="T102" s="33">
        <v>10.6</v>
      </c>
      <c r="U102" s="33"/>
      <c r="V102" s="33">
        <v>36.799999999999997</v>
      </c>
      <c r="W102" s="33">
        <v>15.4</v>
      </c>
      <c r="X102" s="33"/>
      <c r="Y102" s="33"/>
      <c r="Z102" s="33"/>
      <c r="AA102" s="33"/>
      <c r="AB102" s="33"/>
      <c r="AC102" s="33"/>
      <c r="AD102" s="33"/>
      <c r="AE102" s="33"/>
      <c r="AF102" s="33"/>
      <c r="AG102" s="33"/>
      <c r="AH102" s="33"/>
      <c r="AI102" s="33"/>
      <c r="AJ102" s="33"/>
      <c r="AK102" s="33"/>
      <c r="AL102" s="33"/>
      <c r="AM102" s="33"/>
      <c r="AN102" s="33"/>
      <c r="AO102" s="33"/>
      <c r="AP102" s="33"/>
      <c r="AQ102" s="33"/>
      <c r="AR102" s="33"/>
      <c r="AS102" s="33"/>
      <c r="AT102" s="33"/>
      <c r="AU102" s="35"/>
      <c r="AV102" s="35"/>
      <c r="AW102" s="35"/>
      <c r="AX102" s="33"/>
      <c r="AY102" s="32"/>
      <c r="AZ102" s="32"/>
    </row>
    <row r="103" spans="1:52" ht="15" x14ac:dyDescent="0.15">
      <c r="A103" s="34" t="s">
        <v>132</v>
      </c>
      <c r="B103" s="32" t="s">
        <v>94</v>
      </c>
      <c r="C103" s="32" t="s">
        <v>95</v>
      </c>
      <c r="D103" s="32" t="s">
        <v>349</v>
      </c>
      <c r="E103" s="32" t="s">
        <v>374</v>
      </c>
      <c r="F103" s="32" t="s">
        <v>371</v>
      </c>
      <c r="G103" s="32" t="s">
        <v>309</v>
      </c>
      <c r="H103" s="32">
        <v>18</v>
      </c>
      <c r="I103" s="32" t="s">
        <v>286</v>
      </c>
      <c r="J103" s="32" t="s">
        <v>287</v>
      </c>
      <c r="K103" s="32" t="s">
        <v>288</v>
      </c>
      <c r="L103" s="32" t="s">
        <v>289</v>
      </c>
      <c r="M103" s="32" t="s">
        <v>305</v>
      </c>
      <c r="N103" s="32" t="str" cm="1">
        <f t="array" ref="N103">_xlfn.IFS(M103="Binary proportions", "grp1n, grp2n, prop1event, prop2event", M103="Mean SE", "grp1n, grp2n, grp1m, grp2m, grp1se, grp2se", M103="Mean SD", "grp1n, grp2n, grp1m, grp2m, grp1sd, grp2sd", M103 = "Anova", "totaln f", M103 = "Odds ratio", "or, se", M103 = "Standardised regression coefficient", "b, sdy, grp1n, grp2n", M103 = "Unstandardised regression coefficient", "beta, sdy, grp1n, grp2n", M103 = "Mean Gain", "group1n, group2n AND pre1mean, pre1sd, post1mean, post1sd, pre2mean, pre2sd, post2mean, post2sd, OR gain1mean, gain1se, gain2mean, gain2se", M103 = "Mean Difference", "grp1n, grp2n, mean_diff, mean_diff_se OR mean_diff_lower AND mean_diff_upper")</f>
        <v>grp1n, grp2n, grp1m, grp2m, grp1sd, grp2sd</v>
      </c>
      <c r="O103" s="32">
        <v>13</v>
      </c>
      <c r="P103" s="32">
        <v>11</v>
      </c>
      <c r="Q103" s="33"/>
      <c r="R103" s="33"/>
      <c r="S103" s="33">
        <v>32.9</v>
      </c>
      <c r="T103" s="33">
        <v>10</v>
      </c>
      <c r="U103" s="33"/>
      <c r="V103" s="33">
        <v>34.9</v>
      </c>
      <c r="W103" s="33">
        <v>16</v>
      </c>
      <c r="X103" s="33"/>
      <c r="Y103" s="33"/>
      <c r="Z103" s="33"/>
      <c r="AA103" s="33"/>
      <c r="AB103" s="33"/>
      <c r="AC103" s="33"/>
      <c r="AD103" s="33"/>
      <c r="AE103" s="33"/>
      <c r="AF103" s="33"/>
      <c r="AG103" s="33"/>
      <c r="AH103" s="33"/>
      <c r="AI103" s="33"/>
      <c r="AJ103" s="33"/>
      <c r="AK103" s="33"/>
      <c r="AL103" s="33"/>
      <c r="AM103" s="33"/>
      <c r="AN103" s="33"/>
      <c r="AO103" s="33"/>
      <c r="AP103" s="33"/>
      <c r="AQ103" s="33"/>
      <c r="AR103" s="33"/>
      <c r="AS103" s="33"/>
      <c r="AT103" s="33"/>
      <c r="AU103" s="33">
        <v>-4.4000000000000004</v>
      </c>
      <c r="AV103" s="33">
        <v>-13.7</v>
      </c>
      <c r="AW103" s="33">
        <v>5</v>
      </c>
      <c r="AX103" s="33"/>
      <c r="AY103" s="32"/>
      <c r="AZ103" s="32"/>
    </row>
    <row r="104" spans="1:52" ht="15" x14ac:dyDescent="0.15">
      <c r="A104" s="34" t="s">
        <v>146</v>
      </c>
      <c r="B104" s="32" t="s">
        <v>94</v>
      </c>
      <c r="C104" s="32" t="s">
        <v>95</v>
      </c>
      <c r="D104" s="32" t="s">
        <v>349</v>
      </c>
      <c r="E104" s="32" t="s">
        <v>375</v>
      </c>
      <c r="F104" s="32" t="s">
        <v>376</v>
      </c>
      <c r="G104" s="32" t="s">
        <v>309</v>
      </c>
      <c r="H104" s="32">
        <v>0</v>
      </c>
      <c r="I104" s="32" t="s">
        <v>286</v>
      </c>
      <c r="J104" s="32" t="s">
        <v>287</v>
      </c>
      <c r="K104" s="32" t="s">
        <v>288</v>
      </c>
      <c r="L104" s="32" t="s">
        <v>289</v>
      </c>
      <c r="M104" s="32" t="s">
        <v>305</v>
      </c>
      <c r="N104" s="32" t="str" cm="1">
        <f t="array" ref="N104">_xlfn.IFS(M104="Binary proportions", "grp1n, grp2n, prop1event, prop2event", M104="Mean SE", "grp1n, grp2n, grp1m, grp2m, grp1se, grp2se", M104="Mean SD", "grp1n, grp2n, grp1m, grp2m, grp1sd, grp2sd", M104 = "Anova", "totaln f", M104 = "Odds ratio", "or, se", M104 = "Standardised regression coefficient", "b, sdy, grp1n, grp2n", M104 = "Unstandardised regression coefficient", "beta, sdy, grp1n, grp2n", M104 = "Mean Gain", "group1n, group2n AND pre1mean, pre1sd, post1mean, post1sd, pre2mean, pre2sd, post2mean, post2sd, OR gain1mean, gain1se, gain2mean, gain2se", M104 = "Mean Difference", "grp1n, grp2n, mean_diff, mean_diff_se OR mean_diff_lower AND mean_diff_upper")</f>
        <v>grp1n, grp2n, grp1m, grp2m, grp1sd, grp2sd</v>
      </c>
      <c r="O104" s="32">
        <v>80</v>
      </c>
      <c r="P104" s="32">
        <v>80</v>
      </c>
      <c r="Q104" s="33"/>
      <c r="R104" s="33"/>
      <c r="S104" s="33">
        <v>82.61</v>
      </c>
      <c r="T104" s="33">
        <v>27.64</v>
      </c>
      <c r="U104" s="33"/>
      <c r="V104" s="33">
        <v>81.73</v>
      </c>
      <c r="W104" s="33">
        <v>25.87</v>
      </c>
      <c r="X104" s="33"/>
      <c r="Y104" s="33"/>
      <c r="Z104" s="33"/>
      <c r="AA104" s="33"/>
      <c r="AB104" s="33"/>
      <c r="AC104" s="33"/>
      <c r="AD104" s="33"/>
      <c r="AE104" s="33"/>
      <c r="AF104" s="33"/>
      <c r="AG104" s="33"/>
      <c r="AH104" s="33"/>
      <c r="AI104" s="33"/>
      <c r="AJ104" s="33"/>
      <c r="AK104" s="33"/>
      <c r="AL104" s="33"/>
      <c r="AM104" s="33"/>
      <c r="AN104" s="33"/>
      <c r="AO104" s="33"/>
      <c r="AP104" s="33"/>
      <c r="AQ104" s="33"/>
      <c r="AR104" s="33"/>
      <c r="AS104" s="33"/>
      <c r="AT104" s="33"/>
      <c r="AU104" s="33"/>
      <c r="AV104" s="33"/>
      <c r="AW104" s="33"/>
      <c r="AX104" s="33"/>
      <c r="AY104" s="32"/>
      <c r="AZ104" s="32"/>
    </row>
    <row r="105" spans="1:52" ht="15" x14ac:dyDescent="0.15">
      <c r="A105" s="34" t="s">
        <v>146</v>
      </c>
      <c r="B105" s="32" t="s">
        <v>94</v>
      </c>
      <c r="C105" s="32" t="s">
        <v>95</v>
      </c>
      <c r="D105" s="32" t="s">
        <v>349</v>
      </c>
      <c r="E105" s="32" t="s">
        <v>375</v>
      </c>
      <c r="F105" s="32" t="s">
        <v>376</v>
      </c>
      <c r="G105" s="32" t="s">
        <v>309</v>
      </c>
      <c r="H105" s="32">
        <v>3</v>
      </c>
      <c r="I105" s="32" t="s">
        <v>286</v>
      </c>
      <c r="J105" s="32" t="s">
        <v>287</v>
      </c>
      <c r="K105" s="32" t="s">
        <v>288</v>
      </c>
      <c r="L105" s="32" t="s">
        <v>289</v>
      </c>
      <c r="M105" s="32" t="s">
        <v>305</v>
      </c>
      <c r="N105" s="32" t="str" cm="1">
        <f t="array" ref="N105">_xlfn.IFS(M105="Binary proportions", "grp1n, grp2n, prop1event, prop2event", M105="Mean SE", "grp1n, grp2n, grp1m, grp2m, grp1se, grp2se", M105="Mean SD", "grp1n, grp2n, grp1m, grp2m, grp1sd, grp2sd", M105 = "Anova", "totaln f", M105 = "Odds ratio", "or, se", M105 = "Standardised regression coefficient", "b, sdy, grp1n, grp2n", M105 = "Unstandardised regression coefficient", "beta, sdy, grp1n, grp2n", M105 = "Mean Gain", "group1n, group2n AND pre1mean, pre1sd, post1mean, post1sd, pre2mean, pre2sd, post2mean, post2sd, OR gain1mean, gain1se, gain2mean, gain2se", M105 = "Mean Difference", "grp1n, grp2n, mean_diff, mean_diff_se OR mean_diff_lower AND mean_diff_upper")</f>
        <v>grp1n, grp2n, grp1m, grp2m, grp1sd, grp2sd</v>
      </c>
      <c r="O105" s="32">
        <v>77</v>
      </c>
      <c r="P105" s="32">
        <v>77</v>
      </c>
      <c r="Q105" s="33"/>
      <c r="R105" s="33"/>
      <c r="S105" s="33">
        <v>69.400000000000006</v>
      </c>
      <c r="T105" s="33">
        <v>38.03</v>
      </c>
      <c r="U105" s="33"/>
      <c r="V105" s="33">
        <v>72.569999999999993</v>
      </c>
      <c r="W105" s="33">
        <v>35.479999999999997</v>
      </c>
      <c r="X105" s="33"/>
      <c r="Y105" s="33"/>
      <c r="Z105" s="33"/>
      <c r="AA105" s="33"/>
      <c r="AB105" s="33"/>
      <c r="AC105" s="33"/>
      <c r="AD105" s="33"/>
      <c r="AE105" s="33"/>
      <c r="AF105" s="33"/>
      <c r="AG105" s="33"/>
      <c r="AH105" s="33"/>
      <c r="AI105" s="33"/>
      <c r="AJ105" s="33"/>
      <c r="AK105" s="33"/>
      <c r="AL105" s="33"/>
      <c r="AM105" s="33"/>
      <c r="AN105" s="33"/>
      <c r="AO105" s="33"/>
      <c r="AP105" s="33"/>
      <c r="AQ105" s="33"/>
      <c r="AR105" s="33"/>
      <c r="AS105" s="33"/>
      <c r="AT105" s="33"/>
      <c r="AU105" s="33"/>
      <c r="AV105" s="33"/>
      <c r="AW105" s="33"/>
      <c r="AX105" s="33"/>
      <c r="AY105" s="32"/>
      <c r="AZ105" s="32"/>
    </row>
    <row r="106" spans="1:52" ht="15" x14ac:dyDescent="0.15">
      <c r="A106" s="34" t="s">
        <v>146</v>
      </c>
      <c r="B106" s="32" t="s">
        <v>94</v>
      </c>
      <c r="C106" s="32" t="s">
        <v>95</v>
      </c>
      <c r="D106" s="32" t="s">
        <v>349</v>
      </c>
      <c r="E106" s="32" t="s">
        <v>375</v>
      </c>
      <c r="F106" s="32" t="s">
        <v>376</v>
      </c>
      <c r="G106" s="32" t="s">
        <v>309</v>
      </c>
      <c r="H106" s="32">
        <v>6</v>
      </c>
      <c r="I106" s="32" t="s">
        <v>286</v>
      </c>
      <c r="J106" s="32" t="s">
        <v>287</v>
      </c>
      <c r="K106" s="32" t="s">
        <v>288</v>
      </c>
      <c r="L106" s="32" t="s">
        <v>289</v>
      </c>
      <c r="M106" s="32" t="s">
        <v>305</v>
      </c>
      <c r="N106" s="32" t="str" cm="1">
        <f t="array" ref="N106">_xlfn.IFS(M106="Binary proportions", "grp1n, grp2n, prop1event, prop2event", M106="Mean SE", "grp1n, grp2n, grp1m, grp2m, grp1se, grp2se", M106="Mean SD", "grp1n, grp2n, grp1m, grp2m, grp1sd, grp2sd", M106 = "Anova", "totaln f", M106 = "Odds ratio", "or, se", M106 = "Standardised regression coefficient", "b, sdy, grp1n, grp2n", M106 = "Unstandardised regression coefficient", "beta, sdy, grp1n, grp2n", M106 = "Mean Gain", "group1n, group2n AND pre1mean, pre1sd, post1mean, post1sd, pre2mean, pre2sd, post2mean, post2sd, OR gain1mean, gain1se, gain2mean, gain2se", M106 = "Mean Difference", "grp1n, grp2n, mean_diff, mean_diff_se OR mean_diff_lower AND mean_diff_upper")</f>
        <v>grp1n, grp2n, grp1m, grp2m, grp1sd, grp2sd</v>
      </c>
      <c r="O106" s="32">
        <v>76</v>
      </c>
      <c r="P106" s="32">
        <v>74</v>
      </c>
      <c r="Q106" s="33"/>
      <c r="R106" s="33"/>
      <c r="S106" s="33">
        <v>61.22</v>
      </c>
      <c r="T106" s="33">
        <v>39.299999999999997</v>
      </c>
      <c r="U106" s="33"/>
      <c r="V106" s="33">
        <v>75.22</v>
      </c>
      <c r="W106" s="33">
        <v>36.9</v>
      </c>
      <c r="X106" s="33"/>
      <c r="Y106" s="33"/>
      <c r="Z106" s="33"/>
      <c r="AA106" s="33"/>
      <c r="AB106" s="33"/>
      <c r="AC106" s="33"/>
      <c r="AD106" s="33"/>
      <c r="AE106" s="33"/>
      <c r="AF106" s="33"/>
      <c r="AG106" s="33"/>
      <c r="AH106" s="33"/>
      <c r="AI106" s="33"/>
      <c r="AJ106" s="33"/>
      <c r="AK106" s="33"/>
      <c r="AL106" s="33"/>
      <c r="AM106" s="33"/>
      <c r="AN106" s="33"/>
      <c r="AO106" s="33"/>
      <c r="AP106" s="33"/>
      <c r="AQ106" s="33"/>
      <c r="AR106" s="33"/>
      <c r="AS106" s="33"/>
      <c r="AT106" s="33"/>
      <c r="AU106" s="33"/>
      <c r="AV106" s="33"/>
      <c r="AW106" s="33"/>
      <c r="AX106" s="33"/>
      <c r="AY106" s="32"/>
      <c r="AZ106" s="32"/>
    </row>
    <row r="107" spans="1:52" ht="15" x14ac:dyDescent="0.15">
      <c r="A107" s="34" t="s">
        <v>146</v>
      </c>
      <c r="B107" s="32" t="s">
        <v>94</v>
      </c>
      <c r="C107" s="32" t="s">
        <v>95</v>
      </c>
      <c r="D107" s="32" t="s">
        <v>349</v>
      </c>
      <c r="E107" s="32" t="s">
        <v>375</v>
      </c>
      <c r="F107" s="32" t="s">
        <v>376</v>
      </c>
      <c r="G107" s="32" t="s">
        <v>309</v>
      </c>
      <c r="H107" s="32">
        <v>9</v>
      </c>
      <c r="I107" s="32" t="s">
        <v>286</v>
      </c>
      <c r="J107" s="32" t="s">
        <v>287</v>
      </c>
      <c r="K107" s="32" t="s">
        <v>288</v>
      </c>
      <c r="L107" s="32" t="s">
        <v>289</v>
      </c>
      <c r="M107" s="32" t="s">
        <v>305</v>
      </c>
      <c r="N107" s="32" t="str" cm="1">
        <f t="array" ref="N107">_xlfn.IFS(M107="Binary proportions", "grp1n, grp2n, prop1event, prop2event", M107="Mean SE", "grp1n, grp2n, grp1m, grp2m, grp1se, grp2se", M107="Mean SD", "grp1n, grp2n, grp1m, grp2m, grp1sd, grp2sd", M107 = "Anova", "totaln f", M107 = "Odds ratio", "or, se", M107 = "Standardised regression coefficient", "b, sdy, grp1n, grp2n", M107 = "Unstandardised regression coefficient", "beta, sdy, grp1n, grp2n", M107 = "Mean Gain", "group1n, group2n AND pre1mean, pre1sd, post1mean, post1sd, pre2mean, pre2sd, post2mean, post2sd, OR gain1mean, gain1se, gain2mean, gain2se", M107 = "Mean Difference", "grp1n, grp2n, mean_diff, mean_diff_se OR mean_diff_lower AND mean_diff_upper")</f>
        <v>grp1n, grp2n, grp1m, grp2m, grp1sd, grp2sd</v>
      </c>
      <c r="O107" s="32">
        <v>70</v>
      </c>
      <c r="P107" s="32">
        <v>70</v>
      </c>
      <c r="Q107" s="33"/>
      <c r="R107" s="33"/>
      <c r="S107" s="33">
        <v>59.31</v>
      </c>
      <c r="T107" s="33">
        <v>42.71</v>
      </c>
      <c r="U107" s="33"/>
      <c r="V107" s="33">
        <v>66.27</v>
      </c>
      <c r="W107" s="33">
        <v>39.06</v>
      </c>
      <c r="X107" s="33"/>
      <c r="Y107" s="33"/>
      <c r="Z107" s="33"/>
      <c r="AA107" s="33"/>
      <c r="AB107" s="33"/>
      <c r="AC107" s="33"/>
      <c r="AD107" s="33"/>
      <c r="AE107" s="33"/>
      <c r="AF107" s="33"/>
      <c r="AG107" s="33"/>
      <c r="AH107" s="33"/>
      <c r="AI107" s="33"/>
      <c r="AJ107" s="33"/>
      <c r="AK107" s="33"/>
      <c r="AL107" s="33"/>
      <c r="AM107" s="33"/>
      <c r="AN107" s="33"/>
      <c r="AO107" s="33"/>
      <c r="AP107" s="33"/>
      <c r="AQ107" s="33"/>
      <c r="AR107" s="33"/>
      <c r="AS107" s="33"/>
      <c r="AT107" s="33"/>
      <c r="AU107" s="33"/>
      <c r="AV107" s="33"/>
      <c r="AW107" s="33"/>
      <c r="AX107" s="33"/>
      <c r="AY107" s="32"/>
      <c r="AZ107" s="32"/>
    </row>
    <row r="108" spans="1:52" ht="15" x14ac:dyDescent="0.15">
      <c r="A108" s="34" t="s">
        <v>146</v>
      </c>
      <c r="B108" s="32" t="s">
        <v>94</v>
      </c>
      <c r="C108" s="32" t="s">
        <v>95</v>
      </c>
      <c r="D108" s="32" t="s">
        <v>349</v>
      </c>
      <c r="E108" s="32" t="s">
        <v>375</v>
      </c>
      <c r="F108" s="32" t="s">
        <v>376</v>
      </c>
      <c r="G108" s="32" t="s">
        <v>309</v>
      </c>
      <c r="H108" s="32">
        <v>12</v>
      </c>
      <c r="I108" s="32" t="s">
        <v>286</v>
      </c>
      <c r="J108" s="32" t="s">
        <v>287</v>
      </c>
      <c r="K108" s="32" t="s">
        <v>288</v>
      </c>
      <c r="L108" s="32" t="s">
        <v>289</v>
      </c>
      <c r="M108" s="32" t="s">
        <v>305</v>
      </c>
      <c r="N108" s="32" t="str" cm="1">
        <f t="array" ref="N108">_xlfn.IFS(M108="Binary proportions", "grp1n, grp2n, prop1event, prop2event", M108="Mean SE", "grp1n, grp2n, grp1m, grp2m, grp1se, grp2se", M108="Mean SD", "grp1n, grp2n, grp1m, grp2m, grp1sd, grp2sd", M108 = "Anova", "totaln f", M108 = "Odds ratio", "or, se", M108 = "Standardised regression coefficient", "b, sdy, grp1n, grp2n", M108 = "Unstandardised regression coefficient", "beta, sdy, grp1n, grp2n", M108 = "Mean Gain", "group1n, group2n AND pre1mean, pre1sd, post1mean, post1sd, pre2mean, pre2sd, post2mean, post2sd, OR gain1mean, gain1se, gain2mean, gain2se", M108 = "Mean Difference", "grp1n, grp2n, mean_diff, mean_diff_se OR mean_diff_lower AND mean_diff_upper")</f>
        <v>grp1n, grp2n, grp1m, grp2m, grp1sd, grp2sd</v>
      </c>
      <c r="O108" s="32">
        <v>73</v>
      </c>
      <c r="P108" s="32">
        <v>73</v>
      </c>
      <c r="Q108" s="33"/>
      <c r="R108" s="33"/>
      <c r="S108" s="33">
        <v>58.27</v>
      </c>
      <c r="T108" s="33">
        <v>41.67</v>
      </c>
      <c r="U108" s="33"/>
      <c r="V108" s="33">
        <v>67.150000000000006</v>
      </c>
      <c r="W108" s="33">
        <v>39.049999999999997</v>
      </c>
      <c r="X108" s="33"/>
      <c r="Y108" s="33"/>
      <c r="Z108" s="33"/>
      <c r="AA108" s="33"/>
      <c r="AB108" s="33"/>
      <c r="AC108" s="33"/>
      <c r="AD108" s="33"/>
      <c r="AE108" s="33"/>
      <c r="AF108" s="33"/>
      <c r="AG108" s="33"/>
      <c r="AH108" s="33"/>
      <c r="AI108" s="33"/>
      <c r="AJ108" s="33"/>
      <c r="AK108" s="33"/>
      <c r="AL108" s="33"/>
      <c r="AM108" s="33"/>
      <c r="AN108" s="33"/>
      <c r="AO108" s="33"/>
      <c r="AP108" s="33"/>
      <c r="AQ108" s="33"/>
      <c r="AR108" s="33"/>
      <c r="AS108" s="33"/>
      <c r="AT108" s="33"/>
      <c r="AU108" s="33"/>
      <c r="AV108" s="33"/>
      <c r="AW108" s="33"/>
      <c r="AX108" s="33"/>
      <c r="AY108" s="32"/>
      <c r="AZ108" s="32"/>
    </row>
    <row r="109" spans="1:52" ht="15" x14ac:dyDescent="0.15">
      <c r="A109" s="34" t="s">
        <v>161</v>
      </c>
      <c r="B109" s="32" t="s">
        <v>94</v>
      </c>
      <c r="C109" s="32" t="s">
        <v>95</v>
      </c>
      <c r="D109" s="32" t="s">
        <v>349</v>
      </c>
      <c r="E109" s="32" t="s">
        <v>377</v>
      </c>
      <c r="F109" s="32" t="s">
        <v>378</v>
      </c>
      <c r="G109" s="32" t="s">
        <v>285</v>
      </c>
      <c r="H109" s="32">
        <v>24</v>
      </c>
      <c r="I109" s="32" t="s">
        <v>286</v>
      </c>
      <c r="J109" s="32" t="s">
        <v>287</v>
      </c>
      <c r="K109" s="32" t="s">
        <v>310</v>
      </c>
      <c r="L109" s="32" t="s">
        <v>289</v>
      </c>
      <c r="M109" s="32" t="s">
        <v>296</v>
      </c>
      <c r="N109" s="32" t="str" cm="1">
        <f t="array" ref="N109">_xlfn.IFS(M109="Binary proportions", "grp1n, grp2n, prop1event, prop2event", M109="Mean SE", "grp1n, grp2n, grp1m, grp2m, grp1se, grp2se", M109="Mean SD", "grp1n, grp2n, grp1m, grp2m, grp1sd, grp2sd", M109 = "Anova", "totaln f", M109 = "Odds ratio", "or, se", M109 = "Standardised regression coefficient", "b, sdy, grp1n, grp2n", M109 = "Unstandardised regression coefficient", "beta, sdy, grp1n, grp2n", M109 = "Mean Gain", "group1n, group2n AND pre1mean, pre1sd, post1mean, post1sd, pre2mean, pre2sd, post2mean, post2sd, OR gain1mean, gain1se, gain2mean, gain2se", M109 = "Mean Difference", "grp1n, grp2n, mean_diff, mean_diff_se OR mean_diff_lower AND mean_diff_upper")</f>
        <v>grp1n, grp2n, prop1event, prop2event</v>
      </c>
      <c r="O109" s="32">
        <v>138</v>
      </c>
      <c r="P109" s="32">
        <v>159</v>
      </c>
      <c r="Q109" s="33">
        <v>0.754</v>
      </c>
      <c r="R109" s="33">
        <v>0.77400000000000002</v>
      </c>
      <c r="S109" s="33"/>
      <c r="T109" s="33"/>
      <c r="U109" s="33"/>
      <c r="V109" s="33"/>
      <c r="W109" s="33"/>
      <c r="X109" s="33"/>
      <c r="Y109" s="33"/>
      <c r="Z109" s="33"/>
      <c r="AA109" s="33"/>
      <c r="AB109" s="33"/>
      <c r="AC109" s="33"/>
      <c r="AD109" s="33"/>
      <c r="AE109" s="33"/>
      <c r="AF109" s="33"/>
      <c r="AG109" s="33"/>
      <c r="AH109" s="33"/>
      <c r="AI109" s="33"/>
      <c r="AJ109" s="33"/>
      <c r="AK109" s="33"/>
      <c r="AL109" s="33"/>
      <c r="AM109" s="33"/>
      <c r="AN109" s="33"/>
      <c r="AO109" s="33"/>
      <c r="AP109" s="33"/>
      <c r="AQ109" s="33"/>
      <c r="AR109" s="33"/>
      <c r="AS109" s="33"/>
      <c r="AT109" s="33"/>
      <c r="AU109" s="33"/>
      <c r="AV109" s="33"/>
      <c r="AW109" s="33"/>
      <c r="AX109" s="33"/>
      <c r="AY109" s="32"/>
      <c r="AZ109" s="32"/>
    </row>
    <row r="110" spans="1:52" ht="15" x14ac:dyDescent="0.15">
      <c r="A110" s="34" t="s">
        <v>173</v>
      </c>
      <c r="B110" s="32" t="s">
        <v>95</v>
      </c>
      <c r="C110" s="32" t="s">
        <v>94</v>
      </c>
      <c r="D110" s="32" t="s">
        <v>349</v>
      </c>
      <c r="E110" s="32" t="s">
        <v>379</v>
      </c>
      <c r="F110" s="32" t="s">
        <v>379</v>
      </c>
      <c r="G110" s="32" t="s">
        <v>309</v>
      </c>
      <c r="H110" s="32">
        <v>12</v>
      </c>
      <c r="I110" s="32" t="s">
        <v>286</v>
      </c>
      <c r="J110" s="32" t="s">
        <v>287</v>
      </c>
      <c r="K110" s="32" t="s">
        <v>310</v>
      </c>
      <c r="L110" s="32" t="s">
        <v>289</v>
      </c>
      <c r="M110" s="32" t="s">
        <v>299</v>
      </c>
      <c r="N110" s="32" t="str" cm="1">
        <f t="array" ref="N110">_xlfn.IFS(M110="Binary proportions", "grp1n, grp2n, prop1event, prop2event", M110="Mean SE", "grp1n, grp2n, grp1m, grp2m, grp1se, grp2se", M110="Mean SD", "grp1n, grp2n, grp1m, grp2m, grp1sd, grp2sd", M110 = "Anova", "totaln f", M110 = "Odds ratio", "or, se", M110 = "Standardised regression coefficient", "b, sdy, grp1n, grp2n", M110 = "Unstandardised regression coefficient", "beta, sdy, grp1n, grp2n", M110 = "Mean Gain", "group1n, group2n AND pre1mean, pre1sd, post1mean, post1sd, pre2mean, pre2sd, post2mean, post2sd, OR gain1mean, gain1se, gain2mean, gain2se", M110 = "Mean Difference", "grp1n, grp2n, mean_diff, mean_diff_se OR mean_diff_lower AND mean_diff_upper")</f>
        <v>grp1n, grp2n, mean_diff, mean_diff_se OR mean_diff_lower AND mean_diff_upper</v>
      </c>
      <c r="O110" s="32">
        <v>2609</v>
      </c>
      <c r="P110" s="32">
        <v>2609</v>
      </c>
      <c r="Q110" s="33"/>
      <c r="R110" s="33"/>
      <c r="S110" s="33"/>
      <c r="T110" s="33"/>
      <c r="U110" s="33"/>
      <c r="V110" s="33"/>
      <c r="W110" s="33"/>
      <c r="X110" s="33"/>
      <c r="Y110" s="33"/>
      <c r="Z110" s="33"/>
      <c r="AA110" s="33"/>
      <c r="AB110" s="33"/>
      <c r="AC110" s="33"/>
      <c r="AD110" s="33"/>
      <c r="AE110" s="33"/>
      <c r="AF110" s="33"/>
      <c r="AG110" s="33"/>
      <c r="AH110" s="33"/>
      <c r="AI110" s="33"/>
      <c r="AJ110" s="33"/>
      <c r="AK110" s="33"/>
      <c r="AL110" s="33"/>
      <c r="AM110" s="33"/>
      <c r="AN110" s="33"/>
      <c r="AO110" s="33"/>
      <c r="AP110" s="33"/>
      <c r="AQ110" s="33"/>
      <c r="AR110" s="33"/>
      <c r="AS110" s="33"/>
      <c r="AT110" s="33"/>
      <c r="AU110" s="33">
        <v>1088</v>
      </c>
      <c r="AV110" s="33"/>
      <c r="AW110" s="33"/>
      <c r="AX110" s="33">
        <v>539</v>
      </c>
      <c r="AY110" s="32"/>
      <c r="AZ110" s="32"/>
    </row>
    <row r="111" spans="1:52" ht="15" x14ac:dyDescent="0.15">
      <c r="A111" s="34" t="s">
        <v>173</v>
      </c>
      <c r="B111" s="32" t="s">
        <v>95</v>
      </c>
      <c r="C111" s="32" t="s">
        <v>94</v>
      </c>
      <c r="D111" s="32" t="s">
        <v>349</v>
      </c>
      <c r="E111" s="32" t="s">
        <v>380</v>
      </c>
      <c r="F111" s="32" t="s">
        <v>380</v>
      </c>
      <c r="G111" s="32" t="s">
        <v>309</v>
      </c>
      <c r="H111" s="32">
        <v>12</v>
      </c>
      <c r="I111" s="32" t="s">
        <v>286</v>
      </c>
      <c r="J111" s="32" t="s">
        <v>287</v>
      </c>
      <c r="K111" s="32" t="s">
        <v>310</v>
      </c>
      <c r="L111" s="32" t="s">
        <v>289</v>
      </c>
      <c r="M111" s="32" t="s">
        <v>299</v>
      </c>
      <c r="N111" s="32" t="str" cm="1">
        <f t="array" ref="N111">_xlfn.IFS(M111="Binary proportions", "grp1n, grp2n, prop1event, prop2event", M111="Mean SE", "grp1n, grp2n, grp1m, grp2m, grp1se, grp2se", M111="Mean SD", "grp1n, grp2n, grp1m, grp2m, grp1sd, grp2sd", M111 = "Anova", "totaln f", M111 = "Odds ratio", "or, se", M111 = "Standardised regression coefficient", "b, sdy, grp1n, grp2n", M111 = "Unstandardised regression coefficient", "beta, sdy, grp1n, grp2n", M111 = "Mean Gain", "group1n, group2n AND pre1mean, pre1sd, post1mean, post1sd, pre2mean, pre2sd, post2mean, post2sd, OR gain1mean, gain1se, gain2mean, gain2se", M111 = "Mean Difference", "grp1n, grp2n, mean_diff, mean_diff_se OR mean_diff_lower AND mean_diff_upper")</f>
        <v>grp1n, grp2n, mean_diff, mean_diff_se OR mean_diff_lower AND mean_diff_upper</v>
      </c>
      <c r="O111" s="32">
        <v>2609</v>
      </c>
      <c r="P111" s="32">
        <v>2609</v>
      </c>
      <c r="Q111" s="33"/>
      <c r="R111" s="33"/>
      <c r="S111" s="33"/>
      <c r="T111" s="33"/>
      <c r="U111" s="33"/>
      <c r="V111" s="33"/>
      <c r="W111" s="33"/>
      <c r="X111" s="33"/>
      <c r="Y111" s="33"/>
      <c r="Z111" s="33"/>
      <c r="AA111" s="33"/>
      <c r="AB111" s="33"/>
      <c r="AC111" s="33"/>
      <c r="AD111" s="33"/>
      <c r="AE111" s="33"/>
      <c r="AF111" s="33"/>
      <c r="AG111" s="33"/>
      <c r="AH111" s="33"/>
      <c r="AI111" s="33"/>
      <c r="AJ111" s="33"/>
      <c r="AK111" s="33"/>
      <c r="AL111" s="33"/>
      <c r="AM111" s="33"/>
      <c r="AN111" s="33"/>
      <c r="AO111" s="33"/>
      <c r="AP111" s="33"/>
      <c r="AQ111" s="33"/>
      <c r="AR111" s="33"/>
      <c r="AS111" s="33"/>
      <c r="AT111" s="33"/>
      <c r="AU111" s="33">
        <v>1271</v>
      </c>
      <c r="AV111" s="33"/>
      <c r="AW111" s="33"/>
      <c r="AX111" s="33">
        <v>576</v>
      </c>
      <c r="AY111" s="32"/>
      <c r="AZ111" s="32"/>
    </row>
    <row r="112" spans="1:52" ht="15" x14ac:dyDescent="0.15">
      <c r="A112" s="34" t="s">
        <v>173</v>
      </c>
      <c r="B112" s="32" t="s">
        <v>95</v>
      </c>
      <c r="C112" s="32" t="s">
        <v>94</v>
      </c>
      <c r="D112" s="32" t="s">
        <v>349</v>
      </c>
      <c r="E112" s="32" t="s">
        <v>381</v>
      </c>
      <c r="F112" s="32" t="s">
        <v>381</v>
      </c>
      <c r="G112" s="32" t="s">
        <v>309</v>
      </c>
      <c r="H112" s="32">
        <v>12</v>
      </c>
      <c r="I112" s="32" t="s">
        <v>286</v>
      </c>
      <c r="J112" s="32" t="s">
        <v>287</v>
      </c>
      <c r="K112" s="32" t="s">
        <v>310</v>
      </c>
      <c r="L112" s="32" t="s">
        <v>289</v>
      </c>
      <c r="M112" s="32" t="s">
        <v>299</v>
      </c>
      <c r="N112" s="32" t="str" cm="1">
        <f t="array" ref="N112">_xlfn.IFS(M112="Binary proportions", "grp1n, grp2n, prop1event, prop2event", M112="Mean SE", "grp1n, grp2n, grp1m, grp2m, grp1se, grp2se", M112="Mean SD", "grp1n, grp2n, grp1m, grp2m, grp1sd, grp2sd", M112 = "Anova", "totaln f", M112 = "Odds ratio", "or, se", M112 = "Standardised regression coefficient", "b, sdy, grp1n, grp2n", M112 = "Unstandardised regression coefficient", "beta, sdy, grp1n, grp2n", M112 = "Mean Gain", "group1n, group2n AND pre1mean, pre1sd, post1mean, post1sd, pre2mean, pre2sd, post2mean, post2sd, OR gain1mean, gain1se, gain2mean, gain2se", M112 = "Mean Difference", "grp1n, grp2n, mean_diff, mean_diff_se OR mean_diff_lower AND mean_diff_upper")</f>
        <v>grp1n, grp2n, mean_diff, mean_diff_se OR mean_diff_lower AND mean_diff_upper</v>
      </c>
      <c r="O112" s="32">
        <v>2609</v>
      </c>
      <c r="P112" s="32">
        <v>2609</v>
      </c>
      <c r="Q112" s="33"/>
      <c r="R112" s="33"/>
      <c r="S112" s="33"/>
      <c r="T112" s="33"/>
      <c r="U112" s="33"/>
      <c r="V112" s="33"/>
      <c r="W112" s="33"/>
      <c r="X112" s="33"/>
      <c r="Y112" s="33"/>
      <c r="Z112" s="33"/>
      <c r="AA112" s="33"/>
      <c r="AB112" s="33"/>
      <c r="AC112" s="33"/>
      <c r="AD112" s="33"/>
      <c r="AE112" s="33"/>
      <c r="AF112" s="33"/>
      <c r="AG112" s="33"/>
      <c r="AH112" s="33"/>
      <c r="AI112" s="33"/>
      <c r="AJ112" s="33"/>
      <c r="AK112" s="33"/>
      <c r="AL112" s="33"/>
      <c r="AM112" s="33"/>
      <c r="AN112" s="33"/>
      <c r="AO112" s="33"/>
      <c r="AP112" s="33"/>
      <c r="AQ112" s="33"/>
      <c r="AR112" s="33"/>
      <c r="AS112" s="33"/>
      <c r="AT112" s="33"/>
      <c r="AU112" s="33">
        <v>10979</v>
      </c>
      <c r="AV112" s="33"/>
      <c r="AW112" s="33"/>
      <c r="AX112" s="33">
        <v>363</v>
      </c>
      <c r="AY112" s="32"/>
      <c r="AZ112" s="32"/>
    </row>
    <row r="113" spans="1:52" ht="15" x14ac:dyDescent="0.15">
      <c r="A113" s="34" t="s">
        <v>173</v>
      </c>
      <c r="B113" s="32" t="s">
        <v>95</v>
      </c>
      <c r="C113" s="32" t="s">
        <v>94</v>
      </c>
      <c r="D113" s="32" t="s">
        <v>349</v>
      </c>
      <c r="E113" s="32" t="s">
        <v>382</v>
      </c>
      <c r="F113" s="32" t="s">
        <v>382</v>
      </c>
      <c r="G113" s="32" t="s">
        <v>309</v>
      </c>
      <c r="H113" s="32">
        <v>12</v>
      </c>
      <c r="I113" s="32" t="s">
        <v>286</v>
      </c>
      <c r="J113" s="32" t="s">
        <v>287</v>
      </c>
      <c r="K113" s="32" t="s">
        <v>310</v>
      </c>
      <c r="L113" s="32" t="s">
        <v>289</v>
      </c>
      <c r="M113" s="32" t="s">
        <v>299</v>
      </c>
      <c r="N113" s="32" t="str" cm="1">
        <f t="array" ref="N113">_xlfn.IFS(M113="Binary proportions", "grp1n, grp2n, prop1event, prop2event", M113="Mean SE", "grp1n, grp2n, grp1m, grp2m, grp1se, grp2se", M113="Mean SD", "grp1n, grp2n, grp1m, grp2m, grp1sd, grp2sd", M113 = "Anova", "totaln f", M113 = "Odds ratio", "or, se", M113 = "Standardised regression coefficient", "b, sdy, grp1n, grp2n", M113 = "Unstandardised regression coefficient", "beta, sdy, grp1n, grp2n", M113 = "Mean Gain", "group1n, group2n AND pre1mean, pre1sd, post1mean, post1sd, pre2mean, pre2sd, post2mean, post2sd, OR gain1mean, gain1se, gain2mean, gain2se", M113 = "Mean Difference", "grp1n, grp2n, mean_diff, mean_diff_se OR mean_diff_lower AND mean_diff_upper")</f>
        <v>grp1n, grp2n, mean_diff, mean_diff_se OR mean_diff_lower AND mean_diff_upper</v>
      </c>
      <c r="O113" s="32">
        <v>2609</v>
      </c>
      <c r="P113" s="32">
        <v>2609</v>
      </c>
      <c r="Q113" s="33"/>
      <c r="R113" s="33"/>
      <c r="S113" s="33"/>
      <c r="T113" s="33"/>
      <c r="U113" s="33"/>
      <c r="V113" s="33"/>
      <c r="W113" s="33"/>
      <c r="X113" s="33"/>
      <c r="Y113" s="33"/>
      <c r="Z113" s="33"/>
      <c r="AA113" s="33"/>
      <c r="AB113" s="33"/>
      <c r="AC113" s="33"/>
      <c r="AD113" s="33"/>
      <c r="AE113" s="33"/>
      <c r="AF113" s="33"/>
      <c r="AG113" s="33"/>
      <c r="AH113" s="33"/>
      <c r="AI113" s="33"/>
      <c r="AJ113" s="33"/>
      <c r="AK113" s="33"/>
      <c r="AL113" s="33"/>
      <c r="AM113" s="33"/>
      <c r="AN113" s="33"/>
      <c r="AO113" s="33"/>
      <c r="AP113" s="33"/>
      <c r="AQ113" s="33"/>
      <c r="AR113" s="33"/>
      <c r="AS113" s="33"/>
      <c r="AT113" s="33"/>
      <c r="AU113" s="33">
        <v>13337</v>
      </c>
      <c r="AV113" s="33"/>
      <c r="AW113" s="33"/>
      <c r="AX113" s="33">
        <v>864</v>
      </c>
      <c r="AY113" s="32"/>
      <c r="AZ113" s="32"/>
    </row>
    <row r="114" spans="1:52" ht="14" x14ac:dyDescent="0.15">
      <c r="A114" s="31" t="s">
        <v>93</v>
      </c>
      <c r="B114" s="32" t="s">
        <v>94</v>
      </c>
      <c r="C114" s="32" t="s">
        <v>95</v>
      </c>
      <c r="D114" s="32" t="s">
        <v>383</v>
      </c>
      <c r="E114" s="32" t="s">
        <v>384</v>
      </c>
      <c r="F114" s="32" t="s">
        <v>385</v>
      </c>
      <c r="G114" s="32" t="s">
        <v>285</v>
      </c>
      <c r="H114" s="32">
        <v>6</v>
      </c>
      <c r="I114" s="32" t="s">
        <v>286</v>
      </c>
      <c r="J114" s="32" t="s">
        <v>287</v>
      </c>
      <c r="K114" s="32" t="s">
        <v>288</v>
      </c>
      <c r="L114" s="32" t="s">
        <v>289</v>
      </c>
      <c r="M114" s="32" t="s">
        <v>296</v>
      </c>
      <c r="N114" s="32" t="str" cm="1">
        <f t="array" ref="N114">_xlfn.IFS(M114="Binary proportions", "grp1n, grp2n, prop1event, prop2event", M114="Mean SE", "grp1n, grp2n, grp1m, grp2m, grp1se, grp2se", M114="Mean SD", "grp1n, grp2n, grp1m, grp2m, grp1sd, grp2sd", M114 = "Anova", "totaln f", M114 = "Odds ratio", "or, se", M114 = "Standardised regression coefficient", "b, sdy, grp1n, grp2n", M114 = "Unstandardised regression coefficient", "beta, sdy, grp1n, grp2n", M114 = "Mean Gain", "group1n, group2n AND pre1mean, pre1sd, post1mean, post1sd, pre2mean, pre2sd, post2mean, post2sd, OR gain1mean, gain1se, gain2mean, gain2se", M114 = "Mean Difference", "grp1n, grp2n, mean_diff, mean_diff_se OR mean_diff_lower AND mean_diff_upper")</f>
        <v>grp1n, grp2n, prop1event, prop2event</v>
      </c>
      <c r="O114" s="32">
        <v>34</v>
      </c>
      <c r="P114" s="32">
        <v>31</v>
      </c>
      <c r="Q114" s="33">
        <f>26/O114</f>
        <v>0.76470588235294112</v>
      </c>
      <c r="R114" s="33">
        <f>19/P114</f>
        <v>0.61290322580645162</v>
      </c>
      <c r="S114" s="33"/>
      <c r="T114" s="33"/>
      <c r="U114" s="33"/>
      <c r="V114" s="33"/>
      <c r="W114" s="33"/>
      <c r="X114" s="33"/>
      <c r="Y114" s="33"/>
      <c r="Z114" s="33"/>
      <c r="AA114" s="33"/>
      <c r="AB114" s="33"/>
      <c r="AC114" s="33"/>
      <c r="AD114" s="33"/>
      <c r="AE114" s="33"/>
      <c r="AF114" s="33"/>
      <c r="AG114" s="33"/>
      <c r="AH114" s="33"/>
      <c r="AI114" s="33"/>
      <c r="AJ114" s="33"/>
      <c r="AK114" s="33">
        <v>2.31</v>
      </c>
      <c r="AL114" s="33"/>
      <c r="AM114" s="33">
        <v>0.59</v>
      </c>
      <c r="AN114" s="33"/>
      <c r="AO114" s="33"/>
      <c r="AP114" s="33"/>
      <c r="AQ114" s="33"/>
      <c r="AR114" s="33"/>
      <c r="AS114" s="33"/>
      <c r="AT114" s="33"/>
      <c r="AU114" s="33"/>
      <c r="AV114" s="33"/>
      <c r="AW114" s="33"/>
      <c r="AX114" s="33"/>
      <c r="AY114" s="32" t="s">
        <v>291</v>
      </c>
      <c r="AZ114" s="32"/>
    </row>
    <row r="115" spans="1:52" ht="14" x14ac:dyDescent="0.15">
      <c r="A115" s="36" t="s">
        <v>115</v>
      </c>
      <c r="B115" s="37" t="s">
        <v>94</v>
      </c>
      <c r="C115" s="37" t="s">
        <v>95</v>
      </c>
      <c r="D115" s="37" t="s">
        <v>383</v>
      </c>
      <c r="E115" s="37" t="s">
        <v>386</v>
      </c>
      <c r="F115" s="37" t="s">
        <v>387</v>
      </c>
      <c r="G115" s="37" t="s">
        <v>285</v>
      </c>
      <c r="H115" s="37">
        <v>24</v>
      </c>
      <c r="I115" s="37" t="s">
        <v>286</v>
      </c>
      <c r="J115" s="37" t="s">
        <v>287</v>
      </c>
      <c r="K115" s="37" t="s">
        <v>288</v>
      </c>
      <c r="L115" s="37" t="s">
        <v>289</v>
      </c>
      <c r="M115" s="37" t="s">
        <v>296</v>
      </c>
      <c r="N115" s="32" t="str" cm="1">
        <f t="array" ref="N115">_xlfn.IFS(M115="Binary proportions", "grp1n, grp2n, prop1event, prop2event", M115="Mean SE", "grp1n, grp2n, grp1m, grp2m, grp1se, grp2se", M115="Mean SD", "grp1n, grp2n, grp1m, grp2m, grp1sd, grp2sd", M115 = "Anova", "totaln f", M115 = "Odds ratio", "or, se", M115 = "Standardised regression coefficient", "b, sdy, grp1n, grp2n", M115 = "Unstandardised regression coefficient", "beta, sdy, grp1n, grp2n", M115 = "Mean Gain", "group1n, group2n AND pre1mean, pre1sd, post1mean, post1sd, pre2mean, pre2sd, post2mean, post2sd, OR gain1mean, gain1se, gain2mean, gain2se", M115 = "Mean Difference", "grp1n, grp2n, mean_diff, mean_diff_se OR mean_diff_lower AND mean_diff_upper")</f>
        <v>grp1n, grp2n, prop1event, prop2event</v>
      </c>
      <c r="O115" s="37">
        <v>87</v>
      </c>
      <c r="P115" s="37">
        <v>69</v>
      </c>
      <c r="Q115" s="38">
        <f>27/O115</f>
        <v>0.31034482758620691</v>
      </c>
      <c r="R115" s="38">
        <f>28/P115</f>
        <v>0.40579710144927539</v>
      </c>
      <c r="S115" s="38"/>
      <c r="T115" s="38"/>
      <c r="U115" s="38"/>
      <c r="V115" s="38"/>
      <c r="W115" s="38"/>
      <c r="X115" s="38"/>
      <c r="Y115" s="38"/>
      <c r="Z115" s="38"/>
      <c r="AA115" s="38"/>
      <c r="AB115" s="38"/>
      <c r="AC115" s="38"/>
      <c r="AD115" s="38"/>
      <c r="AE115" s="38"/>
      <c r="AF115" s="38"/>
      <c r="AG115" s="38"/>
      <c r="AH115" s="38"/>
      <c r="AI115" s="38"/>
      <c r="AJ115" s="38"/>
      <c r="AK115" s="38"/>
      <c r="AL115" s="38"/>
      <c r="AM115" s="38"/>
      <c r="AN115" s="38"/>
      <c r="AO115" s="38"/>
      <c r="AP115" s="38"/>
      <c r="AQ115" s="38"/>
      <c r="AR115" s="38"/>
      <c r="AS115" s="38"/>
      <c r="AT115" s="38"/>
      <c r="AU115" s="38"/>
      <c r="AV115" s="38"/>
      <c r="AW115" s="38"/>
      <c r="AX115" s="38"/>
      <c r="AY115" s="37"/>
      <c r="AZ115" s="37" t="s">
        <v>302</v>
      </c>
    </row>
    <row r="116" spans="1:52" ht="15" x14ac:dyDescent="0.15">
      <c r="A116" s="39" t="s">
        <v>132</v>
      </c>
      <c r="B116" s="40" t="s">
        <v>95</v>
      </c>
      <c r="C116" s="32" t="s">
        <v>94</v>
      </c>
      <c r="D116" s="32" t="s">
        <v>383</v>
      </c>
      <c r="E116" s="32" t="s">
        <v>383</v>
      </c>
      <c r="F116" s="32" t="s">
        <v>388</v>
      </c>
      <c r="G116" s="32" t="s">
        <v>285</v>
      </c>
      <c r="H116" s="32">
        <v>0</v>
      </c>
      <c r="I116" s="32" t="s">
        <v>286</v>
      </c>
      <c r="J116" s="32" t="s">
        <v>287</v>
      </c>
      <c r="K116" s="32" t="s">
        <v>288</v>
      </c>
      <c r="L116" s="32" t="s">
        <v>289</v>
      </c>
      <c r="M116" s="40" t="s">
        <v>296</v>
      </c>
      <c r="N116" s="32" t="str" cm="1">
        <f t="array" ref="N116">_xlfn.IFS(M116="Binary proportions", "grp1n, grp2n, prop1event, prop2event", M116="Mean SE", "grp1n, grp2n, grp1m, grp2m, grp1se, grp2se", M116="Mean SD", "grp1n, grp2n, grp1m, grp2m, grp1sd, grp2sd", M116 = "Anova", "totaln f", M116 = "Odds ratio", "or, se", M116 = "Standardised regression coefficient", "b, sdy, grp1n, grp2n", M116 = "Unstandardised regression coefficient", "beta, sdy, grp1n, grp2n", M116 = "Mean Gain", "group1n, group2n AND pre1mean, pre1sd, post1mean, post1sd, pre2mean, pre2sd, post2mean, post2sd, OR gain1mean, gain1se, gain2mean, gain2se", M116 = "Mean Difference", "grp1n, grp2n, mean_diff, mean_diff_se OR mean_diff_lower AND mean_diff_upper")</f>
        <v>grp1n, grp2n, prop1event, prop2event</v>
      </c>
      <c r="O116" s="32">
        <v>13</v>
      </c>
      <c r="P116" s="32">
        <v>11</v>
      </c>
      <c r="Q116" s="33">
        <v>0.53800000000000003</v>
      </c>
      <c r="R116" s="33">
        <v>0.72699999999999998</v>
      </c>
      <c r="S116" s="33"/>
      <c r="T116" s="33"/>
      <c r="U116" s="33"/>
      <c r="V116" s="33"/>
      <c r="W116" s="33"/>
      <c r="X116" s="33"/>
      <c r="Y116" s="33"/>
      <c r="Z116" s="33"/>
      <c r="AA116" s="33"/>
      <c r="AB116" s="33"/>
      <c r="AC116" s="33"/>
      <c r="AD116" s="33"/>
      <c r="AE116" s="33"/>
      <c r="AF116" s="33"/>
      <c r="AG116" s="33"/>
      <c r="AH116" s="33"/>
      <c r="AI116" s="33"/>
      <c r="AJ116" s="33"/>
      <c r="AK116" s="33"/>
      <c r="AL116" s="33"/>
      <c r="AM116" s="33"/>
      <c r="AN116" s="33"/>
      <c r="AO116" s="33"/>
      <c r="AP116" s="33"/>
      <c r="AQ116" s="33"/>
      <c r="AR116" s="33"/>
      <c r="AS116" s="33"/>
      <c r="AT116" s="33"/>
      <c r="AU116" s="33"/>
      <c r="AV116" s="33"/>
      <c r="AW116" s="33"/>
      <c r="AX116" s="33"/>
      <c r="AY116" s="32"/>
      <c r="AZ116" s="32"/>
    </row>
    <row r="117" spans="1:52" ht="15" x14ac:dyDescent="0.15">
      <c r="A117" s="39" t="s">
        <v>132</v>
      </c>
      <c r="B117" s="40" t="s">
        <v>95</v>
      </c>
      <c r="C117" s="32" t="s">
        <v>94</v>
      </c>
      <c r="D117" s="32" t="s">
        <v>383</v>
      </c>
      <c r="E117" s="32" t="s">
        <v>383</v>
      </c>
      <c r="F117" s="32" t="s">
        <v>388</v>
      </c>
      <c r="G117" s="32" t="s">
        <v>285</v>
      </c>
      <c r="H117" s="32">
        <v>18</v>
      </c>
      <c r="I117" s="32" t="s">
        <v>286</v>
      </c>
      <c r="J117" s="32" t="s">
        <v>287</v>
      </c>
      <c r="K117" s="32" t="s">
        <v>288</v>
      </c>
      <c r="L117" s="32" t="s">
        <v>289</v>
      </c>
      <c r="M117" s="40" t="s">
        <v>296</v>
      </c>
      <c r="N117" s="32" t="str" cm="1">
        <f t="array" ref="N117">_xlfn.IFS(M117="Binary proportions", "grp1n, grp2n, prop1event, prop2event", M117="Mean SE", "grp1n, grp2n, grp1m, grp2m, grp1se, grp2se", M117="Mean SD", "grp1n, grp2n, grp1m, grp2m, grp1sd, grp2sd", M117 = "Anova", "totaln f", M117 = "Odds ratio", "or, se", M117 = "Standardised regression coefficient", "b, sdy, grp1n, grp2n", M117 = "Unstandardised regression coefficient", "beta, sdy, grp1n, grp2n", M117 = "Mean Gain", "group1n, group2n AND pre1mean, pre1sd, post1mean, post1sd, pre2mean, pre2sd, post2mean, post2sd, OR gain1mean, gain1se, gain2mean, gain2se", M117 = "Mean Difference", "grp1n, grp2n, mean_diff, mean_diff_se OR mean_diff_lower AND mean_diff_upper")</f>
        <v>grp1n, grp2n, prop1event, prop2event</v>
      </c>
      <c r="O117" s="32">
        <v>13</v>
      </c>
      <c r="P117" s="32">
        <v>11</v>
      </c>
      <c r="Q117" s="33">
        <v>0.38500000000000001</v>
      </c>
      <c r="R117" s="33">
        <v>0.45500000000000002</v>
      </c>
      <c r="S117" s="33"/>
      <c r="T117" s="33"/>
      <c r="U117" s="33"/>
      <c r="V117" s="33"/>
      <c r="W117" s="33"/>
      <c r="X117" s="33"/>
      <c r="Y117" s="33"/>
      <c r="Z117" s="33"/>
      <c r="AA117" s="33"/>
      <c r="AB117" s="33"/>
      <c r="AC117" s="33"/>
      <c r="AD117" s="33"/>
      <c r="AE117" s="33"/>
      <c r="AF117" s="33"/>
      <c r="AG117" s="33"/>
      <c r="AH117" s="33"/>
      <c r="AI117" s="33"/>
      <c r="AJ117" s="33"/>
      <c r="AK117" s="33"/>
      <c r="AL117" s="33"/>
      <c r="AM117" s="33"/>
      <c r="AN117" s="33"/>
      <c r="AO117" s="33"/>
      <c r="AP117" s="33"/>
      <c r="AQ117" s="33"/>
      <c r="AR117" s="33"/>
      <c r="AS117" s="33"/>
      <c r="AT117" s="33"/>
      <c r="AU117" s="33"/>
      <c r="AV117" s="33"/>
      <c r="AW117" s="33"/>
      <c r="AX117" s="33"/>
      <c r="AY117" s="32"/>
      <c r="AZ117" s="32"/>
    </row>
    <row r="118" spans="1:52" ht="15" x14ac:dyDescent="0.15">
      <c r="A118" s="34" t="s">
        <v>161</v>
      </c>
      <c r="B118" s="32" t="s">
        <v>94</v>
      </c>
      <c r="C118" s="32" t="s">
        <v>95</v>
      </c>
      <c r="D118" s="32" t="s">
        <v>383</v>
      </c>
      <c r="E118" s="32" t="s">
        <v>389</v>
      </c>
      <c r="F118" s="32" t="s">
        <v>390</v>
      </c>
      <c r="G118" s="32" t="s">
        <v>285</v>
      </c>
      <c r="H118" s="32">
        <v>24</v>
      </c>
      <c r="I118" s="32" t="s">
        <v>286</v>
      </c>
      <c r="J118" s="32" t="s">
        <v>287</v>
      </c>
      <c r="K118" s="32" t="s">
        <v>310</v>
      </c>
      <c r="L118" s="32" t="s">
        <v>289</v>
      </c>
      <c r="M118" s="32" t="s">
        <v>296</v>
      </c>
      <c r="N118" s="32" t="str" cm="1">
        <f t="array" ref="N118">_xlfn.IFS(M118="Binary proportions", "grp1n, grp2n, prop1event, prop2event", M118="Mean SE", "grp1n, grp2n, grp1m, grp2m, grp1se, grp2se", M118="Mean SD", "grp1n, grp2n, grp1m, grp2m, grp1sd, grp2sd", M118 = "Anova", "totaln f", M118 = "Odds ratio", "or, se", M118 = "Standardised regression coefficient", "b, sdy, grp1n, grp2n", M118 = "Unstandardised regression coefficient", "beta, sdy, grp1n, grp2n", M118 = "Mean Gain", "group1n, group2n AND pre1mean, pre1sd, post1mean, post1sd, pre2mean, pre2sd, post2mean, post2sd, OR gain1mean, gain1se, gain2mean, gain2se", M118 = "Mean Difference", "grp1n, grp2n, mean_diff, mean_diff_se OR mean_diff_lower AND mean_diff_upper")</f>
        <v>grp1n, grp2n, prop1event, prop2event</v>
      </c>
      <c r="O118" s="32">
        <v>138</v>
      </c>
      <c r="P118" s="32">
        <v>159</v>
      </c>
      <c r="Q118" s="33">
        <v>0.26800000000000002</v>
      </c>
      <c r="R118" s="33">
        <v>0.36499999999999999</v>
      </c>
      <c r="S118" s="33"/>
      <c r="T118" s="33"/>
      <c r="U118" s="33"/>
      <c r="V118" s="33"/>
      <c r="W118" s="33"/>
      <c r="X118" s="33"/>
      <c r="Y118" s="33"/>
      <c r="Z118" s="33"/>
      <c r="AA118" s="33"/>
      <c r="AB118" s="33"/>
      <c r="AC118" s="33"/>
      <c r="AD118" s="33"/>
      <c r="AE118" s="33"/>
      <c r="AF118" s="33"/>
      <c r="AG118" s="33"/>
      <c r="AH118" s="33"/>
      <c r="AI118" s="33"/>
      <c r="AJ118" s="33"/>
      <c r="AK118" s="33"/>
      <c r="AL118" s="33"/>
      <c r="AM118" s="33"/>
      <c r="AN118" s="33"/>
      <c r="AO118" s="33"/>
      <c r="AP118" s="33"/>
      <c r="AQ118" s="33"/>
      <c r="AR118" s="33"/>
      <c r="AS118" s="33"/>
      <c r="AT118" s="33"/>
      <c r="AU118" s="33"/>
      <c r="AV118" s="33"/>
      <c r="AW118" s="33"/>
      <c r="AX118" s="33"/>
      <c r="AY118" s="32"/>
      <c r="AZ118" s="32"/>
    </row>
    <row r="119" spans="1:52" ht="15" x14ac:dyDescent="0.15">
      <c r="A119" s="34" t="s">
        <v>161</v>
      </c>
      <c r="B119" s="32" t="s">
        <v>94</v>
      </c>
      <c r="C119" s="32" t="s">
        <v>95</v>
      </c>
      <c r="D119" s="32" t="s">
        <v>383</v>
      </c>
      <c r="E119" s="32" t="s">
        <v>389</v>
      </c>
      <c r="F119" s="32" t="s">
        <v>391</v>
      </c>
      <c r="G119" s="32" t="s">
        <v>285</v>
      </c>
      <c r="H119" s="32">
        <v>24</v>
      </c>
      <c r="I119" s="32" t="s">
        <v>286</v>
      </c>
      <c r="J119" s="32" t="s">
        <v>287</v>
      </c>
      <c r="K119" s="32" t="s">
        <v>310</v>
      </c>
      <c r="L119" s="32" t="s">
        <v>289</v>
      </c>
      <c r="M119" s="32" t="s">
        <v>296</v>
      </c>
      <c r="N119" s="32" t="str" cm="1">
        <f t="array" ref="N119">_xlfn.IFS(M119="Binary proportions", "grp1n, grp2n, prop1event, prop2event", M119="Mean SE", "grp1n, grp2n, grp1m, grp2m, grp1se, grp2se", M119="Mean SD", "grp1n, grp2n, grp1m, grp2m, grp1sd, grp2sd", M119 = "Anova", "totaln f", M119 = "Odds ratio", "or, se", M119 = "Standardised regression coefficient", "b, sdy, grp1n, grp2n", M119 = "Unstandardised regression coefficient", "beta, sdy, grp1n, grp2n", M119 = "Mean Gain", "group1n, group2n AND pre1mean, pre1sd, post1mean, post1sd, pre2mean, pre2sd, post2mean, post2sd, OR gain1mean, gain1se, gain2mean, gain2se", M119 = "Mean Difference", "grp1n, grp2n, mean_diff, mean_diff_se OR mean_diff_lower AND mean_diff_upper")</f>
        <v>grp1n, grp2n, prop1event, prop2event</v>
      </c>
      <c r="O119" s="32">
        <v>138</v>
      </c>
      <c r="P119" s="32">
        <v>159</v>
      </c>
      <c r="Q119" s="33">
        <v>0.76800000000000002</v>
      </c>
      <c r="R119" s="33">
        <v>0.69799999999999995</v>
      </c>
      <c r="S119" s="33"/>
      <c r="T119" s="33"/>
      <c r="U119" s="33"/>
      <c r="V119" s="33"/>
      <c r="W119" s="33"/>
      <c r="X119" s="33"/>
      <c r="Y119" s="33"/>
      <c r="Z119" s="33"/>
      <c r="AA119" s="33"/>
      <c r="AB119" s="33"/>
      <c r="AC119" s="33"/>
      <c r="AD119" s="33"/>
      <c r="AE119" s="33"/>
      <c r="AF119" s="33"/>
      <c r="AG119" s="33"/>
      <c r="AH119" s="33"/>
      <c r="AI119" s="33"/>
      <c r="AJ119" s="33"/>
      <c r="AK119" s="33"/>
      <c r="AL119" s="33"/>
      <c r="AM119" s="33"/>
      <c r="AN119" s="33"/>
      <c r="AO119" s="33"/>
      <c r="AP119" s="33"/>
      <c r="AQ119" s="33"/>
      <c r="AR119" s="33"/>
      <c r="AS119" s="33"/>
      <c r="AT119" s="33"/>
      <c r="AU119" s="33"/>
      <c r="AV119" s="33"/>
      <c r="AW119" s="33"/>
      <c r="AX119" s="33"/>
      <c r="AY119" s="32"/>
      <c r="AZ119" s="32"/>
    </row>
    <row r="120" spans="1:52" ht="15" x14ac:dyDescent="0.15">
      <c r="A120" s="39" t="s">
        <v>132</v>
      </c>
      <c r="B120" s="40" t="s">
        <v>95</v>
      </c>
      <c r="C120" s="32" t="s">
        <v>94</v>
      </c>
      <c r="D120" s="32" t="s">
        <v>392</v>
      </c>
      <c r="E120" s="32" t="s">
        <v>393</v>
      </c>
      <c r="F120" s="32" t="s">
        <v>388</v>
      </c>
      <c r="G120" s="32" t="s">
        <v>285</v>
      </c>
      <c r="H120" s="32">
        <v>18</v>
      </c>
      <c r="I120" s="32" t="s">
        <v>286</v>
      </c>
      <c r="J120" s="32" t="s">
        <v>287</v>
      </c>
      <c r="K120" s="32" t="s">
        <v>288</v>
      </c>
      <c r="L120" s="32" t="s">
        <v>289</v>
      </c>
      <c r="M120" s="40" t="s">
        <v>296</v>
      </c>
      <c r="N120" s="32" t="str" cm="1">
        <f t="array" ref="N120">_xlfn.IFS(M120="Binary proportions", "grp1n, grp2n, prop1event, prop2event", M120="Mean SE", "grp1n, grp2n, grp1m, grp2m, grp1se, grp2se", M120="Mean SD", "grp1n, grp2n, grp1m, grp2m, grp1sd, grp2sd", M120 = "Anova", "totaln f", M120 = "Odds ratio", "or, se", M120 = "Standardised regression coefficient", "b, sdy, grp1n, grp2n", M120 = "Unstandardised regression coefficient", "beta, sdy, grp1n, grp2n", M120 = "Mean Gain", "group1n, group2n AND pre1mean, pre1sd, post1mean, post1sd, pre2mean, pre2sd, post2mean, post2sd, OR gain1mean, gain1se, gain2mean, gain2se", M120 = "Mean Difference", "grp1n, grp2n, mean_diff, mean_diff_se OR mean_diff_lower AND mean_diff_upper")</f>
        <v>grp1n, grp2n, prop1event, prop2event</v>
      </c>
      <c r="O120" s="32">
        <v>13</v>
      </c>
      <c r="P120" s="32">
        <v>11</v>
      </c>
      <c r="Q120" s="33">
        <v>0.61499999999999999</v>
      </c>
      <c r="R120" s="33">
        <v>0.72699999999999998</v>
      </c>
      <c r="S120" s="33"/>
      <c r="T120" s="33"/>
      <c r="U120" s="33"/>
      <c r="V120" s="33"/>
      <c r="W120" s="33"/>
      <c r="X120" s="33"/>
      <c r="Y120" s="33"/>
      <c r="Z120" s="33"/>
      <c r="AA120" s="33"/>
      <c r="AB120" s="33"/>
      <c r="AC120" s="33"/>
      <c r="AD120" s="33"/>
      <c r="AE120" s="33"/>
      <c r="AF120" s="33"/>
      <c r="AG120" s="33"/>
      <c r="AH120" s="33"/>
      <c r="AI120" s="33"/>
      <c r="AJ120" s="33"/>
      <c r="AK120" s="33"/>
      <c r="AL120" s="33"/>
      <c r="AM120" s="33"/>
      <c r="AN120" s="33"/>
      <c r="AO120" s="33"/>
      <c r="AP120" s="33"/>
      <c r="AQ120" s="33"/>
      <c r="AR120" s="33"/>
      <c r="AS120" s="33"/>
      <c r="AT120" s="33"/>
      <c r="AU120" s="33"/>
      <c r="AV120" s="33"/>
      <c r="AW120" s="33"/>
      <c r="AX120" s="33"/>
      <c r="AY120" s="32"/>
      <c r="AZ120" s="32"/>
    </row>
  </sheetData>
  <dataValidations count="3">
    <dataValidation type="list" allowBlank="1" showErrorMessage="1" sqref="G3:G120" xr:uid="{00000000-0002-0000-0200-000002000000}">
      <formula1>"Positive,Negative"</formula1>
    </dataValidation>
    <dataValidation type="list" allowBlank="1" showErrorMessage="1" sqref="I3:I120" xr:uid="{00000000-0002-0000-0200-000004000000}">
      <formula1>"Entire study,Subgroup — gender,Subgroup — other"</formula1>
    </dataValidation>
    <dataValidation type="list" allowBlank="1" showErrorMessage="1" sqref="K3:K120" xr:uid="{00000000-0002-0000-0200-000005000000}">
      <formula1>"Average Treatment Effect (ATE),Average Treatment Effect on the Treated (ATT),Average Treatment Effect on the Untreated (ATU),Local Average Treatment Effect (LATE),Other"</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ErrorMessage="1" xr:uid="{00000000-0002-0000-0200-000000000000}">
          <x14:formula1>
            <xm:f>input!$D$2:$D$7</xm:f>
          </x14:formula1>
          <xm:sqref>B3:C120</xm:sqref>
        </x14:dataValidation>
        <x14:dataValidation type="list" allowBlank="1" showErrorMessage="1" xr:uid="{00000000-0002-0000-0200-000001000000}">
          <x14:formula1>
            <xm:f>input!$A$2:$A$10</xm:f>
          </x14:formula1>
          <xm:sqref>D3:D120</xm:sqref>
        </x14:dataValidation>
        <x14:dataValidation type="list" allowBlank="1" showErrorMessage="1" xr:uid="{00000000-0002-0000-0200-000003000000}">
          <x14:formula1>
            <xm:f>input!$B$2:$B$18</xm:f>
          </x14:formula1>
          <xm:sqref>M3:M120</xm:sqref>
        </x14:dataValidation>
        <x14:dataValidation type="list" allowBlank="1" showErrorMessage="1" xr:uid="{00000000-0002-0000-0200-000006000000}">
          <x14:formula1>
            <xm:f>input!$C$2:$C$3</xm:f>
          </x14:formula1>
          <xm:sqref>L3:L120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K968"/>
  <sheetViews>
    <sheetView workbookViewId="0"/>
  </sheetViews>
  <sheetFormatPr baseColWidth="10" defaultColWidth="12.6640625" defaultRowHeight="15.75" customHeight="1" x14ac:dyDescent="0.15"/>
  <cols>
    <col min="1" max="1" width="28.6640625" customWidth="1"/>
    <col min="2" max="2" width="35.83203125" customWidth="1"/>
    <col min="3" max="3" width="70.6640625" customWidth="1"/>
    <col min="4" max="4" width="21.1640625" customWidth="1"/>
    <col min="5" max="5" width="48.1640625" customWidth="1"/>
    <col min="6" max="6" width="23.6640625" customWidth="1"/>
    <col min="7" max="7" width="18.6640625" customWidth="1"/>
    <col min="8" max="8" width="18.1640625" customWidth="1"/>
    <col min="9" max="9" width="25.1640625" customWidth="1"/>
    <col min="10" max="10" width="158.83203125" customWidth="1"/>
  </cols>
  <sheetData>
    <row r="1" spans="1:11" ht="15.75" customHeight="1" x14ac:dyDescent="0.15">
      <c r="A1" s="41" t="s">
        <v>188</v>
      </c>
      <c r="B1" s="41" t="s">
        <v>189</v>
      </c>
      <c r="C1" s="41" t="s">
        <v>190</v>
      </c>
      <c r="D1" s="41" t="s">
        <v>394</v>
      </c>
      <c r="E1" s="41" t="s">
        <v>395</v>
      </c>
      <c r="F1" s="41" t="s">
        <v>396</v>
      </c>
      <c r="G1" s="41" t="s">
        <v>397</v>
      </c>
      <c r="H1" s="41" t="s">
        <v>398</v>
      </c>
      <c r="I1" s="41" t="s">
        <v>399</v>
      </c>
      <c r="J1" s="41" t="s">
        <v>400</v>
      </c>
    </row>
    <row r="2" spans="1:11" ht="15.75" customHeight="1" x14ac:dyDescent="0.15">
      <c r="A2" s="42" t="s">
        <v>349</v>
      </c>
      <c r="B2" s="42" t="s">
        <v>350</v>
      </c>
      <c r="C2" s="42" t="s">
        <v>401</v>
      </c>
      <c r="D2" s="43" t="s">
        <v>93</v>
      </c>
      <c r="E2" s="44" t="s">
        <v>402</v>
      </c>
      <c r="F2" s="45" t="s">
        <v>403</v>
      </c>
      <c r="G2" s="46" t="s">
        <v>404</v>
      </c>
      <c r="H2" s="46" t="s">
        <v>404</v>
      </c>
      <c r="I2" s="46" t="s">
        <v>404</v>
      </c>
      <c r="J2" s="42" t="s">
        <v>405</v>
      </c>
    </row>
    <row r="3" spans="1:11" ht="15.75" customHeight="1" x14ac:dyDescent="0.15">
      <c r="A3" s="42" t="s">
        <v>349</v>
      </c>
      <c r="B3" s="42" t="s">
        <v>350</v>
      </c>
      <c r="C3" s="42" t="s">
        <v>406</v>
      </c>
      <c r="D3" s="43" t="s">
        <v>93</v>
      </c>
      <c r="E3" s="42" t="s">
        <v>407</v>
      </c>
      <c r="F3" s="45" t="s">
        <v>403</v>
      </c>
      <c r="G3" s="46" t="s">
        <v>404</v>
      </c>
      <c r="H3" s="46" t="s">
        <v>404</v>
      </c>
      <c r="I3" s="46" t="s">
        <v>404</v>
      </c>
      <c r="J3" s="42" t="s">
        <v>405</v>
      </c>
      <c r="K3" s="42" t="s">
        <v>408</v>
      </c>
    </row>
    <row r="4" spans="1:11" ht="15.75" customHeight="1" x14ac:dyDescent="0.15">
      <c r="A4" s="42" t="s">
        <v>349</v>
      </c>
      <c r="B4" s="42" t="s">
        <v>350</v>
      </c>
      <c r="C4" s="42" t="s">
        <v>409</v>
      </c>
      <c r="D4" s="43" t="s">
        <v>410</v>
      </c>
      <c r="E4" s="42" t="s">
        <v>411</v>
      </c>
      <c r="F4" s="45" t="s">
        <v>403</v>
      </c>
      <c r="G4" s="46" t="s">
        <v>404</v>
      </c>
      <c r="H4" s="46" t="s">
        <v>404</v>
      </c>
      <c r="I4" s="46" t="s">
        <v>404</v>
      </c>
      <c r="J4" s="42" t="s">
        <v>405</v>
      </c>
    </row>
    <row r="5" spans="1:11" ht="15.75" customHeight="1" x14ac:dyDescent="0.15">
      <c r="A5" s="42" t="s">
        <v>349</v>
      </c>
      <c r="B5" s="42" t="s">
        <v>350</v>
      </c>
      <c r="C5" s="42" t="s">
        <v>354</v>
      </c>
      <c r="D5" s="43" t="s">
        <v>93</v>
      </c>
      <c r="E5" s="44" t="s">
        <v>412</v>
      </c>
      <c r="F5" s="45" t="s">
        <v>413</v>
      </c>
      <c r="G5" s="46" t="s">
        <v>404</v>
      </c>
      <c r="H5" s="46" t="s">
        <v>404</v>
      </c>
      <c r="I5" s="46" t="s">
        <v>404</v>
      </c>
      <c r="J5" s="42" t="s">
        <v>405</v>
      </c>
    </row>
    <row r="6" spans="1:11" ht="15.75" customHeight="1" x14ac:dyDescent="0.15">
      <c r="A6" s="42" t="s">
        <v>349</v>
      </c>
      <c r="B6" s="42" t="s">
        <v>355</v>
      </c>
      <c r="C6" s="42" t="s">
        <v>356</v>
      </c>
      <c r="D6" s="43" t="s">
        <v>93</v>
      </c>
      <c r="E6" s="44" t="s">
        <v>414</v>
      </c>
      <c r="F6" s="45" t="s">
        <v>415</v>
      </c>
      <c r="G6" s="46" t="s">
        <v>404</v>
      </c>
      <c r="H6" s="46" t="s">
        <v>404</v>
      </c>
      <c r="I6" s="46" t="s">
        <v>289</v>
      </c>
      <c r="J6" s="42" t="s">
        <v>416</v>
      </c>
      <c r="K6" s="42" t="s">
        <v>417</v>
      </c>
    </row>
    <row r="7" spans="1:11" ht="15.75" customHeight="1" x14ac:dyDescent="0.15">
      <c r="A7" s="42" t="s">
        <v>349</v>
      </c>
      <c r="B7" s="42" t="s">
        <v>355</v>
      </c>
      <c r="C7" s="42" t="s">
        <v>357</v>
      </c>
      <c r="D7" s="43" t="s">
        <v>93</v>
      </c>
      <c r="E7" s="44" t="s">
        <v>414</v>
      </c>
      <c r="F7" s="45" t="s">
        <v>415</v>
      </c>
      <c r="G7" s="46" t="s">
        <v>404</v>
      </c>
      <c r="H7" s="46" t="s">
        <v>404</v>
      </c>
      <c r="I7" s="46" t="s">
        <v>289</v>
      </c>
      <c r="J7" s="42" t="s">
        <v>416</v>
      </c>
    </row>
    <row r="8" spans="1:11" ht="15.75" customHeight="1" x14ac:dyDescent="0.15">
      <c r="A8" s="42" t="s">
        <v>349</v>
      </c>
      <c r="B8" s="42" t="s">
        <v>355</v>
      </c>
      <c r="C8" s="42" t="s">
        <v>358</v>
      </c>
      <c r="D8" s="43" t="s">
        <v>93</v>
      </c>
      <c r="E8" s="44" t="s">
        <v>414</v>
      </c>
      <c r="F8" s="45" t="s">
        <v>415</v>
      </c>
      <c r="G8" s="46" t="s">
        <v>404</v>
      </c>
      <c r="H8" s="46" t="s">
        <v>404</v>
      </c>
      <c r="I8" s="46" t="s">
        <v>289</v>
      </c>
      <c r="J8" s="42" t="s">
        <v>416</v>
      </c>
    </row>
    <row r="9" spans="1:11" ht="15.75" customHeight="1" x14ac:dyDescent="0.15">
      <c r="A9" s="42" t="s">
        <v>349</v>
      </c>
      <c r="B9" s="42" t="s">
        <v>355</v>
      </c>
      <c r="C9" s="42" t="s">
        <v>359</v>
      </c>
      <c r="D9" s="43" t="s">
        <v>93</v>
      </c>
      <c r="E9" s="44" t="s">
        <v>414</v>
      </c>
      <c r="F9" s="45" t="s">
        <v>415</v>
      </c>
      <c r="G9" s="46" t="s">
        <v>404</v>
      </c>
      <c r="H9" s="46" t="s">
        <v>404</v>
      </c>
      <c r="I9" s="46" t="s">
        <v>289</v>
      </c>
      <c r="J9" s="42" t="s">
        <v>416</v>
      </c>
    </row>
    <row r="10" spans="1:11" ht="15.75" customHeight="1" x14ac:dyDescent="0.15">
      <c r="A10" s="42" t="s">
        <v>312</v>
      </c>
      <c r="B10" s="42" t="s">
        <v>313</v>
      </c>
      <c r="C10" s="42" t="s">
        <v>314</v>
      </c>
      <c r="D10" s="43" t="s">
        <v>93</v>
      </c>
      <c r="E10" s="44" t="s">
        <v>418</v>
      </c>
      <c r="F10" s="45" t="s">
        <v>419</v>
      </c>
      <c r="G10" s="46" t="s">
        <v>404</v>
      </c>
      <c r="H10" s="46" t="s">
        <v>404</v>
      </c>
      <c r="I10" s="46" t="s">
        <v>420</v>
      </c>
      <c r="J10" s="42" t="s">
        <v>421</v>
      </c>
      <c r="K10" s="42" t="s">
        <v>422</v>
      </c>
    </row>
    <row r="11" spans="1:11" ht="15.75" customHeight="1" x14ac:dyDescent="0.15">
      <c r="A11" s="42" t="s">
        <v>331</v>
      </c>
      <c r="B11" s="42" t="s">
        <v>332</v>
      </c>
      <c r="C11" s="42" t="s">
        <v>423</v>
      </c>
      <c r="D11" s="43" t="s">
        <v>93</v>
      </c>
      <c r="E11" s="44" t="s">
        <v>424</v>
      </c>
      <c r="F11" s="45" t="s">
        <v>425</v>
      </c>
      <c r="G11" s="46" t="s">
        <v>404</v>
      </c>
      <c r="H11" s="46" t="s">
        <v>404</v>
      </c>
      <c r="I11" s="46" t="s">
        <v>404</v>
      </c>
      <c r="J11" s="42" t="s">
        <v>405</v>
      </c>
      <c r="K11" s="42" t="s">
        <v>426</v>
      </c>
    </row>
    <row r="12" spans="1:11" ht="15.75" customHeight="1" x14ac:dyDescent="0.15">
      <c r="A12" s="42" t="s">
        <v>331</v>
      </c>
      <c r="B12" s="42" t="s">
        <v>332</v>
      </c>
      <c r="C12" s="42" t="s">
        <v>427</v>
      </c>
      <c r="D12" s="43" t="s">
        <v>93</v>
      </c>
      <c r="E12" s="44" t="s">
        <v>424</v>
      </c>
      <c r="F12" s="45" t="s">
        <v>425</v>
      </c>
      <c r="G12" s="46" t="s">
        <v>404</v>
      </c>
      <c r="H12" s="46" t="s">
        <v>404</v>
      </c>
      <c r="I12" s="46" t="s">
        <v>404</v>
      </c>
      <c r="J12" s="42" t="s">
        <v>405</v>
      </c>
    </row>
    <row r="13" spans="1:11" ht="15.75" customHeight="1" x14ac:dyDescent="0.15">
      <c r="A13" s="42" t="s">
        <v>331</v>
      </c>
      <c r="B13" s="42" t="s">
        <v>332</v>
      </c>
      <c r="C13" s="42" t="s">
        <v>428</v>
      </c>
      <c r="D13" s="43" t="s">
        <v>93</v>
      </c>
      <c r="E13" s="44" t="s">
        <v>424</v>
      </c>
      <c r="F13" s="45" t="s">
        <v>425</v>
      </c>
      <c r="G13" s="46" t="s">
        <v>404</v>
      </c>
      <c r="H13" s="46" t="s">
        <v>404</v>
      </c>
      <c r="I13" s="46" t="s">
        <v>404</v>
      </c>
      <c r="J13" s="42" t="s">
        <v>405</v>
      </c>
    </row>
    <row r="14" spans="1:11" ht="15.75" customHeight="1" x14ac:dyDescent="0.15">
      <c r="A14" s="42" t="s">
        <v>336</v>
      </c>
      <c r="B14" s="42" t="s">
        <v>337</v>
      </c>
      <c r="C14" s="42" t="s">
        <v>338</v>
      </c>
      <c r="D14" s="43" t="s">
        <v>429</v>
      </c>
      <c r="E14" s="47" t="s">
        <v>430</v>
      </c>
      <c r="F14" s="46"/>
      <c r="G14" s="46" t="s">
        <v>420</v>
      </c>
      <c r="H14" s="46" t="s">
        <v>420</v>
      </c>
      <c r="I14" s="46" t="s">
        <v>289</v>
      </c>
      <c r="J14" s="47" t="s">
        <v>431</v>
      </c>
      <c r="K14" s="42" t="s">
        <v>432</v>
      </c>
    </row>
    <row r="15" spans="1:11" ht="15.75" customHeight="1" x14ac:dyDescent="0.15">
      <c r="A15" s="42" t="s">
        <v>312</v>
      </c>
      <c r="B15" s="42" t="s">
        <v>315</v>
      </c>
      <c r="C15" s="42" t="s">
        <v>316</v>
      </c>
      <c r="D15" s="43" t="s">
        <v>93</v>
      </c>
      <c r="E15" s="44" t="s">
        <v>433</v>
      </c>
      <c r="F15" s="45" t="s">
        <v>434</v>
      </c>
      <c r="G15" s="46" t="s">
        <v>404</v>
      </c>
      <c r="H15" s="46" t="s">
        <v>289</v>
      </c>
      <c r="I15" s="46" t="s">
        <v>289</v>
      </c>
      <c r="J15" s="42" t="s">
        <v>435</v>
      </c>
      <c r="K15" s="42" t="s">
        <v>436</v>
      </c>
    </row>
    <row r="16" spans="1:11" ht="15.75" customHeight="1" x14ac:dyDescent="0.15">
      <c r="A16" s="42" t="s">
        <v>312</v>
      </c>
      <c r="B16" s="42" t="s">
        <v>317</v>
      </c>
      <c r="C16" s="42" t="s">
        <v>318</v>
      </c>
      <c r="D16" s="43" t="s">
        <v>93</v>
      </c>
      <c r="E16" s="47" t="s">
        <v>437</v>
      </c>
      <c r="F16" s="45" t="s">
        <v>438</v>
      </c>
      <c r="G16" s="46" t="s">
        <v>404</v>
      </c>
      <c r="H16" s="46" t="s">
        <v>404</v>
      </c>
      <c r="I16" s="46" t="s">
        <v>404</v>
      </c>
      <c r="J16" s="42" t="s">
        <v>405</v>
      </c>
      <c r="K16" s="42" t="s">
        <v>432</v>
      </c>
    </row>
    <row r="17" spans="1:11" ht="15.75" customHeight="1" x14ac:dyDescent="0.15">
      <c r="A17" s="42" t="s">
        <v>282</v>
      </c>
      <c r="B17" s="42" t="s">
        <v>283</v>
      </c>
      <c r="C17" s="42" t="s">
        <v>284</v>
      </c>
      <c r="D17" s="43" t="s">
        <v>93</v>
      </c>
      <c r="E17" s="44" t="s">
        <v>439</v>
      </c>
      <c r="F17" s="46" t="s">
        <v>440</v>
      </c>
      <c r="G17" s="46" t="s">
        <v>404</v>
      </c>
      <c r="H17" s="46" t="s">
        <v>404</v>
      </c>
      <c r="I17" s="46" t="s">
        <v>289</v>
      </c>
      <c r="J17" s="42" t="s">
        <v>441</v>
      </c>
      <c r="K17" s="42" t="s">
        <v>432</v>
      </c>
    </row>
    <row r="18" spans="1:11" ht="15.75" customHeight="1" x14ac:dyDescent="0.15">
      <c r="A18" s="42" t="s">
        <v>282</v>
      </c>
      <c r="B18" s="42" t="s">
        <v>297</v>
      </c>
      <c r="C18" s="42" t="s">
        <v>298</v>
      </c>
      <c r="D18" s="43" t="s">
        <v>115</v>
      </c>
      <c r="E18" s="47" t="s">
        <v>442</v>
      </c>
      <c r="F18" s="46"/>
      <c r="G18" s="46" t="s">
        <v>289</v>
      </c>
      <c r="H18" s="46" t="s">
        <v>420</v>
      </c>
      <c r="I18" s="46" t="s">
        <v>289</v>
      </c>
      <c r="J18" s="42" t="s">
        <v>443</v>
      </c>
      <c r="K18" s="42" t="s">
        <v>432</v>
      </c>
    </row>
    <row r="19" spans="1:11" ht="15.75" customHeight="1" x14ac:dyDescent="0.15">
      <c r="A19" s="42" t="s">
        <v>349</v>
      </c>
      <c r="B19" s="42" t="s">
        <v>355</v>
      </c>
      <c r="C19" s="42" t="s">
        <v>361</v>
      </c>
      <c r="D19" s="43" t="s">
        <v>115</v>
      </c>
      <c r="E19" s="47" t="s">
        <v>444</v>
      </c>
      <c r="F19" s="48" t="s">
        <v>445</v>
      </c>
      <c r="G19" s="46" t="s">
        <v>404</v>
      </c>
      <c r="H19" s="46" t="s">
        <v>404</v>
      </c>
      <c r="I19" s="46" t="s">
        <v>289</v>
      </c>
      <c r="J19" s="42" t="s">
        <v>446</v>
      </c>
      <c r="K19" s="42" t="s">
        <v>447</v>
      </c>
    </row>
    <row r="20" spans="1:11" ht="15.75" customHeight="1" x14ac:dyDescent="0.15">
      <c r="A20" s="42" t="s">
        <v>349</v>
      </c>
      <c r="B20" s="42" t="s">
        <v>355</v>
      </c>
      <c r="C20" s="42" t="s">
        <v>362</v>
      </c>
      <c r="D20" s="43" t="s">
        <v>115</v>
      </c>
      <c r="E20" s="47" t="s">
        <v>448</v>
      </c>
      <c r="F20" s="45" t="s">
        <v>449</v>
      </c>
      <c r="G20" s="46" t="s">
        <v>404</v>
      </c>
      <c r="H20" s="46" t="s">
        <v>420</v>
      </c>
      <c r="I20" s="46" t="s">
        <v>289</v>
      </c>
      <c r="J20" s="42" t="s">
        <v>450</v>
      </c>
      <c r="K20" s="42" t="s">
        <v>432</v>
      </c>
    </row>
    <row r="21" spans="1:11" ht="15.75" customHeight="1" x14ac:dyDescent="0.15">
      <c r="A21" s="42" t="s">
        <v>336</v>
      </c>
      <c r="B21" s="42" t="s">
        <v>340</v>
      </c>
      <c r="C21" s="42" t="s">
        <v>341</v>
      </c>
      <c r="D21" s="43" t="s">
        <v>115</v>
      </c>
      <c r="E21" s="49" t="s">
        <v>451</v>
      </c>
      <c r="F21" s="45" t="s">
        <v>452</v>
      </c>
      <c r="G21" s="46" t="s">
        <v>404</v>
      </c>
      <c r="H21" s="46" t="s">
        <v>289</v>
      </c>
      <c r="I21" s="46" t="s">
        <v>289</v>
      </c>
      <c r="J21" s="42" t="s">
        <v>435</v>
      </c>
      <c r="K21" s="42" t="s">
        <v>432</v>
      </c>
    </row>
    <row r="22" spans="1:11" ht="15.75" customHeight="1" x14ac:dyDescent="0.15">
      <c r="A22" s="42" t="s">
        <v>349</v>
      </c>
      <c r="B22" s="42" t="s">
        <v>364</v>
      </c>
      <c r="C22" s="42" t="s">
        <v>365</v>
      </c>
      <c r="D22" s="43" t="s">
        <v>115</v>
      </c>
      <c r="E22" s="44" t="s">
        <v>453</v>
      </c>
      <c r="F22" s="45" t="s">
        <v>454</v>
      </c>
      <c r="G22" s="46" t="s">
        <v>404</v>
      </c>
      <c r="H22" s="46" t="s">
        <v>404</v>
      </c>
      <c r="I22" s="46" t="s">
        <v>289</v>
      </c>
      <c r="J22" s="42" t="s">
        <v>455</v>
      </c>
    </row>
    <row r="23" spans="1:11" ht="15.75" customHeight="1" x14ac:dyDescent="0.15">
      <c r="A23" s="42" t="s">
        <v>349</v>
      </c>
      <c r="B23" s="42" t="s">
        <v>366</v>
      </c>
      <c r="C23" s="42" t="s">
        <v>456</v>
      </c>
      <c r="D23" s="43" t="s">
        <v>115</v>
      </c>
      <c r="E23" s="44" t="s">
        <v>457</v>
      </c>
      <c r="F23" s="45" t="s">
        <v>458</v>
      </c>
      <c r="G23" s="46" t="s">
        <v>404</v>
      </c>
      <c r="H23" s="46" t="s">
        <v>289</v>
      </c>
      <c r="I23" s="46" t="s">
        <v>289</v>
      </c>
      <c r="J23" s="42" t="s">
        <v>459</v>
      </c>
      <c r="K23" s="42" t="s">
        <v>460</v>
      </c>
    </row>
    <row r="24" spans="1:11" ht="15.75" customHeight="1" x14ac:dyDescent="0.15">
      <c r="A24" s="42" t="s">
        <v>349</v>
      </c>
      <c r="B24" s="42" t="s">
        <v>368</v>
      </c>
      <c r="C24" s="42" t="s">
        <v>461</v>
      </c>
      <c r="D24" s="43" t="s">
        <v>115</v>
      </c>
      <c r="E24" s="44" t="s">
        <v>457</v>
      </c>
      <c r="F24" s="45" t="s">
        <v>458</v>
      </c>
      <c r="G24" s="46" t="s">
        <v>404</v>
      </c>
      <c r="H24" s="46" t="s">
        <v>289</v>
      </c>
      <c r="I24" s="46" t="s">
        <v>289</v>
      </c>
      <c r="J24" s="42" t="s">
        <v>459</v>
      </c>
      <c r="K24" s="42" t="s">
        <v>460</v>
      </c>
    </row>
    <row r="25" spans="1:11" ht="15.75" customHeight="1" x14ac:dyDescent="0.15">
      <c r="A25" s="42" t="s">
        <v>349</v>
      </c>
      <c r="B25" s="42" t="s">
        <v>370</v>
      </c>
      <c r="C25" s="42" t="s">
        <v>371</v>
      </c>
      <c r="D25" s="42" t="s">
        <v>462</v>
      </c>
      <c r="E25" s="44" t="s">
        <v>463</v>
      </c>
      <c r="F25" s="45" t="s">
        <v>464</v>
      </c>
      <c r="G25" s="46" t="s">
        <v>404</v>
      </c>
      <c r="H25" s="46" t="s">
        <v>404</v>
      </c>
      <c r="I25" s="46" t="s">
        <v>404</v>
      </c>
      <c r="J25" s="42" t="s">
        <v>405</v>
      </c>
      <c r="K25" s="42" t="s">
        <v>465</v>
      </c>
    </row>
    <row r="26" spans="1:11" ht="15.75" customHeight="1" x14ac:dyDescent="0.15">
      <c r="A26" s="42" t="s">
        <v>349</v>
      </c>
      <c r="B26" s="42" t="s">
        <v>466</v>
      </c>
      <c r="C26" s="42" t="s">
        <v>344</v>
      </c>
      <c r="D26" s="43" t="s">
        <v>115</v>
      </c>
      <c r="E26" s="44" t="s">
        <v>467</v>
      </c>
      <c r="F26" s="46"/>
      <c r="G26" s="46" t="s">
        <v>289</v>
      </c>
      <c r="H26" s="46" t="s">
        <v>420</v>
      </c>
      <c r="I26" s="46" t="s">
        <v>289</v>
      </c>
      <c r="J26" s="42" t="s">
        <v>443</v>
      </c>
      <c r="K26" s="42" t="s">
        <v>432</v>
      </c>
    </row>
    <row r="27" spans="1:11" ht="15.75" customHeight="1" x14ac:dyDescent="0.15">
      <c r="A27" s="42" t="s">
        <v>342</v>
      </c>
      <c r="B27" s="42" t="s">
        <v>468</v>
      </c>
      <c r="C27" s="42" t="s">
        <v>346</v>
      </c>
      <c r="D27" s="43" t="s">
        <v>115</v>
      </c>
      <c r="E27" s="44" t="s">
        <v>469</v>
      </c>
      <c r="F27" s="46"/>
      <c r="G27" s="46" t="s">
        <v>404</v>
      </c>
      <c r="H27" s="46" t="s">
        <v>404</v>
      </c>
      <c r="I27" s="46" t="s">
        <v>289</v>
      </c>
      <c r="J27" s="42" t="s">
        <v>470</v>
      </c>
      <c r="K27" s="42" t="s">
        <v>432</v>
      </c>
    </row>
    <row r="28" spans="1:11" ht="15.75" customHeight="1" x14ac:dyDescent="0.15">
      <c r="A28" s="42" t="s">
        <v>383</v>
      </c>
      <c r="B28" s="42" t="s">
        <v>386</v>
      </c>
      <c r="C28" s="42" t="s">
        <v>387</v>
      </c>
      <c r="D28" s="43" t="s">
        <v>115</v>
      </c>
      <c r="F28" s="46"/>
      <c r="G28" s="46" t="s">
        <v>289</v>
      </c>
      <c r="H28" s="46" t="s">
        <v>420</v>
      </c>
      <c r="I28" s="46" t="s">
        <v>289</v>
      </c>
      <c r="J28" s="42" t="s">
        <v>443</v>
      </c>
      <c r="K28" s="42" t="s">
        <v>432</v>
      </c>
    </row>
    <row r="29" spans="1:11" ht="15.75" customHeight="1" x14ac:dyDescent="0.15">
      <c r="A29" s="42" t="s">
        <v>312</v>
      </c>
      <c r="B29" s="42" t="s">
        <v>321</v>
      </c>
      <c r="C29" s="42" t="s">
        <v>322</v>
      </c>
      <c r="D29" s="12" t="s">
        <v>132</v>
      </c>
      <c r="E29" s="44" t="s">
        <v>471</v>
      </c>
      <c r="F29" s="45" t="s">
        <v>472</v>
      </c>
      <c r="G29" s="46" t="s">
        <v>404</v>
      </c>
      <c r="H29" s="46" t="s">
        <v>420</v>
      </c>
      <c r="I29" s="46" t="s">
        <v>420</v>
      </c>
      <c r="J29" s="42" t="s">
        <v>473</v>
      </c>
      <c r="K29" s="42" t="s">
        <v>474</v>
      </c>
    </row>
    <row r="30" spans="1:11" ht="15.75" customHeight="1" x14ac:dyDescent="0.15">
      <c r="A30" s="42" t="s">
        <v>312</v>
      </c>
      <c r="B30" s="42" t="s">
        <v>323</v>
      </c>
      <c r="C30" s="42" t="s">
        <v>324</v>
      </c>
      <c r="D30" s="12" t="s">
        <v>132</v>
      </c>
      <c r="E30" s="44" t="s">
        <v>475</v>
      </c>
      <c r="F30" s="45" t="s">
        <v>476</v>
      </c>
      <c r="G30" s="46" t="s">
        <v>404</v>
      </c>
      <c r="H30" s="46" t="s">
        <v>420</v>
      </c>
      <c r="I30" s="46" t="s">
        <v>420</v>
      </c>
      <c r="J30" s="42" t="s">
        <v>477</v>
      </c>
      <c r="K30" s="42" t="s">
        <v>478</v>
      </c>
    </row>
    <row r="31" spans="1:11" ht="15.75" customHeight="1" x14ac:dyDescent="0.15">
      <c r="A31" s="42" t="s">
        <v>312</v>
      </c>
      <c r="B31" s="42" t="s">
        <v>325</v>
      </c>
      <c r="C31" s="42" t="s">
        <v>326</v>
      </c>
      <c r="D31" s="12" t="s">
        <v>132</v>
      </c>
      <c r="E31" s="44" t="s">
        <v>479</v>
      </c>
      <c r="F31" s="45" t="s">
        <v>480</v>
      </c>
      <c r="G31" s="46" t="s">
        <v>404</v>
      </c>
      <c r="H31" s="46" t="s">
        <v>289</v>
      </c>
      <c r="I31" s="46" t="s">
        <v>289</v>
      </c>
      <c r="J31" s="42" t="s">
        <v>435</v>
      </c>
      <c r="K31" s="42" t="s">
        <v>481</v>
      </c>
    </row>
    <row r="32" spans="1:11" ht="15.75" customHeight="1" x14ac:dyDescent="0.15">
      <c r="A32" s="42" t="s">
        <v>312</v>
      </c>
      <c r="B32" s="42" t="s">
        <v>327</v>
      </c>
      <c r="C32" s="42" t="s">
        <v>328</v>
      </c>
      <c r="D32" s="12" t="s">
        <v>132</v>
      </c>
      <c r="E32" s="44" t="s">
        <v>482</v>
      </c>
      <c r="F32" s="46"/>
      <c r="G32" s="46" t="s">
        <v>404</v>
      </c>
      <c r="H32" s="46" t="s">
        <v>420</v>
      </c>
      <c r="I32" s="46" t="s">
        <v>289</v>
      </c>
      <c r="J32" s="42" t="s">
        <v>483</v>
      </c>
      <c r="K32" s="42" t="s">
        <v>484</v>
      </c>
    </row>
    <row r="33" spans="1:11" ht="15.75" customHeight="1" x14ac:dyDescent="0.15">
      <c r="A33" s="42" t="s">
        <v>282</v>
      </c>
      <c r="B33" s="42" t="s">
        <v>303</v>
      </c>
      <c r="C33" s="42" t="s">
        <v>304</v>
      </c>
      <c r="D33" s="12" t="s">
        <v>132</v>
      </c>
      <c r="E33" s="44" t="s">
        <v>485</v>
      </c>
      <c r="F33" s="45" t="s">
        <v>486</v>
      </c>
      <c r="G33" s="46" t="s">
        <v>404</v>
      </c>
      <c r="H33" s="46" t="s">
        <v>420</v>
      </c>
      <c r="I33" s="46" t="s">
        <v>289</v>
      </c>
      <c r="J33" s="42" t="s">
        <v>487</v>
      </c>
      <c r="K33" s="42" t="s">
        <v>488</v>
      </c>
    </row>
    <row r="34" spans="1:11" ht="15.75" customHeight="1" x14ac:dyDescent="0.15">
      <c r="A34" s="42" t="s">
        <v>349</v>
      </c>
      <c r="B34" s="42" t="s">
        <v>375</v>
      </c>
      <c r="C34" s="42" t="s">
        <v>376</v>
      </c>
      <c r="D34" s="12" t="s">
        <v>146</v>
      </c>
      <c r="E34" s="44" t="s">
        <v>489</v>
      </c>
      <c r="F34" s="45" t="s">
        <v>489</v>
      </c>
      <c r="G34" s="46" t="s">
        <v>404</v>
      </c>
      <c r="H34" s="46" t="s">
        <v>404</v>
      </c>
      <c r="I34" s="46" t="s">
        <v>404</v>
      </c>
      <c r="J34" s="42" t="s">
        <v>405</v>
      </c>
      <c r="K34" s="42" t="s">
        <v>490</v>
      </c>
    </row>
    <row r="35" spans="1:11" ht="15.75" customHeight="1" x14ac:dyDescent="0.15">
      <c r="A35" s="42" t="s">
        <v>312</v>
      </c>
      <c r="B35" s="42" t="s">
        <v>329</v>
      </c>
      <c r="C35" s="42" t="s">
        <v>330</v>
      </c>
      <c r="D35" s="12" t="s">
        <v>146</v>
      </c>
      <c r="E35" s="44" t="s">
        <v>491</v>
      </c>
      <c r="F35" s="45" t="s">
        <v>492</v>
      </c>
      <c r="G35" s="46" t="s">
        <v>404</v>
      </c>
      <c r="H35" s="46" t="s">
        <v>404</v>
      </c>
      <c r="I35" s="46" t="s">
        <v>404</v>
      </c>
      <c r="J35" s="42" t="s">
        <v>405</v>
      </c>
      <c r="K35" s="42" t="s">
        <v>493</v>
      </c>
    </row>
    <row r="36" spans="1:11" ht="15.75" customHeight="1" x14ac:dyDescent="0.15">
      <c r="F36" s="46"/>
      <c r="G36" s="46"/>
      <c r="H36" s="46"/>
      <c r="I36" s="46"/>
    </row>
    <row r="37" spans="1:11" ht="15.75" customHeight="1" x14ac:dyDescent="0.15">
      <c r="F37" s="46"/>
      <c r="G37" s="46"/>
      <c r="H37" s="46"/>
      <c r="I37" s="46"/>
    </row>
    <row r="38" spans="1:11" ht="15.75" customHeight="1" x14ac:dyDescent="0.15">
      <c r="F38" s="46"/>
      <c r="G38" s="46"/>
      <c r="H38" s="46"/>
      <c r="I38" s="46"/>
    </row>
    <row r="39" spans="1:11" ht="15.75" customHeight="1" x14ac:dyDescent="0.15">
      <c r="F39" s="46"/>
      <c r="G39" s="46"/>
      <c r="H39" s="46"/>
      <c r="I39" s="46"/>
    </row>
    <row r="40" spans="1:11" ht="15.75" customHeight="1" x14ac:dyDescent="0.15">
      <c r="F40" s="46"/>
      <c r="G40" s="46"/>
      <c r="H40" s="46"/>
      <c r="I40" s="46"/>
    </row>
    <row r="41" spans="1:11" ht="15.75" customHeight="1" x14ac:dyDescent="0.15">
      <c r="F41" s="46"/>
      <c r="G41" s="46"/>
      <c r="H41" s="46"/>
      <c r="I41" s="46"/>
    </row>
    <row r="42" spans="1:11" ht="15.75" customHeight="1" x14ac:dyDescent="0.15">
      <c r="F42" s="46"/>
      <c r="G42" s="46"/>
      <c r="H42" s="46"/>
      <c r="I42" s="46"/>
    </row>
    <row r="43" spans="1:11" ht="15.75" customHeight="1" x14ac:dyDescent="0.15">
      <c r="F43" s="46"/>
      <c r="G43" s="46"/>
      <c r="H43" s="46"/>
      <c r="I43" s="46"/>
    </row>
    <row r="44" spans="1:11" ht="15.75" customHeight="1" x14ac:dyDescent="0.15">
      <c r="F44" s="46"/>
      <c r="G44" s="46"/>
      <c r="H44" s="46"/>
      <c r="I44" s="46"/>
    </row>
    <row r="45" spans="1:11" ht="15.75" customHeight="1" x14ac:dyDescent="0.15">
      <c r="F45" s="46"/>
      <c r="G45" s="46"/>
      <c r="H45" s="46"/>
      <c r="I45" s="46"/>
    </row>
    <row r="46" spans="1:11" ht="15.75" customHeight="1" x14ac:dyDescent="0.15">
      <c r="F46" s="46"/>
      <c r="G46" s="46"/>
      <c r="H46" s="46"/>
      <c r="I46" s="46"/>
    </row>
    <row r="47" spans="1:11" ht="15.75" customHeight="1" x14ac:dyDescent="0.15">
      <c r="F47" s="46"/>
      <c r="G47" s="46"/>
      <c r="H47" s="46"/>
      <c r="I47" s="46"/>
    </row>
    <row r="48" spans="1:11" ht="15.75" customHeight="1" x14ac:dyDescent="0.15">
      <c r="F48" s="46"/>
      <c r="G48" s="46"/>
      <c r="H48" s="46"/>
      <c r="I48" s="46"/>
    </row>
    <row r="49" spans="6:9" ht="15.75" customHeight="1" x14ac:dyDescent="0.15">
      <c r="F49" s="46"/>
      <c r="G49" s="46"/>
      <c r="H49" s="46"/>
      <c r="I49" s="46"/>
    </row>
    <row r="50" spans="6:9" ht="13" x14ac:dyDescent="0.15">
      <c r="F50" s="46"/>
      <c r="G50" s="46"/>
      <c r="H50" s="46"/>
      <c r="I50" s="46"/>
    </row>
    <row r="51" spans="6:9" ht="13" x14ac:dyDescent="0.15">
      <c r="F51" s="46"/>
      <c r="G51" s="46"/>
      <c r="H51" s="46"/>
      <c r="I51" s="46"/>
    </row>
    <row r="52" spans="6:9" ht="13" x14ac:dyDescent="0.15">
      <c r="F52" s="46"/>
      <c r="G52" s="46"/>
      <c r="H52" s="46"/>
      <c r="I52" s="46"/>
    </row>
    <row r="53" spans="6:9" ht="13" x14ac:dyDescent="0.15">
      <c r="F53" s="46"/>
      <c r="G53" s="46"/>
      <c r="H53" s="46"/>
      <c r="I53" s="46"/>
    </row>
    <row r="54" spans="6:9" ht="13" x14ac:dyDescent="0.15">
      <c r="F54" s="46"/>
      <c r="G54" s="46"/>
      <c r="H54" s="46"/>
      <c r="I54" s="46"/>
    </row>
    <row r="55" spans="6:9" ht="13" x14ac:dyDescent="0.15">
      <c r="F55" s="46"/>
      <c r="G55" s="46"/>
      <c r="H55" s="46"/>
      <c r="I55" s="46"/>
    </row>
    <row r="56" spans="6:9" ht="13" x14ac:dyDescent="0.15">
      <c r="F56" s="46"/>
      <c r="G56" s="46"/>
      <c r="H56" s="46"/>
      <c r="I56" s="46"/>
    </row>
    <row r="57" spans="6:9" ht="13" x14ac:dyDescent="0.15">
      <c r="F57" s="46"/>
      <c r="G57" s="46"/>
      <c r="H57" s="46"/>
      <c r="I57" s="46"/>
    </row>
    <row r="58" spans="6:9" ht="13" x14ac:dyDescent="0.15">
      <c r="F58" s="46"/>
      <c r="G58" s="46"/>
      <c r="H58" s="46"/>
      <c r="I58" s="46"/>
    </row>
    <row r="59" spans="6:9" ht="13" x14ac:dyDescent="0.15">
      <c r="F59" s="46"/>
      <c r="G59" s="46"/>
      <c r="H59" s="46"/>
      <c r="I59" s="46"/>
    </row>
    <row r="60" spans="6:9" ht="13" x14ac:dyDescent="0.15">
      <c r="F60" s="46"/>
      <c r="G60" s="46"/>
      <c r="H60" s="46"/>
      <c r="I60" s="46"/>
    </row>
    <row r="61" spans="6:9" ht="13" x14ac:dyDescent="0.15">
      <c r="F61" s="46"/>
      <c r="G61" s="46"/>
      <c r="H61" s="46"/>
      <c r="I61" s="46"/>
    </row>
    <row r="62" spans="6:9" ht="13" x14ac:dyDescent="0.15">
      <c r="F62" s="46"/>
      <c r="G62" s="46"/>
      <c r="H62" s="46"/>
      <c r="I62" s="46"/>
    </row>
    <row r="63" spans="6:9" ht="13" x14ac:dyDescent="0.15">
      <c r="F63" s="46"/>
      <c r="G63" s="46"/>
      <c r="H63" s="46"/>
      <c r="I63" s="46"/>
    </row>
    <row r="64" spans="6:9" ht="13" x14ac:dyDescent="0.15">
      <c r="F64" s="46"/>
      <c r="G64" s="46"/>
      <c r="H64" s="46"/>
      <c r="I64" s="46"/>
    </row>
    <row r="65" spans="6:9" ht="13" x14ac:dyDescent="0.15">
      <c r="F65" s="46"/>
      <c r="G65" s="46"/>
      <c r="H65" s="46"/>
      <c r="I65" s="46"/>
    </row>
    <row r="66" spans="6:9" ht="13" x14ac:dyDescent="0.15">
      <c r="F66" s="46"/>
      <c r="G66" s="46"/>
      <c r="H66" s="46"/>
      <c r="I66" s="46"/>
    </row>
    <row r="67" spans="6:9" ht="13" x14ac:dyDescent="0.15">
      <c r="F67" s="46"/>
      <c r="G67" s="46"/>
      <c r="H67" s="46"/>
      <c r="I67" s="46"/>
    </row>
    <row r="68" spans="6:9" ht="13" x14ac:dyDescent="0.15">
      <c r="F68" s="46"/>
      <c r="G68" s="46"/>
      <c r="H68" s="46"/>
      <c r="I68" s="46"/>
    </row>
    <row r="69" spans="6:9" ht="13" x14ac:dyDescent="0.15">
      <c r="F69" s="46"/>
      <c r="G69" s="46"/>
      <c r="H69" s="46"/>
      <c r="I69" s="46"/>
    </row>
    <row r="70" spans="6:9" ht="13" x14ac:dyDescent="0.15">
      <c r="F70" s="46"/>
      <c r="G70" s="46"/>
      <c r="H70" s="46"/>
      <c r="I70" s="46"/>
    </row>
    <row r="71" spans="6:9" ht="13" x14ac:dyDescent="0.15">
      <c r="F71" s="46"/>
      <c r="G71" s="46"/>
      <c r="H71" s="46"/>
      <c r="I71" s="46"/>
    </row>
    <row r="72" spans="6:9" ht="13" x14ac:dyDescent="0.15">
      <c r="F72" s="46"/>
      <c r="G72" s="46"/>
      <c r="H72" s="46"/>
      <c r="I72" s="46"/>
    </row>
    <row r="73" spans="6:9" ht="13" x14ac:dyDescent="0.15">
      <c r="F73" s="46"/>
      <c r="G73" s="46"/>
      <c r="H73" s="46"/>
      <c r="I73" s="46"/>
    </row>
    <row r="74" spans="6:9" ht="13" x14ac:dyDescent="0.15">
      <c r="F74" s="46"/>
      <c r="G74" s="46"/>
      <c r="H74" s="46"/>
      <c r="I74" s="46"/>
    </row>
    <row r="75" spans="6:9" ht="13" x14ac:dyDescent="0.15">
      <c r="F75" s="46"/>
      <c r="G75" s="46"/>
      <c r="H75" s="46"/>
      <c r="I75" s="46"/>
    </row>
    <row r="76" spans="6:9" ht="13" x14ac:dyDescent="0.15">
      <c r="F76" s="46"/>
      <c r="G76" s="46"/>
      <c r="H76" s="46"/>
      <c r="I76" s="46"/>
    </row>
    <row r="77" spans="6:9" ht="13" x14ac:dyDescent="0.15">
      <c r="F77" s="46"/>
      <c r="G77" s="46"/>
      <c r="H77" s="46"/>
      <c r="I77" s="46"/>
    </row>
    <row r="78" spans="6:9" ht="13" x14ac:dyDescent="0.15">
      <c r="F78" s="46"/>
      <c r="G78" s="46"/>
      <c r="H78" s="46"/>
      <c r="I78" s="46"/>
    </row>
    <row r="79" spans="6:9" ht="13" x14ac:dyDescent="0.15">
      <c r="F79" s="46"/>
      <c r="G79" s="46"/>
      <c r="H79" s="46"/>
      <c r="I79" s="46"/>
    </row>
    <row r="80" spans="6:9" ht="13" x14ac:dyDescent="0.15">
      <c r="F80" s="46"/>
      <c r="G80" s="46"/>
      <c r="H80" s="46"/>
      <c r="I80" s="46"/>
    </row>
    <row r="81" spans="6:9" ht="13" x14ac:dyDescent="0.15">
      <c r="F81" s="46"/>
      <c r="G81" s="46"/>
      <c r="H81" s="46"/>
      <c r="I81" s="46"/>
    </row>
    <row r="82" spans="6:9" ht="13" x14ac:dyDescent="0.15">
      <c r="F82" s="46"/>
      <c r="G82" s="46"/>
      <c r="H82" s="46"/>
      <c r="I82" s="46"/>
    </row>
    <row r="83" spans="6:9" ht="13" x14ac:dyDescent="0.15">
      <c r="F83" s="46"/>
      <c r="G83" s="46"/>
      <c r="H83" s="46"/>
      <c r="I83" s="46"/>
    </row>
    <row r="84" spans="6:9" ht="13" x14ac:dyDescent="0.15">
      <c r="F84" s="46"/>
      <c r="G84" s="46"/>
      <c r="H84" s="46"/>
      <c r="I84" s="46"/>
    </row>
    <row r="85" spans="6:9" ht="13" x14ac:dyDescent="0.15">
      <c r="F85" s="46"/>
      <c r="G85" s="46"/>
      <c r="H85" s="46"/>
      <c r="I85" s="46"/>
    </row>
    <row r="86" spans="6:9" ht="13" x14ac:dyDescent="0.15">
      <c r="F86" s="46"/>
      <c r="G86" s="46"/>
      <c r="H86" s="46"/>
      <c r="I86" s="46"/>
    </row>
    <row r="87" spans="6:9" ht="13" x14ac:dyDescent="0.15">
      <c r="F87" s="46"/>
      <c r="G87" s="46"/>
      <c r="H87" s="46"/>
      <c r="I87" s="46"/>
    </row>
    <row r="88" spans="6:9" ht="13" x14ac:dyDescent="0.15">
      <c r="F88" s="46"/>
      <c r="G88" s="46"/>
      <c r="H88" s="46"/>
      <c r="I88" s="46"/>
    </row>
    <row r="89" spans="6:9" ht="13" x14ac:dyDescent="0.15">
      <c r="F89" s="46"/>
      <c r="G89" s="46"/>
      <c r="H89" s="46"/>
      <c r="I89" s="46"/>
    </row>
    <row r="90" spans="6:9" ht="13" x14ac:dyDescent="0.15">
      <c r="F90" s="46"/>
      <c r="G90" s="46"/>
      <c r="H90" s="46"/>
      <c r="I90" s="46"/>
    </row>
    <row r="91" spans="6:9" ht="13" x14ac:dyDescent="0.15">
      <c r="F91" s="46"/>
      <c r="G91" s="46"/>
      <c r="H91" s="46"/>
      <c r="I91" s="46"/>
    </row>
    <row r="92" spans="6:9" ht="13" x14ac:dyDescent="0.15">
      <c r="F92" s="46"/>
      <c r="G92" s="46"/>
      <c r="H92" s="46"/>
      <c r="I92" s="46"/>
    </row>
    <row r="93" spans="6:9" ht="13" x14ac:dyDescent="0.15">
      <c r="F93" s="46"/>
      <c r="G93" s="46"/>
      <c r="H93" s="46"/>
      <c r="I93" s="46"/>
    </row>
    <row r="94" spans="6:9" ht="13" x14ac:dyDescent="0.15">
      <c r="F94" s="46"/>
      <c r="G94" s="46"/>
      <c r="H94" s="46"/>
      <c r="I94" s="46"/>
    </row>
    <row r="95" spans="6:9" ht="13" x14ac:dyDescent="0.15">
      <c r="F95" s="46"/>
      <c r="G95" s="46"/>
      <c r="H95" s="46"/>
      <c r="I95" s="46"/>
    </row>
    <row r="96" spans="6:9" ht="13" x14ac:dyDescent="0.15">
      <c r="F96" s="46"/>
      <c r="G96" s="46"/>
      <c r="H96" s="46"/>
      <c r="I96" s="46"/>
    </row>
    <row r="97" spans="1:9" ht="13" x14ac:dyDescent="0.15">
      <c r="F97" s="46"/>
      <c r="G97" s="46"/>
      <c r="H97" s="46"/>
      <c r="I97" s="46"/>
    </row>
    <row r="98" spans="1:9" ht="13" x14ac:dyDescent="0.15">
      <c r="F98" s="46"/>
      <c r="G98" s="46"/>
      <c r="H98" s="46"/>
      <c r="I98" s="46"/>
    </row>
    <row r="99" spans="1:9" ht="13" x14ac:dyDescent="0.15">
      <c r="F99" s="46"/>
      <c r="G99" s="46"/>
      <c r="H99" s="46"/>
      <c r="I99" s="46"/>
    </row>
    <row r="100" spans="1:9" ht="13" x14ac:dyDescent="0.15">
      <c r="F100" s="46"/>
      <c r="G100" s="46"/>
      <c r="H100" s="46"/>
      <c r="I100" s="46"/>
    </row>
    <row r="101" spans="1:9" ht="13" x14ac:dyDescent="0.15">
      <c r="F101" s="46"/>
      <c r="G101" s="46"/>
      <c r="H101" s="46"/>
      <c r="I101" s="46"/>
    </row>
    <row r="102" spans="1:9" ht="13" x14ac:dyDescent="0.15">
      <c r="F102" s="46"/>
      <c r="G102" s="46"/>
      <c r="H102" s="46"/>
      <c r="I102" s="46"/>
    </row>
    <row r="103" spans="1:9" ht="13" x14ac:dyDescent="0.15">
      <c r="F103" s="46"/>
      <c r="G103" s="46"/>
      <c r="H103" s="46"/>
      <c r="I103" s="46"/>
    </row>
    <row r="104" spans="1:9" ht="13" x14ac:dyDescent="0.15">
      <c r="F104" s="46"/>
      <c r="G104" s="46"/>
      <c r="H104" s="46"/>
      <c r="I104" s="46"/>
    </row>
    <row r="105" spans="1:9" ht="13" x14ac:dyDescent="0.15">
      <c r="A105" s="42"/>
      <c r="F105" s="46"/>
      <c r="G105" s="46"/>
      <c r="H105" s="46"/>
      <c r="I105" s="46"/>
    </row>
    <row r="106" spans="1:9" ht="13" x14ac:dyDescent="0.15">
      <c r="A106" s="42"/>
      <c r="F106" s="46"/>
      <c r="G106" s="46"/>
      <c r="H106" s="46"/>
      <c r="I106" s="46"/>
    </row>
    <row r="107" spans="1:9" ht="13" x14ac:dyDescent="0.15">
      <c r="A107" s="42"/>
      <c r="F107" s="46"/>
      <c r="G107" s="46"/>
      <c r="H107" s="46"/>
      <c r="I107" s="46"/>
    </row>
    <row r="108" spans="1:9" ht="13" x14ac:dyDescent="0.15">
      <c r="A108" s="42"/>
      <c r="F108" s="46"/>
      <c r="G108" s="46"/>
      <c r="H108" s="46"/>
      <c r="I108" s="46"/>
    </row>
    <row r="109" spans="1:9" ht="13" x14ac:dyDescent="0.15">
      <c r="A109" s="42"/>
      <c r="F109" s="46"/>
      <c r="G109" s="46"/>
      <c r="H109" s="46"/>
      <c r="I109" s="46"/>
    </row>
    <row r="110" spans="1:9" ht="13" x14ac:dyDescent="0.15">
      <c r="A110" s="42"/>
      <c r="F110" s="46"/>
      <c r="G110" s="46"/>
      <c r="H110" s="46"/>
      <c r="I110" s="46"/>
    </row>
    <row r="111" spans="1:9" ht="13" x14ac:dyDescent="0.15">
      <c r="A111" s="42"/>
      <c r="F111" s="46"/>
      <c r="G111" s="46"/>
      <c r="H111" s="46"/>
      <c r="I111" s="46"/>
    </row>
    <row r="112" spans="1:9" ht="13" x14ac:dyDescent="0.15">
      <c r="A112" s="42"/>
      <c r="F112" s="46"/>
      <c r="G112" s="46"/>
      <c r="H112" s="46"/>
      <c r="I112" s="46"/>
    </row>
    <row r="113" spans="1:9" ht="13" x14ac:dyDescent="0.15">
      <c r="A113" s="42"/>
      <c r="F113" s="46"/>
      <c r="G113" s="46"/>
      <c r="H113" s="46"/>
      <c r="I113" s="46"/>
    </row>
    <row r="114" spans="1:9" ht="13" x14ac:dyDescent="0.15">
      <c r="A114" s="42"/>
      <c r="F114" s="46"/>
      <c r="G114" s="46"/>
      <c r="H114" s="46"/>
      <c r="I114" s="46"/>
    </row>
    <row r="115" spans="1:9" ht="13" x14ac:dyDescent="0.15">
      <c r="A115" s="42"/>
      <c r="F115" s="46"/>
      <c r="G115" s="46"/>
      <c r="H115" s="46"/>
      <c r="I115" s="46"/>
    </row>
    <row r="116" spans="1:9" ht="13" x14ac:dyDescent="0.15">
      <c r="A116" s="42"/>
      <c r="F116" s="46"/>
      <c r="G116" s="46"/>
      <c r="H116" s="46"/>
      <c r="I116" s="46"/>
    </row>
    <row r="117" spans="1:9" ht="13" x14ac:dyDescent="0.15">
      <c r="A117" s="42"/>
      <c r="F117" s="46"/>
      <c r="G117" s="46"/>
      <c r="H117" s="46"/>
      <c r="I117" s="46"/>
    </row>
    <row r="118" spans="1:9" ht="13" x14ac:dyDescent="0.15">
      <c r="A118" s="42"/>
      <c r="F118" s="46"/>
      <c r="G118" s="46"/>
      <c r="H118" s="46"/>
      <c r="I118" s="46"/>
    </row>
    <row r="119" spans="1:9" ht="13" x14ac:dyDescent="0.15">
      <c r="A119" s="42"/>
      <c r="F119" s="46"/>
      <c r="G119" s="46"/>
      <c r="H119" s="46"/>
      <c r="I119" s="46"/>
    </row>
    <row r="120" spans="1:9" ht="13" x14ac:dyDescent="0.15">
      <c r="A120" s="42"/>
      <c r="F120" s="46"/>
      <c r="G120" s="46"/>
      <c r="H120" s="46"/>
      <c r="I120" s="46"/>
    </row>
    <row r="121" spans="1:9" ht="13" x14ac:dyDescent="0.15">
      <c r="A121" s="42"/>
      <c r="F121" s="46"/>
      <c r="G121" s="46"/>
      <c r="H121" s="46"/>
      <c r="I121" s="46"/>
    </row>
    <row r="122" spans="1:9" ht="13" x14ac:dyDescent="0.15">
      <c r="A122" s="42"/>
      <c r="F122" s="46"/>
      <c r="G122" s="46"/>
      <c r="H122" s="46"/>
      <c r="I122" s="46"/>
    </row>
    <row r="123" spans="1:9" ht="13" x14ac:dyDescent="0.15">
      <c r="A123" s="42"/>
      <c r="F123" s="46"/>
      <c r="G123" s="46"/>
      <c r="H123" s="46"/>
      <c r="I123" s="46"/>
    </row>
    <row r="124" spans="1:9" ht="13" x14ac:dyDescent="0.15">
      <c r="A124" s="42"/>
      <c r="F124" s="46"/>
      <c r="G124" s="46"/>
      <c r="H124" s="46"/>
      <c r="I124" s="46"/>
    </row>
    <row r="125" spans="1:9" ht="13" x14ac:dyDescent="0.15">
      <c r="A125" s="42"/>
      <c r="F125" s="46"/>
      <c r="G125" s="46"/>
      <c r="H125" s="46"/>
      <c r="I125" s="46"/>
    </row>
    <row r="126" spans="1:9" ht="13" x14ac:dyDescent="0.15">
      <c r="A126" s="42"/>
      <c r="F126" s="46"/>
      <c r="G126" s="46"/>
      <c r="H126" s="46"/>
      <c r="I126" s="46"/>
    </row>
    <row r="127" spans="1:9" ht="13" x14ac:dyDescent="0.15">
      <c r="A127" s="42"/>
      <c r="F127" s="46"/>
      <c r="G127" s="46"/>
      <c r="H127" s="46"/>
      <c r="I127" s="46"/>
    </row>
    <row r="128" spans="1:9" ht="13" x14ac:dyDescent="0.15">
      <c r="A128" s="42"/>
      <c r="F128" s="46"/>
      <c r="G128" s="46"/>
      <c r="H128" s="46"/>
      <c r="I128" s="46"/>
    </row>
    <row r="129" spans="1:9" ht="13" x14ac:dyDescent="0.15">
      <c r="A129" s="42"/>
      <c r="F129" s="46"/>
      <c r="G129" s="46"/>
      <c r="H129" s="46"/>
      <c r="I129" s="46"/>
    </row>
    <row r="130" spans="1:9" ht="13" x14ac:dyDescent="0.15">
      <c r="A130" s="42"/>
      <c r="F130" s="46"/>
      <c r="G130" s="46"/>
      <c r="H130" s="46"/>
      <c r="I130" s="46"/>
    </row>
    <row r="131" spans="1:9" ht="13" x14ac:dyDescent="0.15">
      <c r="A131" s="42"/>
      <c r="F131" s="46"/>
      <c r="G131" s="46"/>
      <c r="H131" s="46"/>
      <c r="I131" s="46"/>
    </row>
    <row r="132" spans="1:9" ht="13" x14ac:dyDescent="0.15">
      <c r="A132" s="42"/>
      <c r="F132" s="46"/>
      <c r="G132" s="46"/>
      <c r="H132" s="46"/>
      <c r="I132" s="46"/>
    </row>
    <row r="133" spans="1:9" ht="13" x14ac:dyDescent="0.15">
      <c r="A133" s="42"/>
      <c r="F133" s="46"/>
      <c r="G133" s="46"/>
      <c r="H133" s="46"/>
      <c r="I133" s="46"/>
    </row>
    <row r="134" spans="1:9" ht="13" x14ac:dyDescent="0.15">
      <c r="A134" s="42"/>
      <c r="F134" s="46"/>
      <c r="G134" s="46"/>
      <c r="H134" s="46"/>
      <c r="I134" s="46"/>
    </row>
    <row r="135" spans="1:9" ht="13" x14ac:dyDescent="0.15">
      <c r="A135" s="42"/>
      <c r="F135" s="46"/>
      <c r="G135" s="46"/>
      <c r="H135" s="46"/>
      <c r="I135" s="46"/>
    </row>
    <row r="136" spans="1:9" ht="13" x14ac:dyDescent="0.15">
      <c r="A136" s="42"/>
      <c r="F136" s="46"/>
      <c r="G136" s="46"/>
      <c r="H136" s="46"/>
      <c r="I136" s="46"/>
    </row>
    <row r="137" spans="1:9" ht="13" x14ac:dyDescent="0.15">
      <c r="A137" s="42"/>
      <c r="F137" s="46"/>
      <c r="G137" s="46"/>
      <c r="H137" s="46"/>
      <c r="I137" s="46"/>
    </row>
    <row r="138" spans="1:9" ht="13" x14ac:dyDescent="0.15">
      <c r="A138" s="42"/>
      <c r="F138" s="46"/>
      <c r="G138" s="46"/>
      <c r="H138" s="46"/>
      <c r="I138" s="46"/>
    </row>
    <row r="139" spans="1:9" ht="13" x14ac:dyDescent="0.15">
      <c r="A139" s="42"/>
      <c r="F139" s="46"/>
      <c r="G139" s="46"/>
      <c r="H139" s="46"/>
      <c r="I139" s="46"/>
    </row>
    <row r="140" spans="1:9" ht="13" x14ac:dyDescent="0.15">
      <c r="A140" s="42"/>
      <c r="F140" s="46"/>
      <c r="G140" s="46"/>
      <c r="H140" s="46"/>
      <c r="I140" s="46"/>
    </row>
    <row r="141" spans="1:9" ht="13" x14ac:dyDescent="0.15">
      <c r="A141" s="42"/>
      <c r="F141" s="46"/>
      <c r="G141" s="46"/>
      <c r="H141" s="46"/>
      <c r="I141" s="46"/>
    </row>
    <row r="142" spans="1:9" ht="13" x14ac:dyDescent="0.15">
      <c r="A142" s="42"/>
      <c r="F142" s="46"/>
      <c r="G142" s="46"/>
      <c r="H142" s="46"/>
      <c r="I142" s="46"/>
    </row>
    <row r="143" spans="1:9" ht="13" x14ac:dyDescent="0.15">
      <c r="A143" s="42"/>
      <c r="F143" s="46"/>
      <c r="G143" s="46"/>
      <c r="H143" s="46"/>
      <c r="I143" s="46"/>
    </row>
    <row r="144" spans="1:9" ht="13" x14ac:dyDescent="0.15">
      <c r="A144" s="42"/>
      <c r="F144" s="46"/>
      <c r="G144" s="46"/>
      <c r="H144" s="46"/>
      <c r="I144" s="46"/>
    </row>
    <row r="145" spans="1:9" ht="13" x14ac:dyDescent="0.15">
      <c r="A145" s="42"/>
      <c r="F145" s="46"/>
      <c r="G145" s="46"/>
      <c r="H145" s="46"/>
      <c r="I145" s="46"/>
    </row>
    <row r="146" spans="1:9" ht="13" x14ac:dyDescent="0.15">
      <c r="A146" s="42"/>
      <c r="F146" s="46"/>
      <c r="G146" s="46"/>
      <c r="H146" s="46"/>
      <c r="I146" s="46"/>
    </row>
    <row r="147" spans="1:9" ht="13" x14ac:dyDescent="0.15">
      <c r="A147" s="42"/>
      <c r="F147" s="46"/>
      <c r="G147" s="46"/>
      <c r="H147" s="46"/>
      <c r="I147" s="46"/>
    </row>
    <row r="148" spans="1:9" ht="13" x14ac:dyDescent="0.15">
      <c r="A148" s="42"/>
      <c r="F148" s="46"/>
      <c r="G148" s="46"/>
      <c r="H148" s="46"/>
      <c r="I148" s="46"/>
    </row>
    <row r="149" spans="1:9" ht="13" x14ac:dyDescent="0.15">
      <c r="F149" s="46"/>
      <c r="G149" s="46"/>
      <c r="H149" s="46"/>
      <c r="I149" s="46"/>
    </row>
    <row r="150" spans="1:9" ht="13" x14ac:dyDescent="0.15">
      <c r="F150" s="46"/>
      <c r="G150" s="46"/>
      <c r="H150" s="46"/>
      <c r="I150" s="46"/>
    </row>
    <row r="151" spans="1:9" ht="13" x14ac:dyDescent="0.15">
      <c r="F151" s="46"/>
      <c r="G151" s="46"/>
      <c r="H151" s="46"/>
      <c r="I151" s="46"/>
    </row>
    <row r="152" spans="1:9" ht="13" x14ac:dyDescent="0.15">
      <c r="F152" s="46"/>
      <c r="G152" s="46"/>
      <c r="H152" s="46"/>
      <c r="I152" s="46"/>
    </row>
    <row r="153" spans="1:9" ht="13" x14ac:dyDescent="0.15">
      <c r="F153" s="46"/>
      <c r="G153" s="46"/>
      <c r="H153" s="46"/>
      <c r="I153" s="46"/>
    </row>
    <row r="154" spans="1:9" ht="13" x14ac:dyDescent="0.15">
      <c r="F154" s="46"/>
      <c r="G154" s="46"/>
      <c r="H154" s="46"/>
      <c r="I154" s="46"/>
    </row>
    <row r="155" spans="1:9" ht="13" x14ac:dyDescent="0.15">
      <c r="F155" s="46"/>
      <c r="G155" s="46"/>
      <c r="H155" s="46"/>
      <c r="I155" s="46"/>
    </row>
    <row r="156" spans="1:9" ht="13" x14ac:dyDescent="0.15">
      <c r="F156" s="46"/>
      <c r="G156" s="46"/>
      <c r="H156" s="46"/>
      <c r="I156" s="46"/>
    </row>
    <row r="157" spans="1:9" ht="13" x14ac:dyDescent="0.15">
      <c r="F157" s="46"/>
      <c r="G157" s="46"/>
      <c r="H157" s="46"/>
      <c r="I157" s="46"/>
    </row>
    <row r="158" spans="1:9" ht="13" x14ac:dyDescent="0.15">
      <c r="F158" s="46"/>
      <c r="G158" s="46"/>
      <c r="H158" s="46"/>
      <c r="I158" s="46"/>
    </row>
    <row r="159" spans="1:9" ht="13" x14ac:dyDescent="0.15">
      <c r="F159" s="46"/>
      <c r="G159" s="46"/>
      <c r="H159" s="46"/>
      <c r="I159" s="46"/>
    </row>
    <row r="160" spans="1:9" ht="13" x14ac:dyDescent="0.15">
      <c r="F160" s="46"/>
      <c r="G160" s="46"/>
      <c r="H160" s="46"/>
      <c r="I160" s="46"/>
    </row>
    <row r="161" spans="6:9" ht="13" x14ac:dyDescent="0.15">
      <c r="F161" s="46"/>
      <c r="G161" s="46"/>
      <c r="H161" s="46"/>
      <c r="I161" s="46"/>
    </row>
    <row r="162" spans="6:9" ht="13" x14ac:dyDescent="0.15">
      <c r="F162" s="46"/>
      <c r="G162" s="46"/>
      <c r="H162" s="46"/>
      <c r="I162" s="46"/>
    </row>
    <row r="163" spans="6:9" ht="13" x14ac:dyDescent="0.15">
      <c r="F163" s="46"/>
      <c r="G163" s="46"/>
      <c r="H163" s="46"/>
      <c r="I163" s="46"/>
    </row>
    <row r="164" spans="6:9" ht="13" x14ac:dyDescent="0.15">
      <c r="F164" s="46"/>
      <c r="G164" s="46"/>
      <c r="H164" s="46"/>
      <c r="I164" s="46"/>
    </row>
    <row r="165" spans="6:9" ht="13" x14ac:dyDescent="0.15">
      <c r="F165" s="46"/>
      <c r="G165" s="46"/>
      <c r="H165" s="46"/>
      <c r="I165" s="46"/>
    </row>
    <row r="166" spans="6:9" ht="13" x14ac:dyDescent="0.15">
      <c r="F166" s="46"/>
      <c r="G166" s="46"/>
      <c r="H166" s="46"/>
      <c r="I166" s="46"/>
    </row>
    <row r="167" spans="6:9" ht="13" x14ac:dyDescent="0.15">
      <c r="F167" s="46"/>
      <c r="G167" s="46"/>
      <c r="H167" s="46"/>
      <c r="I167" s="46"/>
    </row>
    <row r="168" spans="6:9" ht="13" x14ac:dyDescent="0.15">
      <c r="F168" s="46"/>
      <c r="G168" s="46"/>
      <c r="H168" s="46"/>
      <c r="I168" s="46"/>
    </row>
    <row r="169" spans="6:9" ht="13" x14ac:dyDescent="0.15">
      <c r="F169" s="46"/>
      <c r="G169" s="46"/>
      <c r="H169" s="46"/>
      <c r="I169" s="46"/>
    </row>
    <row r="170" spans="6:9" ht="13" x14ac:dyDescent="0.15">
      <c r="F170" s="46"/>
      <c r="G170" s="46"/>
      <c r="H170" s="46"/>
      <c r="I170" s="46"/>
    </row>
    <row r="171" spans="6:9" ht="13" x14ac:dyDescent="0.15">
      <c r="F171" s="46"/>
      <c r="G171" s="46"/>
      <c r="H171" s="46"/>
      <c r="I171" s="46"/>
    </row>
    <row r="172" spans="6:9" ht="13" x14ac:dyDescent="0.15">
      <c r="F172" s="46"/>
      <c r="G172" s="46"/>
      <c r="H172" s="46"/>
      <c r="I172" s="46"/>
    </row>
    <row r="173" spans="6:9" ht="13" x14ac:dyDescent="0.15">
      <c r="F173" s="46"/>
      <c r="G173" s="46"/>
      <c r="H173" s="46"/>
      <c r="I173" s="46"/>
    </row>
    <row r="174" spans="6:9" ht="13" x14ac:dyDescent="0.15">
      <c r="F174" s="46"/>
      <c r="G174" s="46"/>
      <c r="H174" s="46"/>
      <c r="I174" s="46"/>
    </row>
    <row r="175" spans="6:9" ht="13" x14ac:dyDescent="0.15">
      <c r="F175" s="46"/>
      <c r="G175" s="46"/>
      <c r="H175" s="46"/>
      <c r="I175" s="46"/>
    </row>
    <row r="176" spans="6:9" ht="13" x14ac:dyDescent="0.15">
      <c r="F176" s="46"/>
      <c r="G176" s="46"/>
      <c r="H176" s="46"/>
      <c r="I176" s="46"/>
    </row>
    <row r="177" spans="6:9" ht="13" x14ac:dyDescent="0.15">
      <c r="F177" s="46"/>
      <c r="G177" s="46"/>
      <c r="H177" s="46"/>
      <c r="I177" s="46"/>
    </row>
    <row r="178" spans="6:9" ht="13" x14ac:dyDescent="0.15">
      <c r="F178" s="46"/>
      <c r="G178" s="46"/>
      <c r="H178" s="46"/>
      <c r="I178" s="46"/>
    </row>
    <row r="179" spans="6:9" ht="13" x14ac:dyDescent="0.15">
      <c r="F179" s="46"/>
      <c r="G179" s="46"/>
      <c r="H179" s="46"/>
      <c r="I179" s="46"/>
    </row>
    <row r="180" spans="6:9" ht="13" x14ac:dyDescent="0.15">
      <c r="F180" s="46"/>
      <c r="G180" s="46"/>
      <c r="H180" s="46"/>
      <c r="I180" s="46"/>
    </row>
    <row r="181" spans="6:9" ht="13" x14ac:dyDescent="0.15">
      <c r="F181" s="46"/>
      <c r="G181" s="46"/>
      <c r="H181" s="46"/>
      <c r="I181" s="46"/>
    </row>
    <row r="182" spans="6:9" ht="13" x14ac:dyDescent="0.15">
      <c r="F182" s="46"/>
      <c r="G182" s="46"/>
      <c r="H182" s="46"/>
      <c r="I182" s="46"/>
    </row>
    <row r="183" spans="6:9" ht="13" x14ac:dyDescent="0.15">
      <c r="F183" s="46"/>
      <c r="G183" s="46"/>
      <c r="H183" s="46"/>
      <c r="I183" s="46"/>
    </row>
    <row r="184" spans="6:9" ht="13" x14ac:dyDescent="0.15">
      <c r="F184" s="46"/>
      <c r="G184" s="46"/>
      <c r="H184" s="46"/>
      <c r="I184" s="46"/>
    </row>
    <row r="185" spans="6:9" ht="13" x14ac:dyDescent="0.15">
      <c r="F185" s="46"/>
      <c r="G185" s="46"/>
      <c r="H185" s="46"/>
      <c r="I185" s="46"/>
    </row>
    <row r="186" spans="6:9" ht="13" x14ac:dyDescent="0.15">
      <c r="F186" s="46"/>
      <c r="G186" s="46"/>
      <c r="H186" s="46"/>
      <c r="I186" s="46"/>
    </row>
    <row r="187" spans="6:9" ht="13" x14ac:dyDescent="0.15">
      <c r="F187" s="46"/>
      <c r="G187" s="46"/>
      <c r="H187" s="46"/>
      <c r="I187" s="46"/>
    </row>
    <row r="188" spans="6:9" ht="13" x14ac:dyDescent="0.15">
      <c r="F188" s="46"/>
      <c r="G188" s="46"/>
      <c r="H188" s="46"/>
      <c r="I188" s="46"/>
    </row>
    <row r="189" spans="6:9" ht="13" x14ac:dyDescent="0.15">
      <c r="F189" s="46"/>
      <c r="G189" s="46"/>
      <c r="H189" s="46"/>
      <c r="I189" s="46"/>
    </row>
    <row r="190" spans="6:9" ht="13" x14ac:dyDescent="0.15">
      <c r="F190" s="46"/>
      <c r="G190" s="46"/>
      <c r="H190" s="46"/>
      <c r="I190" s="46"/>
    </row>
    <row r="191" spans="6:9" ht="13" x14ac:dyDescent="0.15">
      <c r="F191" s="46"/>
      <c r="G191" s="46"/>
      <c r="H191" s="46"/>
      <c r="I191" s="46"/>
    </row>
    <row r="192" spans="6:9" ht="13" x14ac:dyDescent="0.15">
      <c r="F192" s="46"/>
      <c r="G192" s="46"/>
      <c r="H192" s="46"/>
      <c r="I192" s="46"/>
    </row>
    <row r="193" spans="6:9" ht="13" x14ac:dyDescent="0.15">
      <c r="F193" s="46"/>
      <c r="G193" s="46"/>
      <c r="H193" s="46"/>
      <c r="I193" s="46"/>
    </row>
    <row r="194" spans="6:9" ht="13" x14ac:dyDescent="0.15">
      <c r="F194" s="46"/>
      <c r="G194" s="46"/>
      <c r="H194" s="46"/>
      <c r="I194" s="46"/>
    </row>
    <row r="195" spans="6:9" ht="13" x14ac:dyDescent="0.15">
      <c r="F195" s="46"/>
      <c r="G195" s="46"/>
      <c r="H195" s="46"/>
      <c r="I195" s="46"/>
    </row>
    <row r="196" spans="6:9" ht="13" x14ac:dyDescent="0.15">
      <c r="F196" s="46"/>
      <c r="G196" s="46"/>
      <c r="H196" s="46"/>
      <c r="I196" s="46"/>
    </row>
    <row r="197" spans="6:9" ht="13" x14ac:dyDescent="0.15">
      <c r="F197" s="46"/>
      <c r="G197" s="46"/>
      <c r="H197" s="46"/>
      <c r="I197" s="46"/>
    </row>
    <row r="198" spans="6:9" ht="13" x14ac:dyDescent="0.15">
      <c r="F198" s="46"/>
      <c r="G198" s="46"/>
      <c r="H198" s="46"/>
      <c r="I198" s="46"/>
    </row>
    <row r="199" spans="6:9" ht="13" x14ac:dyDescent="0.15">
      <c r="F199" s="46"/>
      <c r="G199" s="46"/>
      <c r="H199" s="46"/>
      <c r="I199" s="46"/>
    </row>
    <row r="200" spans="6:9" ht="13" x14ac:dyDescent="0.15">
      <c r="F200" s="46"/>
      <c r="G200" s="46"/>
      <c r="H200" s="46"/>
      <c r="I200" s="46"/>
    </row>
    <row r="201" spans="6:9" ht="13" x14ac:dyDescent="0.15">
      <c r="F201" s="46"/>
      <c r="G201" s="46"/>
      <c r="H201" s="46"/>
      <c r="I201" s="46"/>
    </row>
    <row r="202" spans="6:9" ht="13" x14ac:dyDescent="0.15">
      <c r="F202" s="46"/>
      <c r="G202" s="46"/>
      <c r="H202" s="46"/>
      <c r="I202" s="46"/>
    </row>
    <row r="203" spans="6:9" ht="13" x14ac:dyDescent="0.15">
      <c r="F203" s="46"/>
      <c r="G203" s="46"/>
      <c r="H203" s="46"/>
      <c r="I203" s="46"/>
    </row>
    <row r="204" spans="6:9" ht="13" x14ac:dyDescent="0.15">
      <c r="F204" s="46"/>
      <c r="G204" s="46"/>
      <c r="H204" s="46"/>
      <c r="I204" s="46"/>
    </row>
    <row r="205" spans="6:9" ht="13" x14ac:dyDescent="0.15">
      <c r="F205" s="46"/>
      <c r="G205" s="46"/>
      <c r="H205" s="46"/>
      <c r="I205" s="46"/>
    </row>
    <row r="206" spans="6:9" ht="13" x14ac:dyDescent="0.15">
      <c r="F206" s="46"/>
      <c r="G206" s="46"/>
      <c r="H206" s="46"/>
      <c r="I206" s="46"/>
    </row>
    <row r="207" spans="6:9" ht="13" x14ac:dyDescent="0.15">
      <c r="F207" s="46"/>
      <c r="G207" s="46"/>
      <c r="H207" s="46"/>
      <c r="I207" s="46"/>
    </row>
    <row r="208" spans="6:9" ht="13" x14ac:dyDescent="0.15">
      <c r="F208" s="46"/>
      <c r="G208" s="46"/>
      <c r="H208" s="46"/>
      <c r="I208" s="46"/>
    </row>
    <row r="209" spans="6:9" ht="13" x14ac:dyDescent="0.15">
      <c r="F209" s="46"/>
      <c r="G209" s="46"/>
      <c r="H209" s="46"/>
      <c r="I209" s="46"/>
    </row>
    <row r="210" spans="6:9" ht="13" x14ac:dyDescent="0.15">
      <c r="F210" s="46"/>
      <c r="G210" s="46"/>
      <c r="H210" s="46"/>
      <c r="I210" s="46"/>
    </row>
    <row r="211" spans="6:9" ht="13" x14ac:dyDescent="0.15">
      <c r="F211" s="46"/>
      <c r="G211" s="46"/>
      <c r="H211" s="46"/>
      <c r="I211" s="46"/>
    </row>
    <row r="212" spans="6:9" ht="13" x14ac:dyDescent="0.15">
      <c r="F212" s="46"/>
      <c r="G212" s="46"/>
      <c r="H212" s="46"/>
      <c r="I212" s="46"/>
    </row>
    <row r="213" spans="6:9" ht="13" x14ac:dyDescent="0.15">
      <c r="F213" s="46"/>
      <c r="G213" s="46"/>
      <c r="H213" s="46"/>
      <c r="I213" s="46"/>
    </row>
    <row r="214" spans="6:9" ht="13" x14ac:dyDescent="0.15">
      <c r="F214" s="46"/>
      <c r="G214" s="46"/>
      <c r="H214" s="46"/>
      <c r="I214" s="46"/>
    </row>
    <row r="215" spans="6:9" ht="13" x14ac:dyDescent="0.15">
      <c r="F215" s="46"/>
      <c r="G215" s="46"/>
      <c r="H215" s="46"/>
      <c r="I215" s="46"/>
    </row>
    <row r="216" spans="6:9" ht="13" x14ac:dyDescent="0.15">
      <c r="F216" s="46"/>
      <c r="G216" s="46"/>
      <c r="H216" s="46"/>
      <c r="I216" s="46"/>
    </row>
    <row r="217" spans="6:9" ht="13" x14ac:dyDescent="0.15">
      <c r="F217" s="46"/>
      <c r="G217" s="46"/>
      <c r="H217" s="46"/>
      <c r="I217" s="46"/>
    </row>
    <row r="218" spans="6:9" ht="13" x14ac:dyDescent="0.15">
      <c r="F218" s="46"/>
      <c r="G218" s="46"/>
      <c r="H218" s="46"/>
      <c r="I218" s="46"/>
    </row>
    <row r="219" spans="6:9" ht="13" x14ac:dyDescent="0.15">
      <c r="F219" s="46"/>
      <c r="G219" s="46"/>
      <c r="H219" s="46"/>
      <c r="I219" s="46"/>
    </row>
    <row r="220" spans="6:9" ht="13" x14ac:dyDescent="0.15">
      <c r="F220" s="46"/>
      <c r="G220" s="46"/>
      <c r="H220" s="46"/>
      <c r="I220" s="46"/>
    </row>
    <row r="221" spans="6:9" ht="13" x14ac:dyDescent="0.15">
      <c r="F221" s="46"/>
      <c r="G221" s="46"/>
      <c r="H221" s="46"/>
      <c r="I221" s="46"/>
    </row>
    <row r="222" spans="6:9" ht="13" x14ac:dyDescent="0.15">
      <c r="F222" s="46"/>
      <c r="G222" s="46"/>
      <c r="H222" s="46"/>
      <c r="I222" s="46"/>
    </row>
    <row r="223" spans="6:9" ht="13" x14ac:dyDescent="0.15">
      <c r="F223" s="46"/>
      <c r="G223" s="46"/>
      <c r="H223" s="46"/>
      <c r="I223" s="46"/>
    </row>
    <row r="224" spans="6:9" ht="13" x14ac:dyDescent="0.15">
      <c r="F224" s="46"/>
      <c r="G224" s="46"/>
      <c r="H224" s="46"/>
      <c r="I224" s="46"/>
    </row>
    <row r="225" spans="6:9" ht="13" x14ac:dyDescent="0.15">
      <c r="F225" s="46"/>
      <c r="G225" s="46"/>
      <c r="H225" s="46"/>
      <c r="I225" s="46"/>
    </row>
    <row r="226" spans="6:9" ht="13" x14ac:dyDescent="0.15">
      <c r="F226" s="46"/>
      <c r="G226" s="46"/>
      <c r="H226" s="46"/>
      <c r="I226" s="46"/>
    </row>
    <row r="227" spans="6:9" ht="13" x14ac:dyDescent="0.15">
      <c r="F227" s="46"/>
      <c r="G227" s="46"/>
      <c r="H227" s="46"/>
      <c r="I227" s="46"/>
    </row>
    <row r="228" spans="6:9" ht="13" x14ac:dyDescent="0.15">
      <c r="F228" s="46"/>
      <c r="G228" s="46"/>
      <c r="H228" s="46"/>
      <c r="I228" s="46"/>
    </row>
    <row r="229" spans="6:9" ht="13" x14ac:dyDescent="0.15">
      <c r="F229" s="46"/>
      <c r="G229" s="46"/>
      <c r="H229" s="46"/>
      <c r="I229" s="46"/>
    </row>
    <row r="230" spans="6:9" ht="13" x14ac:dyDescent="0.15">
      <c r="F230" s="46"/>
      <c r="G230" s="46"/>
      <c r="H230" s="46"/>
      <c r="I230" s="46"/>
    </row>
    <row r="231" spans="6:9" ht="13" x14ac:dyDescent="0.15">
      <c r="F231" s="46"/>
      <c r="G231" s="46"/>
      <c r="H231" s="46"/>
      <c r="I231" s="46"/>
    </row>
    <row r="232" spans="6:9" ht="13" x14ac:dyDescent="0.15">
      <c r="F232" s="46"/>
      <c r="G232" s="46"/>
      <c r="H232" s="46"/>
      <c r="I232" s="46"/>
    </row>
    <row r="233" spans="6:9" ht="13" x14ac:dyDescent="0.15">
      <c r="F233" s="46"/>
      <c r="G233" s="46"/>
      <c r="H233" s="46"/>
      <c r="I233" s="46"/>
    </row>
    <row r="234" spans="6:9" ht="13" x14ac:dyDescent="0.15">
      <c r="F234" s="46"/>
      <c r="G234" s="46"/>
      <c r="H234" s="46"/>
      <c r="I234" s="46"/>
    </row>
    <row r="235" spans="6:9" ht="13" x14ac:dyDescent="0.15">
      <c r="F235" s="46"/>
      <c r="G235" s="46"/>
      <c r="H235" s="46"/>
      <c r="I235" s="46"/>
    </row>
    <row r="236" spans="6:9" ht="13" x14ac:dyDescent="0.15">
      <c r="F236" s="46"/>
      <c r="G236" s="46"/>
      <c r="H236" s="46"/>
      <c r="I236" s="46"/>
    </row>
    <row r="237" spans="6:9" ht="13" x14ac:dyDescent="0.15">
      <c r="F237" s="46"/>
      <c r="G237" s="46"/>
      <c r="H237" s="46"/>
      <c r="I237" s="46"/>
    </row>
    <row r="238" spans="6:9" ht="13" x14ac:dyDescent="0.15">
      <c r="F238" s="46"/>
      <c r="G238" s="46"/>
      <c r="H238" s="46"/>
      <c r="I238" s="46"/>
    </row>
    <row r="239" spans="6:9" ht="13" x14ac:dyDescent="0.15">
      <c r="F239" s="46"/>
      <c r="G239" s="46"/>
      <c r="H239" s="46"/>
      <c r="I239" s="46"/>
    </row>
    <row r="240" spans="6:9" ht="13" x14ac:dyDescent="0.15">
      <c r="F240" s="46"/>
      <c r="G240" s="46"/>
      <c r="H240" s="46"/>
      <c r="I240" s="46"/>
    </row>
    <row r="241" spans="6:9" ht="13" x14ac:dyDescent="0.15">
      <c r="F241" s="46"/>
      <c r="G241" s="46"/>
      <c r="H241" s="46"/>
      <c r="I241" s="46"/>
    </row>
    <row r="242" spans="6:9" ht="13" x14ac:dyDescent="0.15">
      <c r="F242" s="46"/>
      <c r="G242" s="46"/>
      <c r="H242" s="46"/>
      <c r="I242" s="46"/>
    </row>
    <row r="243" spans="6:9" ht="13" x14ac:dyDescent="0.15">
      <c r="F243" s="46"/>
      <c r="G243" s="46"/>
      <c r="H243" s="46"/>
      <c r="I243" s="46"/>
    </row>
    <row r="244" spans="6:9" ht="13" x14ac:dyDescent="0.15">
      <c r="F244" s="46"/>
      <c r="G244" s="46"/>
      <c r="H244" s="46"/>
      <c r="I244" s="46"/>
    </row>
    <row r="245" spans="6:9" ht="13" x14ac:dyDescent="0.15">
      <c r="F245" s="46"/>
      <c r="G245" s="46"/>
      <c r="H245" s="46"/>
      <c r="I245" s="46"/>
    </row>
    <row r="246" spans="6:9" ht="13" x14ac:dyDescent="0.15">
      <c r="F246" s="46"/>
      <c r="G246" s="46"/>
      <c r="H246" s="46"/>
      <c r="I246" s="46"/>
    </row>
    <row r="247" spans="6:9" ht="13" x14ac:dyDescent="0.15">
      <c r="F247" s="46"/>
      <c r="G247" s="46"/>
      <c r="H247" s="46"/>
      <c r="I247" s="46"/>
    </row>
    <row r="248" spans="6:9" ht="13" x14ac:dyDescent="0.15">
      <c r="F248" s="46"/>
      <c r="G248" s="46"/>
      <c r="H248" s="46"/>
      <c r="I248" s="46"/>
    </row>
    <row r="249" spans="6:9" ht="13" x14ac:dyDescent="0.15">
      <c r="F249" s="46"/>
      <c r="G249" s="46"/>
      <c r="H249" s="46"/>
      <c r="I249" s="46"/>
    </row>
    <row r="250" spans="6:9" ht="13" x14ac:dyDescent="0.15">
      <c r="F250" s="46"/>
      <c r="G250" s="46"/>
      <c r="H250" s="46"/>
      <c r="I250" s="46"/>
    </row>
    <row r="251" spans="6:9" ht="13" x14ac:dyDescent="0.15">
      <c r="F251" s="46"/>
      <c r="G251" s="46"/>
      <c r="H251" s="46"/>
      <c r="I251" s="46"/>
    </row>
    <row r="252" spans="6:9" ht="13" x14ac:dyDescent="0.15">
      <c r="F252" s="46"/>
      <c r="G252" s="46"/>
      <c r="H252" s="46"/>
      <c r="I252" s="46"/>
    </row>
    <row r="253" spans="6:9" ht="13" x14ac:dyDescent="0.15">
      <c r="F253" s="46"/>
      <c r="G253" s="46"/>
      <c r="H253" s="46"/>
      <c r="I253" s="46"/>
    </row>
    <row r="254" spans="6:9" ht="13" x14ac:dyDescent="0.15">
      <c r="F254" s="46"/>
      <c r="G254" s="46"/>
      <c r="H254" s="46"/>
      <c r="I254" s="46"/>
    </row>
    <row r="255" spans="6:9" ht="13" x14ac:dyDescent="0.15">
      <c r="F255" s="46"/>
      <c r="G255" s="46"/>
      <c r="H255" s="46"/>
      <c r="I255" s="46"/>
    </row>
    <row r="256" spans="6:9" ht="13" x14ac:dyDescent="0.15">
      <c r="F256" s="46"/>
      <c r="G256" s="46"/>
      <c r="H256" s="46"/>
      <c r="I256" s="46"/>
    </row>
    <row r="257" spans="6:9" ht="13" x14ac:dyDescent="0.15">
      <c r="F257" s="46"/>
      <c r="G257" s="46"/>
      <c r="H257" s="46"/>
      <c r="I257" s="46"/>
    </row>
    <row r="258" spans="6:9" ht="13" x14ac:dyDescent="0.15">
      <c r="F258" s="46"/>
      <c r="G258" s="46"/>
      <c r="H258" s="46"/>
      <c r="I258" s="46"/>
    </row>
    <row r="259" spans="6:9" ht="13" x14ac:dyDescent="0.15">
      <c r="F259" s="46"/>
      <c r="G259" s="46"/>
      <c r="H259" s="46"/>
      <c r="I259" s="46"/>
    </row>
    <row r="260" spans="6:9" ht="13" x14ac:dyDescent="0.15">
      <c r="F260" s="46"/>
      <c r="G260" s="46"/>
      <c r="H260" s="46"/>
      <c r="I260" s="46"/>
    </row>
    <row r="261" spans="6:9" ht="13" x14ac:dyDescent="0.15">
      <c r="F261" s="46"/>
      <c r="G261" s="46"/>
      <c r="H261" s="46"/>
      <c r="I261" s="46"/>
    </row>
    <row r="262" spans="6:9" ht="13" x14ac:dyDescent="0.15">
      <c r="F262" s="46"/>
      <c r="G262" s="46"/>
      <c r="H262" s="46"/>
      <c r="I262" s="46"/>
    </row>
    <row r="263" spans="6:9" ht="13" x14ac:dyDescent="0.15">
      <c r="F263" s="46"/>
      <c r="G263" s="46"/>
      <c r="H263" s="46"/>
      <c r="I263" s="46"/>
    </row>
    <row r="264" spans="6:9" ht="13" x14ac:dyDescent="0.15">
      <c r="F264" s="46"/>
      <c r="G264" s="46"/>
      <c r="H264" s="46"/>
      <c r="I264" s="46"/>
    </row>
    <row r="265" spans="6:9" ht="13" x14ac:dyDescent="0.15">
      <c r="F265" s="46"/>
      <c r="G265" s="46"/>
      <c r="H265" s="46"/>
      <c r="I265" s="46"/>
    </row>
    <row r="266" spans="6:9" ht="13" x14ac:dyDescent="0.15">
      <c r="F266" s="46"/>
      <c r="G266" s="46"/>
      <c r="H266" s="46"/>
      <c r="I266" s="46"/>
    </row>
    <row r="267" spans="6:9" ht="13" x14ac:dyDescent="0.15">
      <c r="F267" s="46"/>
      <c r="G267" s="46"/>
      <c r="H267" s="46"/>
      <c r="I267" s="46"/>
    </row>
    <row r="268" spans="6:9" ht="13" x14ac:dyDescent="0.15">
      <c r="F268" s="46"/>
      <c r="G268" s="46"/>
      <c r="H268" s="46"/>
      <c r="I268" s="46"/>
    </row>
    <row r="269" spans="6:9" ht="13" x14ac:dyDescent="0.15">
      <c r="F269" s="46"/>
      <c r="G269" s="46"/>
      <c r="H269" s="46"/>
      <c r="I269" s="46"/>
    </row>
    <row r="270" spans="6:9" ht="13" x14ac:dyDescent="0.15">
      <c r="F270" s="46"/>
      <c r="G270" s="46"/>
      <c r="H270" s="46"/>
      <c r="I270" s="46"/>
    </row>
    <row r="271" spans="6:9" ht="13" x14ac:dyDescent="0.15">
      <c r="F271" s="46"/>
      <c r="G271" s="46"/>
      <c r="H271" s="46"/>
      <c r="I271" s="46"/>
    </row>
    <row r="272" spans="6:9" ht="13" x14ac:dyDescent="0.15">
      <c r="F272" s="46"/>
      <c r="G272" s="46"/>
      <c r="H272" s="46"/>
      <c r="I272" s="46"/>
    </row>
    <row r="273" spans="6:9" ht="13" x14ac:dyDescent="0.15">
      <c r="F273" s="46"/>
      <c r="G273" s="46"/>
      <c r="H273" s="46"/>
      <c r="I273" s="46"/>
    </row>
    <row r="274" spans="6:9" ht="13" x14ac:dyDescent="0.15">
      <c r="F274" s="46"/>
      <c r="G274" s="46"/>
      <c r="H274" s="46"/>
      <c r="I274" s="46"/>
    </row>
    <row r="275" spans="6:9" ht="13" x14ac:dyDescent="0.15">
      <c r="F275" s="46"/>
      <c r="G275" s="46"/>
      <c r="H275" s="46"/>
      <c r="I275" s="46"/>
    </row>
    <row r="276" spans="6:9" ht="13" x14ac:dyDescent="0.15">
      <c r="F276" s="46"/>
      <c r="G276" s="46"/>
      <c r="H276" s="46"/>
      <c r="I276" s="46"/>
    </row>
    <row r="277" spans="6:9" ht="13" x14ac:dyDescent="0.15">
      <c r="F277" s="46"/>
      <c r="G277" s="46"/>
      <c r="H277" s="46"/>
      <c r="I277" s="46"/>
    </row>
    <row r="278" spans="6:9" ht="13" x14ac:dyDescent="0.15">
      <c r="F278" s="46"/>
      <c r="G278" s="46"/>
      <c r="H278" s="46"/>
      <c r="I278" s="46"/>
    </row>
    <row r="279" spans="6:9" ht="13" x14ac:dyDescent="0.15">
      <c r="F279" s="46"/>
      <c r="G279" s="46"/>
      <c r="H279" s="46"/>
      <c r="I279" s="46"/>
    </row>
    <row r="280" spans="6:9" ht="13" x14ac:dyDescent="0.15">
      <c r="F280" s="46"/>
      <c r="G280" s="46"/>
      <c r="H280" s="46"/>
      <c r="I280" s="46"/>
    </row>
    <row r="281" spans="6:9" ht="13" x14ac:dyDescent="0.15">
      <c r="F281" s="46"/>
      <c r="G281" s="46"/>
      <c r="H281" s="46"/>
      <c r="I281" s="46"/>
    </row>
    <row r="282" spans="6:9" ht="13" x14ac:dyDescent="0.15">
      <c r="F282" s="46"/>
      <c r="G282" s="46"/>
      <c r="H282" s="46"/>
      <c r="I282" s="46"/>
    </row>
    <row r="283" spans="6:9" ht="13" x14ac:dyDescent="0.15">
      <c r="F283" s="46"/>
      <c r="G283" s="46"/>
      <c r="H283" s="46"/>
      <c r="I283" s="46"/>
    </row>
    <row r="284" spans="6:9" ht="13" x14ac:dyDescent="0.15">
      <c r="F284" s="46"/>
      <c r="G284" s="46"/>
      <c r="H284" s="46"/>
      <c r="I284" s="46"/>
    </row>
    <row r="285" spans="6:9" ht="13" x14ac:dyDescent="0.15">
      <c r="F285" s="46"/>
      <c r="G285" s="46"/>
      <c r="H285" s="46"/>
      <c r="I285" s="46"/>
    </row>
    <row r="286" spans="6:9" ht="13" x14ac:dyDescent="0.15">
      <c r="F286" s="46"/>
      <c r="G286" s="46"/>
      <c r="H286" s="46"/>
      <c r="I286" s="46"/>
    </row>
    <row r="287" spans="6:9" ht="13" x14ac:dyDescent="0.15">
      <c r="F287" s="46"/>
      <c r="G287" s="46"/>
      <c r="H287" s="46"/>
      <c r="I287" s="46"/>
    </row>
    <row r="288" spans="6:9" ht="13" x14ac:dyDescent="0.15">
      <c r="F288" s="46"/>
      <c r="G288" s="46"/>
      <c r="H288" s="46"/>
      <c r="I288" s="46"/>
    </row>
    <row r="289" spans="6:9" ht="13" x14ac:dyDescent="0.15">
      <c r="F289" s="46"/>
      <c r="G289" s="46"/>
      <c r="H289" s="46"/>
      <c r="I289" s="46"/>
    </row>
    <row r="290" spans="6:9" ht="13" x14ac:dyDescent="0.15">
      <c r="F290" s="46"/>
      <c r="G290" s="46"/>
      <c r="H290" s="46"/>
      <c r="I290" s="46"/>
    </row>
    <row r="291" spans="6:9" ht="13" x14ac:dyDescent="0.15">
      <c r="F291" s="46"/>
      <c r="G291" s="46"/>
      <c r="H291" s="46"/>
      <c r="I291" s="46"/>
    </row>
    <row r="292" spans="6:9" ht="13" x14ac:dyDescent="0.15">
      <c r="F292" s="46"/>
      <c r="G292" s="46"/>
      <c r="H292" s="46"/>
      <c r="I292" s="46"/>
    </row>
    <row r="293" spans="6:9" ht="13" x14ac:dyDescent="0.15">
      <c r="F293" s="46"/>
      <c r="G293" s="46"/>
      <c r="H293" s="46"/>
      <c r="I293" s="46"/>
    </row>
    <row r="294" spans="6:9" ht="13" x14ac:dyDescent="0.15">
      <c r="F294" s="46"/>
      <c r="G294" s="46"/>
      <c r="H294" s="46"/>
      <c r="I294" s="46"/>
    </row>
    <row r="295" spans="6:9" ht="13" x14ac:dyDescent="0.15">
      <c r="F295" s="46"/>
      <c r="G295" s="46"/>
      <c r="H295" s="46"/>
      <c r="I295" s="46"/>
    </row>
    <row r="296" spans="6:9" ht="13" x14ac:dyDescent="0.15">
      <c r="F296" s="46"/>
      <c r="G296" s="46"/>
      <c r="H296" s="46"/>
      <c r="I296" s="46"/>
    </row>
    <row r="297" spans="6:9" ht="13" x14ac:dyDescent="0.15">
      <c r="F297" s="46"/>
      <c r="G297" s="46"/>
      <c r="H297" s="46"/>
      <c r="I297" s="46"/>
    </row>
    <row r="298" spans="6:9" ht="13" x14ac:dyDescent="0.15">
      <c r="F298" s="46"/>
      <c r="G298" s="46"/>
      <c r="H298" s="46"/>
      <c r="I298" s="46"/>
    </row>
    <row r="299" spans="6:9" ht="13" x14ac:dyDescent="0.15">
      <c r="F299" s="46"/>
      <c r="G299" s="46"/>
      <c r="H299" s="46"/>
      <c r="I299" s="46"/>
    </row>
    <row r="300" spans="6:9" ht="13" x14ac:dyDescent="0.15">
      <c r="F300" s="46"/>
      <c r="G300" s="46"/>
      <c r="H300" s="46"/>
      <c r="I300" s="46"/>
    </row>
    <row r="301" spans="6:9" ht="13" x14ac:dyDescent="0.15">
      <c r="F301" s="46"/>
      <c r="G301" s="46"/>
      <c r="H301" s="46"/>
      <c r="I301" s="46"/>
    </row>
    <row r="302" spans="6:9" ht="13" x14ac:dyDescent="0.15">
      <c r="F302" s="46"/>
      <c r="G302" s="46"/>
      <c r="H302" s="46"/>
      <c r="I302" s="46"/>
    </row>
    <row r="303" spans="6:9" ht="13" x14ac:dyDescent="0.15">
      <c r="F303" s="46"/>
      <c r="G303" s="46"/>
      <c r="H303" s="46"/>
      <c r="I303" s="46"/>
    </row>
    <row r="304" spans="6:9" ht="13" x14ac:dyDescent="0.15">
      <c r="F304" s="46"/>
      <c r="G304" s="46"/>
      <c r="H304" s="46"/>
      <c r="I304" s="46"/>
    </row>
    <row r="305" spans="6:9" ht="13" x14ac:dyDescent="0.15">
      <c r="F305" s="46"/>
      <c r="G305" s="46"/>
      <c r="H305" s="46"/>
      <c r="I305" s="46"/>
    </row>
    <row r="306" spans="6:9" ht="13" x14ac:dyDescent="0.15">
      <c r="F306" s="46"/>
      <c r="G306" s="46"/>
      <c r="H306" s="46"/>
      <c r="I306" s="46"/>
    </row>
    <row r="307" spans="6:9" ht="13" x14ac:dyDescent="0.15">
      <c r="F307" s="46"/>
      <c r="G307" s="46"/>
      <c r="H307" s="46"/>
      <c r="I307" s="46"/>
    </row>
    <row r="308" spans="6:9" ht="13" x14ac:dyDescent="0.15">
      <c r="F308" s="46"/>
      <c r="G308" s="46"/>
      <c r="H308" s="46"/>
      <c r="I308" s="46"/>
    </row>
    <row r="309" spans="6:9" ht="13" x14ac:dyDescent="0.15">
      <c r="F309" s="46"/>
      <c r="G309" s="46"/>
      <c r="H309" s="46"/>
      <c r="I309" s="46"/>
    </row>
    <row r="310" spans="6:9" ht="13" x14ac:dyDescent="0.15">
      <c r="F310" s="46"/>
      <c r="G310" s="46"/>
      <c r="H310" s="46"/>
      <c r="I310" s="46"/>
    </row>
    <row r="311" spans="6:9" ht="13" x14ac:dyDescent="0.15">
      <c r="F311" s="46"/>
      <c r="G311" s="46"/>
      <c r="H311" s="46"/>
      <c r="I311" s="46"/>
    </row>
    <row r="312" spans="6:9" ht="13" x14ac:dyDescent="0.15">
      <c r="F312" s="46"/>
      <c r="G312" s="46"/>
      <c r="H312" s="46"/>
      <c r="I312" s="46"/>
    </row>
    <row r="313" spans="6:9" ht="13" x14ac:dyDescent="0.15">
      <c r="F313" s="46"/>
      <c r="G313" s="46"/>
      <c r="H313" s="46"/>
      <c r="I313" s="46"/>
    </row>
    <row r="314" spans="6:9" ht="13" x14ac:dyDescent="0.15">
      <c r="F314" s="46"/>
      <c r="G314" s="46"/>
      <c r="H314" s="46"/>
      <c r="I314" s="46"/>
    </row>
    <row r="315" spans="6:9" ht="13" x14ac:dyDescent="0.15">
      <c r="F315" s="46"/>
      <c r="G315" s="46"/>
      <c r="H315" s="46"/>
      <c r="I315" s="46"/>
    </row>
    <row r="316" spans="6:9" ht="13" x14ac:dyDescent="0.15">
      <c r="F316" s="46"/>
      <c r="G316" s="46"/>
      <c r="H316" s="46"/>
      <c r="I316" s="46"/>
    </row>
    <row r="317" spans="6:9" ht="13" x14ac:dyDescent="0.15">
      <c r="F317" s="46"/>
      <c r="G317" s="46"/>
      <c r="H317" s="46"/>
      <c r="I317" s="46"/>
    </row>
    <row r="318" spans="6:9" ht="13" x14ac:dyDescent="0.15">
      <c r="F318" s="46"/>
      <c r="G318" s="46"/>
      <c r="H318" s="46"/>
      <c r="I318" s="46"/>
    </row>
    <row r="319" spans="6:9" ht="13" x14ac:dyDescent="0.15">
      <c r="F319" s="46"/>
      <c r="G319" s="46"/>
      <c r="H319" s="46"/>
      <c r="I319" s="46"/>
    </row>
    <row r="320" spans="6:9" ht="13" x14ac:dyDescent="0.15">
      <c r="F320" s="46"/>
      <c r="G320" s="46"/>
      <c r="H320" s="46"/>
      <c r="I320" s="46"/>
    </row>
    <row r="321" spans="6:9" ht="13" x14ac:dyDescent="0.15">
      <c r="F321" s="46"/>
      <c r="G321" s="46"/>
      <c r="H321" s="46"/>
      <c r="I321" s="46"/>
    </row>
    <row r="322" spans="6:9" ht="13" x14ac:dyDescent="0.15">
      <c r="F322" s="46"/>
      <c r="G322" s="46"/>
      <c r="H322" s="46"/>
      <c r="I322" s="46"/>
    </row>
    <row r="323" spans="6:9" ht="13" x14ac:dyDescent="0.15">
      <c r="F323" s="46"/>
      <c r="G323" s="46"/>
      <c r="H323" s="46"/>
      <c r="I323" s="46"/>
    </row>
    <row r="324" spans="6:9" ht="13" x14ac:dyDescent="0.15">
      <c r="F324" s="46"/>
      <c r="G324" s="46"/>
      <c r="H324" s="46"/>
      <c r="I324" s="46"/>
    </row>
    <row r="325" spans="6:9" ht="13" x14ac:dyDescent="0.15">
      <c r="F325" s="46"/>
      <c r="G325" s="46"/>
      <c r="H325" s="46"/>
      <c r="I325" s="46"/>
    </row>
    <row r="326" spans="6:9" ht="13" x14ac:dyDescent="0.15">
      <c r="F326" s="46"/>
      <c r="G326" s="46"/>
      <c r="H326" s="46"/>
      <c r="I326" s="46"/>
    </row>
    <row r="327" spans="6:9" ht="13" x14ac:dyDescent="0.15">
      <c r="F327" s="46"/>
      <c r="G327" s="46"/>
      <c r="H327" s="46"/>
      <c r="I327" s="46"/>
    </row>
    <row r="328" spans="6:9" ht="13" x14ac:dyDescent="0.15">
      <c r="F328" s="46"/>
      <c r="G328" s="46"/>
      <c r="H328" s="46"/>
      <c r="I328" s="46"/>
    </row>
    <row r="329" spans="6:9" ht="13" x14ac:dyDescent="0.15">
      <c r="F329" s="46"/>
      <c r="G329" s="46"/>
      <c r="H329" s="46"/>
      <c r="I329" s="46"/>
    </row>
    <row r="330" spans="6:9" ht="13" x14ac:dyDescent="0.15">
      <c r="F330" s="46"/>
      <c r="G330" s="46"/>
      <c r="H330" s="46"/>
      <c r="I330" s="46"/>
    </row>
    <row r="331" spans="6:9" ht="13" x14ac:dyDescent="0.15">
      <c r="F331" s="46"/>
      <c r="G331" s="46"/>
      <c r="H331" s="46"/>
      <c r="I331" s="46"/>
    </row>
    <row r="332" spans="6:9" ht="13" x14ac:dyDescent="0.15">
      <c r="F332" s="46"/>
      <c r="G332" s="46"/>
      <c r="H332" s="46"/>
      <c r="I332" s="46"/>
    </row>
    <row r="333" spans="6:9" ht="13" x14ac:dyDescent="0.15">
      <c r="F333" s="46"/>
      <c r="G333" s="46"/>
      <c r="H333" s="46"/>
      <c r="I333" s="46"/>
    </row>
    <row r="334" spans="6:9" ht="13" x14ac:dyDescent="0.15">
      <c r="F334" s="46"/>
      <c r="G334" s="46"/>
      <c r="H334" s="46"/>
      <c r="I334" s="46"/>
    </row>
    <row r="335" spans="6:9" ht="13" x14ac:dyDescent="0.15">
      <c r="F335" s="46"/>
      <c r="G335" s="46"/>
      <c r="H335" s="46"/>
      <c r="I335" s="46"/>
    </row>
    <row r="336" spans="6:9" ht="13" x14ac:dyDescent="0.15">
      <c r="F336" s="46"/>
      <c r="G336" s="46"/>
      <c r="H336" s="46"/>
      <c r="I336" s="46"/>
    </row>
    <row r="337" spans="6:9" ht="13" x14ac:dyDescent="0.15">
      <c r="F337" s="46"/>
      <c r="G337" s="46"/>
      <c r="H337" s="46"/>
      <c r="I337" s="46"/>
    </row>
    <row r="338" spans="6:9" ht="13" x14ac:dyDescent="0.15">
      <c r="F338" s="46"/>
      <c r="G338" s="46"/>
      <c r="H338" s="46"/>
      <c r="I338" s="46"/>
    </row>
    <row r="339" spans="6:9" ht="13" x14ac:dyDescent="0.15">
      <c r="F339" s="46"/>
      <c r="G339" s="46"/>
      <c r="H339" s="46"/>
      <c r="I339" s="46"/>
    </row>
    <row r="340" spans="6:9" ht="13" x14ac:dyDescent="0.15">
      <c r="F340" s="46"/>
      <c r="G340" s="46"/>
      <c r="H340" s="46"/>
      <c r="I340" s="46"/>
    </row>
    <row r="341" spans="6:9" ht="13" x14ac:dyDescent="0.15">
      <c r="F341" s="46"/>
      <c r="G341" s="46"/>
      <c r="H341" s="46"/>
      <c r="I341" s="46"/>
    </row>
    <row r="342" spans="6:9" ht="13" x14ac:dyDescent="0.15">
      <c r="F342" s="46"/>
      <c r="G342" s="46"/>
      <c r="H342" s="46"/>
      <c r="I342" s="46"/>
    </row>
    <row r="343" spans="6:9" ht="13" x14ac:dyDescent="0.15">
      <c r="F343" s="46"/>
      <c r="G343" s="46"/>
      <c r="H343" s="46"/>
      <c r="I343" s="46"/>
    </row>
    <row r="344" spans="6:9" ht="13" x14ac:dyDescent="0.15">
      <c r="F344" s="46"/>
      <c r="G344" s="46"/>
      <c r="H344" s="46"/>
      <c r="I344" s="46"/>
    </row>
    <row r="345" spans="6:9" ht="13" x14ac:dyDescent="0.15">
      <c r="F345" s="46"/>
      <c r="G345" s="46"/>
      <c r="H345" s="46"/>
      <c r="I345" s="46"/>
    </row>
    <row r="346" spans="6:9" ht="13" x14ac:dyDescent="0.15">
      <c r="F346" s="46"/>
      <c r="G346" s="46"/>
      <c r="H346" s="46"/>
      <c r="I346" s="46"/>
    </row>
    <row r="347" spans="6:9" ht="13" x14ac:dyDescent="0.15">
      <c r="F347" s="46"/>
      <c r="G347" s="46"/>
      <c r="H347" s="46"/>
      <c r="I347" s="46"/>
    </row>
    <row r="348" spans="6:9" ht="13" x14ac:dyDescent="0.15">
      <c r="F348" s="46"/>
      <c r="G348" s="46"/>
      <c r="H348" s="46"/>
      <c r="I348" s="46"/>
    </row>
    <row r="349" spans="6:9" ht="13" x14ac:dyDescent="0.15">
      <c r="F349" s="46"/>
      <c r="G349" s="46"/>
      <c r="H349" s="46"/>
      <c r="I349" s="46"/>
    </row>
    <row r="350" spans="6:9" ht="13" x14ac:dyDescent="0.15">
      <c r="F350" s="46"/>
      <c r="G350" s="46"/>
      <c r="H350" s="46"/>
      <c r="I350" s="46"/>
    </row>
    <row r="351" spans="6:9" ht="13" x14ac:dyDescent="0.15">
      <c r="F351" s="46"/>
      <c r="G351" s="46"/>
      <c r="H351" s="46"/>
      <c r="I351" s="46"/>
    </row>
    <row r="352" spans="6:9" ht="13" x14ac:dyDescent="0.15">
      <c r="F352" s="46"/>
      <c r="G352" s="46"/>
      <c r="H352" s="46"/>
      <c r="I352" s="46"/>
    </row>
    <row r="353" spans="6:9" ht="13" x14ac:dyDescent="0.15">
      <c r="F353" s="46"/>
      <c r="G353" s="46"/>
      <c r="H353" s="46"/>
      <c r="I353" s="46"/>
    </row>
    <row r="354" spans="6:9" ht="13" x14ac:dyDescent="0.15">
      <c r="F354" s="46"/>
      <c r="G354" s="46"/>
      <c r="H354" s="46"/>
      <c r="I354" s="46"/>
    </row>
    <row r="355" spans="6:9" ht="13" x14ac:dyDescent="0.15">
      <c r="F355" s="46"/>
      <c r="G355" s="46"/>
      <c r="H355" s="46"/>
      <c r="I355" s="46"/>
    </row>
    <row r="356" spans="6:9" ht="13" x14ac:dyDescent="0.15">
      <c r="F356" s="46"/>
      <c r="G356" s="46"/>
      <c r="H356" s="46"/>
      <c r="I356" s="46"/>
    </row>
    <row r="357" spans="6:9" ht="13" x14ac:dyDescent="0.15">
      <c r="F357" s="46"/>
      <c r="G357" s="46"/>
      <c r="H357" s="46"/>
      <c r="I357" s="46"/>
    </row>
    <row r="358" spans="6:9" ht="13" x14ac:dyDescent="0.15">
      <c r="F358" s="46"/>
      <c r="G358" s="46"/>
      <c r="H358" s="46"/>
      <c r="I358" s="46"/>
    </row>
    <row r="359" spans="6:9" ht="13" x14ac:dyDescent="0.15">
      <c r="F359" s="46"/>
      <c r="G359" s="46"/>
      <c r="H359" s="46"/>
      <c r="I359" s="46"/>
    </row>
    <row r="360" spans="6:9" ht="13" x14ac:dyDescent="0.15">
      <c r="F360" s="46"/>
      <c r="G360" s="46"/>
      <c r="H360" s="46"/>
      <c r="I360" s="46"/>
    </row>
    <row r="361" spans="6:9" ht="13" x14ac:dyDescent="0.15">
      <c r="F361" s="46"/>
      <c r="G361" s="46"/>
      <c r="H361" s="46"/>
      <c r="I361" s="46"/>
    </row>
    <row r="362" spans="6:9" ht="13" x14ac:dyDescent="0.15">
      <c r="F362" s="46"/>
      <c r="G362" s="46"/>
      <c r="H362" s="46"/>
      <c r="I362" s="46"/>
    </row>
    <row r="363" spans="6:9" ht="13" x14ac:dyDescent="0.15">
      <c r="F363" s="46"/>
      <c r="G363" s="46"/>
      <c r="H363" s="46"/>
      <c r="I363" s="46"/>
    </row>
    <row r="364" spans="6:9" ht="13" x14ac:dyDescent="0.15">
      <c r="F364" s="46"/>
      <c r="G364" s="46"/>
      <c r="H364" s="46"/>
      <c r="I364" s="46"/>
    </row>
    <row r="365" spans="6:9" ht="13" x14ac:dyDescent="0.15">
      <c r="F365" s="46"/>
      <c r="G365" s="46"/>
      <c r="H365" s="46"/>
      <c r="I365" s="46"/>
    </row>
    <row r="366" spans="6:9" ht="13" x14ac:dyDescent="0.15">
      <c r="F366" s="46"/>
      <c r="G366" s="46"/>
      <c r="H366" s="46"/>
      <c r="I366" s="46"/>
    </row>
    <row r="367" spans="6:9" ht="13" x14ac:dyDescent="0.15">
      <c r="F367" s="46"/>
      <c r="G367" s="46"/>
      <c r="H367" s="46"/>
      <c r="I367" s="46"/>
    </row>
    <row r="368" spans="6:9" ht="13" x14ac:dyDescent="0.15">
      <c r="F368" s="46"/>
      <c r="G368" s="46"/>
      <c r="H368" s="46"/>
      <c r="I368" s="46"/>
    </row>
    <row r="369" spans="6:9" ht="13" x14ac:dyDescent="0.15">
      <c r="F369" s="46"/>
      <c r="G369" s="46"/>
      <c r="H369" s="46"/>
      <c r="I369" s="46"/>
    </row>
    <row r="370" spans="6:9" ht="13" x14ac:dyDescent="0.15">
      <c r="F370" s="46"/>
      <c r="G370" s="46"/>
      <c r="H370" s="46"/>
      <c r="I370" s="46"/>
    </row>
    <row r="371" spans="6:9" ht="13" x14ac:dyDescent="0.15">
      <c r="F371" s="46"/>
      <c r="G371" s="46"/>
      <c r="H371" s="46"/>
      <c r="I371" s="46"/>
    </row>
    <row r="372" spans="6:9" ht="13" x14ac:dyDescent="0.15">
      <c r="F372" s="46"/>
      <c r="G372" s="46"/>
      <c r="H372" s="46"/>
      <c r="I372" s="46"/>
    </row>
    <row r="373" spans="6:9" ht="13" x14ac:dyDescent="0.15">
      <c r="F373" s="46"/>
      <c r="G373" s="46"/>
      <c r="H373" s="46"/>
      <c r="I373" s="46"/>
    </row>
    <row r="374" spans="6:9" ht="13" x14ac:dyDescent="0.15">
      <c r="F374" s="46"/>
      <c r="G374" s="46"/>
      <c r="H374" s="46"/>
      <c r="I374" s="46"/>
    </row>
    <row r="375" spans="6:9" ht="13" x14ac:dyDescent="0.15">
      <c r="F375" s="46"/>
      <c r="G375" s="46"/>
      <c r="H375" s="46"/>
      <c r="I375" s="46"/>
    </row>
    <row r="376" spans="6:9" ht="13" x14ac:dyDescent="0.15">
      <c r="F376" s="46"/>
      <c r="G376" s="46"/>
      <c r="H376" s="46"/>
      <c r="I376" s="46"/>
    </row>
    <row r="377" spans="6:9" ht="13" x14ac:dyDescent="0.15">
      <c r="F377" s="46"/>
      <c r="G377" s="46"/>
      <c r="H377" s="46"/>
      <c r="I377" s="46"/>
    </row>
    <row r="378" spans="6:9" ht="13" x14ac:dyDescent="0.15">
      <c r="F378" s="46"/>
      <c r="G378" s="46"/>
      <c r="H378" s="46"/>
      <c r="I378" s="46"/>
    </row>
    <row r="379" spans="6:9" ht="13" x14ac:dyDescent="0.15">
      <c r="F379" s="46"/>
      <c r="G379" s="46"/>
      <c r="H379" s="46"/>
      <c r="I379" s="46"/>
    </row>
    <row r="380" spans="6:9" ht="13" x14ac:dyDescent="0.15">
      <c r="F380" s="46"/>
      <c r="G380" s="46"/>
      <c r="H380" s="46"/>
      <c r="I380" s="46"/>
    </row>
    <row r="381" spans="6:9" ht="13" x14ac:dyDescent="0.15">
      <c r="F381" s="46"/>
      <c r="G381" s="46"/>
      <c r="H381" s="46"/>
      <c r="I381" s="46"/>
    </row>
    <row r="382" spans="6:9" ht="13" x14ac:dyDescent="0.15">
      <c r="F382" s="46"/>
      <c r="G382" s="46"/>
      <c r="H382" s="46"/>
      <c r="I382" s="46"/>
    </row>
    <row r="383" spans="6:9" ht="13" x14ac:dyDescent="0.15">
      <c r="F383" s="46"/>
      <c r="G383" s="46"/>
      <c r="H383" s="46"/>
      <c r="I383" s="46"/>
    </row>
    <row r="384" spans="6:9" ht="13" x14ac:dyDescent="0.15">
      <c r="F384" s="46"/>
      <c r="G384" s="46"/>
      <c r="H384" s="46"/>
      <c r="I384" s="46"/>
    </row>
    <row r="385" spans="6:9" ht="13" x14ac:dyDescent="0.15">
      <c r="F385" s="46"/>
      <c r="G385" s="46"/>
      <c r="H385" s="46"/>
      <c r="I385" s="46"/>
    </row>
    <row r="386" spans="6:9" ht="13" x14ac:dyDescent="0.15">
      <c r="F386" s="46"/>
      <c r="G386" s="46"/>
      <c r="H386" s="46"/>
      <c r="I386" s="46"/>
    </row>
    <row r="387" spans="6:9" ht="13" x14ac:dyDescent="0.15">
      <c r="F387" s="46"/>
      <c r="G387" s="46"/>
      <c r="H387" s="46"/>
      <c r="I387" s="46"/>
    </row>
    <row r="388" spans="6:9" ht="13" x14ac:dyDescent="0.15">
      <c r="F388" s="46"/>
      <c r="G388" s="46"/>
      <c r="H388" s="46"/>
      <c r="I388" s="46"/>
    </row>
    <row r="389" spans="6:9" ht="13" x14ac:dyDescent="0.15">
      <c r="F389" s="46"/>
      <c r="G389" s="46"/>
      <c r="H389" s="46"/>
      <c r="I389" s="46"/>
    </row>
    <row r="390" spans="6:9" ht="13" x14ac:dyDescent="0.15">
      <c r="F390" s="46"/>
      <c r="G390" s="46"/>
      <c r="H390" s="46"/>
      <c r="I390" s="46"/>
    </row>
    <row r="391" spans="6:9" ht="13" x14ac:dyDescent="0.15">
      <c r="F391" s="46"/>
      <c r="G391" s="46"/>
      <c r="H391" s="46"/>
      <c r="I391" s="46"/>
    </row>
    <row r="392" spans="6:9" ht="13" x14ac:dyDescent="0.15">
      <c r="F392" s="46"/>
      <c r="G392" s="46"/>
      <c r="H392" s="46"/>
      <c r="I392" s="46"/>
    </row>
    <row r="393" spans="6:9" ht="13" x14ac:dyDescent="0.15">
      <c r="F393" s="46"/>
      <c r="G393" s="46"/>
      <c r="H393" s="46"/>
      <c r="I393" s="46"/>
    </row>
    <row r="394" spans="6:9" ht="13" x14ac:dyDescent="0.15">
      <c r="F394" s="46"/>
      <c r="G394" s="46"/>
      <c r="H394" s="46"/>
      <c r="I394" s="46"/>
    </row>
    <row r="395" spans="6:9" ht="13" x14ac:dyDescent="0.15">
      <c r="F395" s="46"/>
      <c r="G395" s="46"/>
      <c r="H395" s="46"/>
      <c r="I395" s="46"/>
    </row>
    <row r="396" spans="6:9" ht="13" x14ac:dyDescent="0.15">
      <c r="F396" s="46"/>
      <c r="G396" s="46"/>
      <c r="H396" s="46"/>
      <c r="I396" s="46"/>
    </row>
    <row r="397" spans="6:9" ht="13" x14ac:dyDescent="0.15">
      <c r="F397" s="46"/>
      <c r="G397" s="46"/>
      <c r="H397" s="46"/>
      <c r="I397" s="46"/>
    </row>
    <row r="398" spans="6:9" ht="13" x14ac:dyDescent="0.15">
      <c r="F398" s="46"/>
      <c r="G398" s="46"/>
      <c r="H398" s="46"/>
      <c r="I398" s="46"/>
    </row>
    <row r="399" spans="6:9" ht="13" x14ac:dyDescent="0.15">
      <c r="F399" s="46"/>
      <c r="G399" s="46"/>
      <c r="H399" s="46"/>
      <c r="I399" s="46"/>
    </row>
    <row r="400" spans="6:9" ht="13" x14ac:dyDescent="0.15">
      <c r="F400" s="46"/>
      <c r="G400" s="46"/>
      <c r="H400" s="46"/>
      <c r="I400" s="46"/>
    </row>
    <row r="401" spans="6:9" ht="13" x14ac:dyDescent="0.15">
      <c r="F401" s="46"/>
      <c r="G401" s="46"/>
      <c r="H401" s="46"/>
      <c r="I401" s="46"/>
    </row>
    <row r="402" spans="6:9" ht="13" x14ac:dyDescent="0.15">
      <c r="F402" s="46"/>
      <c r="G402" s="46"/>
      <c r="H402" s="46"/>
      <c r="I402" s="46"/>
    </row>
    <row r="403" spans="6:9" ht="13" x14ac:dyDescent="0.15">
      <c r="F403" s="46"/>
      <c r="G403" s="46"/>
      <c r="H403" s="46"/>
      <c r="I403" s="46"/>
    </row>
    <row r="404" spans="6:9" ht="13" x14ac:dyDescent="0.15">
      <c r="F404" s="46"/>
      <c r="G404" s="46"/>
      <c r="H404" s="46"/>
      <c r="I404" s="46"/>
    </row>
    <row r="405" spans="6:9" ht="13" x14ac:dyDescent="0.15">
      <c r="F405" s="46"/>
      <c r="G405" s="46"/>
      <c r="H405" s="46"/>
      <c r="I405" s="46"/>
    </row>
    <row r="406" spans="6:9" ht="13" x14ac:dyDescent="0.15">
      <c r="F406" s="46"/>
      <c r="G406" s="46"/>
      <c r="H406" s="46"/>
      <c r="I406" s="46"/>
    </row>
    <row r="407" spans="6:9" ht="13" x14ac:dyDescent="0.15">
      <c r="F407" s="46"/>
      <c r="G407" s="46"/>
      <c r="H407" s="46"/>
      <c r="I407" s="46"/>
    </row>
    <row r="408" spans="6:9" ht="13" x14ac:dyDescent="0.15">
      <c r="F408" s="46"/>
      <c r="G408" s="46"/>
      <c r="H408" s="46"/>
      <c r="I408" s="46"/>
    </row>
    <row r="409" spans="6:9" ht="13" x14ac:dyDescent="0.15">
      <c r="F409" s="46"/>
      <c r="G409" s="46"/>
      <c r="H409" s="46"/>
      <c r="I409" s="46"/>
    </row>
    <row r="410" spans="6:9" ht="13" x14ac:dyDescent="0.15">
      <c r="F410" s="46"/>
      <c r="G410" s="46"/>
      <c r="H410" s="46"/>
      <c r="I410" s="46"/>
    </row>
    <row r="411" spans="6:9" ht="13" x14ac:dyDescent="0.15">
      <c r="F411" s="46"/>
      <c r="G411" s="46"/>
      <c r="H411" s="46"/>
      <c r="I411" s="46"/>
    </row>
    <row r="412" spans="6:9" ht="13" x14ac:dyDescent="0.15">
      <c r="F412" s="46"/>
      <c r="G412" s="46"/>
      <c r="H412" s="46"/>
      <c r="I412" s="46"/>
    </row>
    <row r="413" spans="6:9" ht="13" x14ac:dyDescent="0.15">
      <c r="F413" s="46"/>
      <c r="G413" s="46"/>
      <c r="H413" s="46"/>
      <c r="I413" s="46"/>
    </row>
    <row r="414" spans="6:9" ht="13" x14ac:dyDescent="0.15">
      <c r="F414" s="46"/>
      <c r="G414" s="46"/>
      <c r="H414" s="46"/>
      <c r="I414" s="46"/>
    </row>
    <row r="415" spans="6:9" ht="13" x14ac:dyDescent="0.15">
      <c r="F415" s="46"/>
      <c r="G415" s="46"/>
      <c r="H415" s="46"/>
      <c r="I415" s="46"/>
    </row>
    <row r="416" spans="6:9" ht="13" x14ac:dyDescent="0.15">
      <c r="F416" s="46"/>
      <c r="G416" s="46"/>
      <c r="H416" s="46"/>
      <c r="I416" s="46"/>
    </row>
    <row r="417" spans="6:9" ht="13" x14ac:dyDescent="0.15">
      <c r="F417" s="46"/>
      <c r="G417" s="46"/>
      <c r="H417" s="46"/>
      <c r="I417" s="46"/>
    </row>
    <row r="418" spans="6:9" ht="13" x14ac:dyDescent="0.15">
      <c r="F418" s="46"/>
      <c r="G418" s="46"/>
      <c r="H418" s="46"/>
      <c r="I418" s="46"/>
    </row>
    <row r="419" spans="6:9" ht="13" x14ac:dyDescent="0.15">
      <c r="F419" s="46"/>
      <c r="G419" s="46"/>
      <c r="H419" s="46"/>
      <c r="I419" s="46"/>
    </row>
    <row r="420" spans="6:9" ht="13" x14ac:dyDescent="0.15">
      <c r="F420" s="46"/>
      <c r="G420" s="46"/>
      <c r="H420" s="46"/>
      <c r="I420" s="46"/>
    </row>
    <row r="421" spans="6:9" ht="13" x14ac:dyDescent="0.15">
      <c r="F421" s="46"/>
      <c r="G421" s="46"/>
      <c r="H421" s="46"/>
      <c r="I421" s="46"/>
    </row>
    <row r="422" spans="6:9" ht="13" x14ac:dyDescent="0.15">
      <c r="F422" s="46"/>
      <c r="G422" s="46"/>
      <c r="H422" s="46"/>
      <c r="I422" s="46"/>
    </row>
    <row r="423" spans="6:9" ht="13" x14ac:dyDescent="0.15">
      <c r="F423" s="46"/>
      <c r="G423" s="46"/>
      <c r="H423" s="46"/>
      <c r="I423" s="46"/>
    </row>
    <row r="424" spans="6:9" ht="13" x14ac:dyDescent="0.15">
      <c r="F424" s="46"/>
      <c r="G424" s="46"/>
      <c r="H424" s="46"/>
      <c r="I424" s="46"/>
    </row>
    <row r="425" spans="6:9" ht="13" x14ac:dyDescent="0.15">
      <c r="F425" s="46"/>
      <c r="G425" s="46"/>
      <c r="H425" s="46"/>
      <c r="I425" s="46"/>
    </row>
    <row r="426" spans="6:9" ht="13" x14ac:dyDescent="0.15">
      <c r="F426" s="46"/>
      <c r="G426" s="46"/>
      <c r="H426" s="46"/>
      <c r="I426" s="46"/>
    </row>
    <row r="427" spans="6:9" ht="13" x14ac:dyDescent="0.15">
      <c r="F427" s="46"/>
      <c r="G427" s="46"/>
      <c r="H427" s="46"/>
      <c r="I427" s="46"/>
    </row>
    <row r="428" spans="6:9" ht="13" x14ac:dyDescent="0.15">
      <c r="F428" s="46"/>
      <c r="G428" s="46"/>
      <c r="H428" s="46"/>
      <c r="I428" s="46"/>
    </row>
    <row r="429" spans="6:9" ht="13" x14ac:dyDescent="0.15">
      <c r="F429" s="46"/>
      <c r="G429" s="46"/>
      <c r="H429" s="46"/>
      <c r="I429" s="46"/>
    </row>
    <row r="430" spans="6:9" ht="13" x14ac:dyDescent="0.15">
      <c r="F430" s="46"/>
      <c r="G430" s="46"/>
      <c r="H430" s="46"/>
      <c r="I430" s="46"/>
    </row>
    <row r="431" spans="6:9" ht="13" x14ac:dyDescent="0.15">
      <c r="F431" s="46"/>
      <c r="G431" s="46"/>
      <c r="H431" s="46"/>
      <c r="I431" s="46"/>
    </row>
    <row r="432" spans="6:9" ht="13" x14ac:dyDescent="0.15">
      <c r="F432" s="46"/>
      <c r="G432" s="46"/>
      <c r="H432" s="46"/>
      <c r="I432" s="46"/>
    </row>
    <row r="433" spans="6:9" ht="13" x14ac:dyDescent="0.15">
      <c r="F433" s="46"/>
      <c r="G433" s="46"/>
      <c r="H433" s="46"/>
      <c r="I433" s="46"/>
    </row>
    <row r="434" spans="6:9" ht="13" x14ac:dyDescent="0.15">
      <c r="F434" s="46"/>
      <c r="G434" s="46"/>
      <c r="H434" s="46"/>
      <c r="I434" s="46"/>
    </row>
    <row r="435" spans="6:9" ht="13" x14ac:dyDescent="0.15">
      <c r="F435" s="46"/>
      <c r="G435" s="46"/>
      <c r="H435" s="46"/>
      <c r="I435" s="46"/>
    </row>
    <row r="436" spans="6:9" ht="13" x14ac:dyDescent="0.15">
      <c r="F436" s="46"/>
      <c r="G436" s="46"/>
      <c r="H436" s="46"/>
      <c r="I436" s="46"/>
    </row>
    <row r="437" spans="6:9" ht="13" x14ac:dyDescent="0.15">
      <c r="F437" s="46"/>
      <c r="G437" s="46"/>
      <c r="H437" s="46"/>
      <c r="I437" s="46"/>
    </row>
    <row r="438" spans="6:9" ht="13" x14ac:dyDescent="0.15">
      <c r="F438" s="46"/>
      <c r="G438" s="46"/>
      <c r="H438" s="46"/>
      <c r="I438" s="46"/>
    </row>
    <row r="439" spans="6:9" ht="13" x14ac:dyDescent="0.15">
      <c r="F439" s="46"/>
      <c r="G439" s="46"/>
      <c r="H439" s="46"/>
      <c r="I439" s="46"/>
    </row>
    <row r="440" spans="6:9" ht="13" x14ac:dyDescent="0.15">
      <c r="F440" s="46"/>
      <c r="G440" s="46"/>
      <c r="H440" s="46"/>
      <c r="I440" s="46"/>
    </row>
    <row r="441" spans="6:9" ht="13" x14ac:dyDescent="0.15">
      <c r="F441" s="46"/>
      <c r="G441" s="46"/>
      <c r="H441" s="46"/>
      <c r="I441" s="46"/>
    </row>
    <row r="442" spans="6:9" ht="13" x14ac:dyDescent="0.15">
      <c r="F442" s="46"/>
      <c r="G442" s="46"/>
      <c r="H442" s="46"/>
      <c r="I442" s="46"/>
    </row>
    <row r="443" spans="6:9" ht="13" x14ac:dyDescent="0.15">
      <c r="F443" s="46"/>
      <c r="G443" s="46"/>
      <c r="H443" s="46"/>
      <c r="I443" s="46"/>
    </row>
    <row r="444" spans="6:9" ht="13" x14ac:dyDescent="0.15">
      <c r="F444" s="46"/>
      <c r="G444" s="46"/>
      <c r="H444" s="46"/>
      <c r="I444" s="46"/>
    </row>
    <row r="445" spans="6:9" ht="13" x14ac:dyDescent="0.15">
      <c r="F445" s="46"/>
      <c r="G445" s="46"/>
      <c r="H445" s="46"/>
      <c r="I445" s="46"/>
    </row>
    <row r="446" spans="6:9" ht="13" x14ac:dyDescent="0.15">
      <c r="F446" s="46"/>
      <c r="G446" s="46"/>
      <c r="H446" s="46"/>
      <c r="I446" s="46"/>
    </row>
    <row r="447" spans="6:9" ht="13" x14ac:dyDescent="0.15">
      <c r="F447" s="46"/>
      <c r="G447" s="46"/>
      <c r="H447" s="46"/>
      <c r="I447" s="46"/>
    </row>
    <row r="448" spans="6:9" ht="13" x14ac:dyDescent="0.15">
      <c r="F448" s="46"/>
      <c r="G448" s="46"/>
      <c r="H448" s="46"/>
      <c r="I448" s="46"/>
    </row>
    <row r="449" spans="6:9" ht="13" x14ac:dyDescent="0.15">
      <c r="F449" s="46"/>
      <c r="G449" s="46"/>
      <c r="H449" s="46"/>
      <c r="I449" s="46"/>
    </row>
    <row r="450" spans="6:9" ht="13" x14ac:dyDescent="0.15">
      <c r="F450" s="46"/>
      <c r="G450" s="46"/>
      <c r="H450" s="46"/>
      <c r="I450" s="46"/>
    </row>
    <row r="451" spans="6:9" ht="13" x14ac:dyDescent="0.15">
      <c r="F451" s="46"/>
      <c r="G451" s="46"/>
      <c r="H451" s="46"/>
      <c r="I451" s="46"/>
    </row>
    <row r="452" spans="6:9" ht="13" x14ac:dyDescent="0.15">
      <c r="F452" s="46"/>
      <c r="G452" s="46"/>
      <c r="H452" s="46"/>
      <c r="I452" s="46"/>
    </row>
    <row r="453" spans="6:9" ht="13" x14ac:dyDescent="0.15">
      <c r="F453" s="46"/>
      <c r="G453" s="46"/>
      <c r="H453" s="46"/>
      <c r="I453" s="46"/>
    </row>
    <row r="454" spans="6:9" ht="13" x14ac:dyDescent="0.15">
      <c r="F454" s="46"/>
      <c r="G454" s="46"/>
      <c r="H454" s="46"/>
      <c r="I454" s="46"/>
    </row>
    <row r="455" spans="6:9" ht="13" x14ac:dyDescent="0.15">
      <c r="F455" s="46"/>
      <c r="G455" s="46"/>
      <c r="H455" s="46"/>
      <c r="I455" s="46"/>
    </row>
    <row r="456" spans="6:9" ht="13" x14ac:dyDescent="0.15">
      <c r="F456" s="46"/>
      <c r="G456" s="46"/>
      <c r="H456" s="46"/>
      <c r="I456" s="46"/>
    </row>
    <row r="457" spans="6:9" ht="13" x14ac:dyDescent="0.15">
      <c r="F457" s="46"/>
      <c r="G457" s="46"/>
      <c r="H457" s="46"/>
      <c r="I457" s="46"/>
    </row>
    <row r="458" spans="6:9" ht="13" x14ac:dyDescent="0.15">
      <c r="F458" s="46"/>
      <c r="G458" s="46"/>
      <c r="H458" s="46"/>
      <c r="I458" s="46"/>
    </row>
    <row r="459" spans="6:9" ht="13" x14ac:dyDescent="0.15">
      <c r="F459" s="46"/>
      <c r="G459" s="46"/>
      <c r="H459" s="46"/>
      <c r="I459" s="46"/>
    </row>
    <row r="460" spans="6:9" ht="13" x14ac:dyDescent="0.15">
      <c r="F460" s="46"/>
      <c r="G460" s="46"/>
      <c r="H460" s="46"/>
      <c r="I460" s="46"/>
    </row>
    <row r="461" spans="6:9" ht="13" x14ac:dyDescent="0.15">
      <c r="F461" s="46"/>
      <c r="G461" s="46"/>
      <c r="H461" s="46"/>
      <c r="I461" s="46"/>
    </row>
    <row r="462" spans="6:9" ht="13" x14ac:dyDescent="0.15">
      <c r="F462" s="46"/>
      <c r="G462" s="46"/>
      <c r="H462" s="46"/>
      <c r="I462" s="46"/>
    </row>
    <row r="463" spans="6:9" ht="13" x14ac:dyDescent="0.15">
      <c r="F463" s="46"/>
      <c r="G463" s="46"/>
      <c r="H463" s="46"/>
      <c r="I463" s="46"/>
    </row>
    <row r="464" spans="6:9" ht="13" x14ac:dyDescent="0.15">
      <c r="F464" s="46"/>
      <c r="G464" s="46"/>
      <c r="H464" s="46"/>
      <c r="I464" s="46"/>
    </row>
    <row r="465" spans="6:9" ht="13" x14ac:dyDescent="0.15">
      <c r="F465" s="46"/>
      <c r="G465" s="46"/>
      <c r="H465" s="46"/>
      <c r="I465" s="46"/>
    </row>
    <row r="466" spans="6:9" ht="13" x14ac:dyDescent="0.15">
      <c r="F466" s="46"/>
      <c r="G466" s="46"/>
      <c r="H466" s="46"/>
      <c r="I466" s="46"/>
    </row>
    <row r="467" spans="6:9" ht="13" x14ac:dyDescent="0.15">
      <c r="F467" s="46"/>
      <c r="G467" s="46"/>
      <c r="H467" s="46"/>
      <c r="I467" s="46"/>
    </row>
    <row r="468" spans="6:9" ht="13" x14ac:dyDescent="0.15">
      <c r="F468" s="46"/>
      <c r="G468" s="46"/>
      <c r="H468" s="46"/>
      <c r="I468" s="46"/>
    </row>
    <row r="469" spans="6:9" ht="13" x14ac:dyDescent="0.15">
      <c r="F469" s="46"/>
      <c r="G469" s="46"/>
      <c r="H469" s="46"/>
      <c r="I469" s="46"/>
    </row>
    <row r="470" spans="6:9" ht="13" x14ac:dyDescent="0.15">
      <c r="F470" s="46"/>
      <c r="G470" s="46"/>
      <c r="H470" s="46"/>
      <c r="I470" s="46"/>
    </row>
    <row r="471" spans="6:9" ht="13" x14ac:dyDescent="0.15">
      <c r="F471" s="46"/>
      <c r="G471" s="46"/>
      <c r="H471" s="46"/>
      <c r="I471" s="46"/>
    </row>
    <row r="472" spans="6:9" ht="13" x14ac:dyDescent="0.15">
      <c r="F472" s="46"/>
      <c r="G472" s="46"/>
      <c r="H472" s="46"/>
      <c r="I472" s="46"/>
    </row>
    <row r="473" spans="6:9" ht="13" x14ac:dyDescent="0.15">
      <c r="F473" s="46"/>
      <c r="G473" s="46"/>
      <c r="H473" s="46"/>
      <c r="I473" s="46"/>
    </row>
    <row r="474" spans="6:9" ht="13" x14ac:dyDescent="0.15">
      <c r="F474" s="46"/>
      <c r="G474" s="46"/>
      <c r="H474" s="46"/>
      <c r="I474" s="46"/>
    </row>
    <row r="475" spans="6:9" ht="13" x14ac:dyDescent="0.15">
      <c r="F475" s="46"/>
      <c r="G475" s="46"/>
      <c r="H475" s="46"/>
      <c r="I475" s="46"/>
    </row>
    <row r="476" spans="6:9" ht="13" x14ac:dyDescent="0.15">
      <c r="F476" s="46"/>
      <c r="G476" s="46"/>
      <c r="H476" s="46"/>
      <c r="I476" s="46"/>
    </row>
    <row r="477" spans="6:9" ht="13" x14ac:dyDescent="0.15">
      <c r="F477" s="46"/>
      <c r="G477" s="46"/>
      <c r="H477" s="46"/>
      <c r="I477" s="46"/>
    </row>
    <row r="478" spans="6:9" ht="13" x14ac:dyDescent="0.15">
      <c r="F478" s="46"/>
      <c r="G478" s="46"/>
      <c r="H478" s="46"/>
      <c r="I478" s="46"/>
    </row>
    <row r="479" spans="6:9" ht="13" x14ac:dyDescent="0.15">
      <c r="F479" s="46"/>
      <c r="G479" s="46"/>
      <c r="H479" s="46"/>
      <c r="I479" s="46"/>
    </row>
    <row r="480" spans="6:9" ht="13" x14ac:dyDescent="0.15">
      <c r="F480" s="46"/>
      <c r="G480" s="46"/>
      <c r="H480" s="46"/>
      <c r="I480" s="46"/>
    </row>
    <row r="481" spans="6:9" ht="13" x14ac:dyDescent="0.15">
      <c r="F481" s="46"/>
      <c r="G481" s="46"/>
      <c r="H481" s="46"/>
      <c r="I481" s="46"/>
    </row>
    <row r="482" spans="6:9" ht="13" x14ac:dyDescent="0.15">
      <c r="F482" s="46"/>
      <c r="G482" s="46"/>
      <c r="H482" s="46"/>
      <c r="I482" s="46"/>
    </row>
    <row r="483" spans="6:9" ht="13" x14ac:dyDescent="0.15">
      <c r="F483" s="46"/>
      <c r="G483" s="46"/>
      <c r="H483" s="46"/>
      <c r="I483" s="46"/>
    </row>
    <row r="484" spans="6:9" ht="13" x14ac:dyDescent="0.15">
      <c r="F484" s="46"/>
      <c r="G484" s="46"/>
      <c r="H484" s="46"/>
      <c r="I484" s="46"/>
    </row>
    <row r="485" spans="6:9" ht="13" x14ac:dyDescent="0.15">
      <c r="F485" s="46"/>
      <c r="G485" s="46"/>
      <c r="H485" s="46"/>
      <c r="I485" s="46"/>
    </row>
    <row r="486" spans="6:9" ht="13" x14ac:dyDescent="0.15">
      <c r="F486" s="46"/>
      <c r="G486" s="46"/>
      <c r="H486" s="46"/>
      <c r="I486" s="46"/>
    </row>
    <row r="487" spans="6:9" ht="13" x14ac:dyDescent="0.15">
      <c r="F487" s="46"/>
      <c r="G487" s="46"/>
      <c r="H487" s="46"/>
      <c r="I487" s="46"/>
    </row>
    <row r="488" spans="6:9" ht="13" x14ac:dyDescent="0.15">
      <c r="F488" s="46"/>
      <c r="G488" s="46"/>
      <c r="H488" s="46"/>
      <c r="I488" s="46"/>
    </row>
    <row r="489" spans="6:9" ht="13" x14ac:dyDescent="0.15">
      <c r="F489" s="46"/>
      <c r="G489" s="46"/>
      <c r="H489" s="46"/>
      <c r="I489" s="46"/>
    </row>
    <row r="490" spans="6:9" ht="13" x14ac:dyDescent="0.15">
      <c r="F490" s="46"/>
      <c r="G490" s="46"/>
      <c r="H490" s="46"/>
      <c r="I490" s="46"/>
    </row>
    <row r="491" spans="6:9" ht="13" x14ac:dyDescent="0.15">
      <c r="F491" s="46"/>
      <c r="G491" s="46"/>
      <c r="H491" s="46"/>
      <c r="I491" s="46"/>
    </row>
    <row r="492" spans="6:9" ht="13" x14ac:dyDescent="0.15">
      <c r="F492" s="46"/>
      <c r="G492" s="46"/>
      <c r="H492" s="46"/>
      <c r="I492" s="46"/>
    </row>
    <row r="493" spans="6:9" ht="13" x14ac:dyDescent="0.15">
      <c r="F493" s="46"/>
      <c r="G493" s="46"/>
      <c r="H493" s="46"/>
      <c r="I493" s="46"/>
    </row>
    <row r="494" spans="6:9" ht="13" x14ac:dyDescent="0.15">
      <c r="F494" s="46"/>
      <c r="G494" s="46"/>
      <c r="H494" s="46"/>
      <c r="I494" s="46"/>
    </row>
    <row r="495" spans="6:9" ht="13" x14ac:dyDescent="0.15">
      <c r="F495" s="46"/>
      <c r="G495" s="46"/>
      <c r="H495" s="46"/>
      <c r="I495" s="46"/>
    </row>
    <row r="496" spans="6:9" ht="13" x14ac:dyDescent="0.15">
      <c r="F496" s="46"/>
      <c r="G496" s="46"/>
      <c r="H496" s="46"/>
      <c r="I496" s="46"/>
    </row>
    <row r="497" spans="6:9" ht="13" x14ac:dyDescent="0.15">
      <c r="F497" s="46"/>
      <c r="G497" s="46"/>
      <c r="H497" s="46"/>
      <c r="I497" s="46"/>
    </row>
    <row r="498" spans="6:9" ht="13" x14ac:dyDescent="0.15">
      <c r="F498" s="46"/>
      <c r="G498" s="46"/>
      <c r="H498" s="46"/>
      <c r="I498" s="46"/>
    </row>
    <row r="499" spans="6:9" ht="13" x14ac:dyDescent="0.15">
      <c r="F499" s="46"/>
      <c r="G499" s="46"/>
      <c r="H499" s="46"/>
      <c r="I499" s="46"/>
    </row>
    <row r="500" spans="6:9" ht="13" x14ac:dyDescent="0.15">
      <c r="F500" s="46"/>
      <c r="G500" s="46"/>
      <c r="H500" s="46"/>
      <c r="I500" s="46"/>
    </row>
    <row r="501" spans="6:9" ht="13" x14ac:dyDescent="0.15">
      <c r="F501" s="46"/>
      <c r="G501" s="46"/>
      <c r="H501" s="46"/>
      <c r="I501" s="46"/>
    </row>
    <row r="502" spans="6:9" ht="13" x14ac:dyDescent="0.15">
      <c r="F502" s="46"/>
      <c r="G502" s="46"/>
      <c r="H502" s="46"/>
      <c r="I502" s="46"/>
    </row>
    <row r="503" spans="6:9" ht="13" x14ac:dyDescent="0.15">
      <c r="F503" s="46"/>
      <c r="G503" s="46"/>
      <c r="H503" s="46"/>
      <c r="I503" s="46"/>
    </row>
    <row r="504" spans="6:9" ht="13" x14ac:dyDescent="0.15">
      <c r="F504" s="46"/>
      <c r="G504" s="46"/>
      <c r="H504" s="46"/>
      <c r="I504" s="46"/>
    </row>
    <row r="505" spans="6:9" ht="13" x14ac:dyDescent="0.15">
      <c r="F505" s="46"/>
      <c r="G505" s="46"/>
      <c r="H505" s="46"/>
      <c r="I505" s="46"/>
    </row>
    <row r="506" spans="6:9" ht="13" x14ac:dyDescent="0.15">
      <c r="F506" s="46"/>
      <c r="G506" s="46"/>
      <c r="H506" s="46"/>
      <c r="I506" s="46"/>
    </row>
    <row r="507" spans="6:9" ht="13" x14ac:dyDescent="0.15">
      <c r="F507" s="46"/>
      <c r="G507" s="46"/>
      <c r="H507" s="46"/>
      <c r="I507" s="46"/>
    </row>
    <row r="508" spans="6:9" ht="13" x14ac:dyDescent="0.15">
      <c r="F508" s="46"/>
      <c r="G508" s="46"/>
      <c r="H508" s="46"/>
      <c r="I508" s="46"/>
    </row>
    <row r="509" spans="6:9" ht="13" x14ac:dyDescent="0.15">
      <c r="F509" s="46"/>
      <c r="G509" s="46"/>
      <c r="H509" s="46"/>
      <c r="I509" s="46"/>
    </row>
    <row r="510" spans="6:9" ht="13" x14ac:dyDescent="0.15">
      <c r="F510" s="46"/>
      <c r="G510" s="46"/>
      <c r="H510" s="46"/>
      <c r="I510" s="46"/>
    </row>
    <row r="511" spans="6:9" ht="13" x14ac:dyDescent="0.15">
      <c r="F511" s="46"/>
      <c r="G511" s="46"/>
      <c r="H511" s="46"/>
      <c r="I511" s="46"/>
    </row>
    <row r="512" spans="6:9" ht="13" x14ac:dyDescent="0.15">
      <c r="F512" s="46"/>
      <c r="G512" s="46"/>
      <c r="H512" s="46"/>
      <c r="I512" s="46"/>
    </row>
    <row r="513" spans="6:9" ht="13" x14ac:dyDescent="0.15">
      <c r="F513" s="46"/>
      <c r="G513" s="46"/>
      <c r="H513" s="46"/>
      <c r="I513" s="46"/>
    </row>
    <row r="514" spans="6:9" ht="13" x14ac:dyDescent="0.15">
      <c r="F514" s="46"/>
      <c r="G514" s="46"/>
      <c r="H514" s="46"/>
      <c r="I514" s="46"/>
    </row>
    <row r="515" spans="6:9" ht="13" x14ac:dyDescent="0.15">
      <c r="F515" s="46"/>
      <c r="G515" s="46"/>
      <c r="H515" s="46"/>
      <c r="I515" s="46"/>
    </row>
    <row r="516" spans="6:9" ht="13" x14ac:dyDescent="0.15">
      <c r="F516" s="46"/>
      <c r="G516" s="46"/>
      <c r="H516" s="46"/>
      <c r="I516" s="46"/>
    </row>
    <row r="517" spans="6:9" ht="13" x14ac:dyDescent="0.15">
      <c r="F517" s="46"/>
      <c r="G517" s="46"/>
      <c r="H517" s="46"/>
      <c r="I517" s="46"/>
    </row>
    <row r="518" spans="6:9" ht="13" x14ac:dyDescent="0.15">
      <c r="F518" s="46"/>
      <c r="G518" s="46"/>
      <c r="H518" s="46"/>
      <c r="I518" s="46"/>
    </row>
    <row r="519" spans="6:9" ht="13" x14ac:dyDescent="0.15">
      <c r="F519" s="46"/>
      <c r="G519" s="46"/>
      <c r="H519" s="46"/>
      <c r="I519" s="46"/>
    </row>
    <row r="520" spans="6:9" ht="13" x14ac:dyDescent="0.15">
      <c r="F520" s="46"/>
      <c r="G520" s="46"/>
      <c r="H520" s="46"/>
      <c r="I520" s="46"/>
    </row>
    <row r="521" spans="6:9" ht="13" x14ac:dyDescent="0.15">
      <c r="F521" s="46"/>
      <c r="G521" s="46"/>
      <c r="H521" s="46"/>
      <c r="I521" s="46"/>
    </row>
    <row r="522" spans="6:9" ht="13" x14ac:dyDescent="0.15">
      <c r="F522" s="46"/>
      <c r="G522" s="46"/>
      <c r="H522" s="46"/>
      <c r="I522" s="46"/>
    </row>
    <row r="523" spans="6:9" ht="13" x14ac:dyDescent="0.15">
      <c r="F523" s="46"/>
      <c r="G523" s="46"/>
      <c r="H523" s="46"/>
      <c r="I523" s="46"/>
    </row>
    <row r="524" spans="6:9" ht="13" x14ac:dyDescent="0.15">
      <c r="F524" s="46"/>
      <c r="G524" s="46"/>
      <c r="H524" s="46"/>
      <c r="I524" s="46"/>
    </row>
    <row r="525" spans="6:9" ht="13" x14ac:dyDescent="0.15">
      <c r="F525" s="46"/>
      <c r="G525" s="46"/>
      <c r="H525" s="46"/>
      <c r="I525" s="46"/>
    </row>
    <row r="526" spans="6:9" ht="13" x14ac:dyDescent="0.15">
      <c r="F526" s="46"/>
      <c r="G526" s="46"/>
      <c r="H526" s="46"/>
      <c r="I526" s="46"/>
    </row>
    <row r="527" spans="6:9" ht="13" x14ac:dyDescent="0.15">
      <c r="F527" s="46"/>
      <c r="G527" s="46"/>
      <c r="H527" s="46"/>
      <c r="I527" s="46"/>
    </row>
    <row r="528" spans="6:9" ht="13" x14ac:dyDescent="0.15">
      <c r="F528" s="46"/>
      <c r="G528" s="46"/>
      <c r="H528" s="46"/>
      <c r="I528" s="46"/>
    </row>
    <row r="529" spans="6:9" ht="13" x14ac:dyDescent="0.15">
      <c r="F529" s="46"/>
      <c r="G529" s="46"/>
      <c r="H529" s="46"/>
      <c r="I529" s="46"/>
    </row>
    <row r="530" spans="6:9" ht="13" x14ac:dyDescent="0.15">
      <c r="F530" s="46"/>
      <c r="G530" s="46"/>
      <c r="H530" s="46"/>
      <c r="I530" s="46"/>
    </row>
    <row r="531" spans="6:9" ht="13" x14ac:dyDescent="0.15">
      <c r="F531" s="46"/>
      <c r="G531" s="46"/>
      <c r="H531" s="46"/>
      <c r="I531" s="46"/>
    </row>
    <row r="532" spans="6:9" ht="13" x14ac:dyDescent="0.15">
      <c r="F532" s="46"/>
      <c r="G532" s="46"/>
      <c r="H532" s="46"/>
      <c r="I532" s="46"/>
    </row>
    <row r="533" spans="6:9" ht="13" x14ac:dyDescent="0.15">
      <c r="F533" s="46"/>
      <c r="G533" s="46"/>
      <c r="H533" s="46"/>
      <c r="I533" s="46"/>
    </row>
    <row r="534" spans="6:9" ht="13" x14ac:dyDescent="0.15">
      <c r="F534" s="46"/>
      <c r="G534" s="46"/>
      <c r="H534" s="46"/>
      <c r="I534" s="46"/>
    </row>
    <row r="535" spans="6:9" ht="13" x14ac:dyDescent="0.15">
      <c r="F535" s="46"/>
      <c r="G535" s="46"/>
      <c r="H535" s="46"/>
      <c r="I535" s="46"/>
    </row>
    <row r="536" spans="6:9" ht="13" x14ac:dyDescent="0.15">
      <c r="F536" s="46"/>
      <c r="G536" s="46"/>
      <c r="H536" s="46"/>
      <c r="I536" s="46"/>
    </row>
    <row r="537" spans="6:9" ht="13" x14ac:dyDescent="0.15">
      <c r="F537" s="46"/>
      <c r="G537" s="46"/>
      <c r="H537" s="46"/>
      <c r="I537" s="46"/>
    </row>
    <row r="538" spans="6:9" ht="13" x14ac:dyDescent="0.15">
      <c r="F538" s="46"/>
      <c r="G538" s="46"/>
      <c r="H538" s="46"/>
      <c r="I538" s="46"/>
    </row>
    <row r="539" spans="6:9" ht="13" x14ac:dyDescent="0.15">
      <c r="F539" s="46"/>
      <c r="G539" s="46"/>
      <c r="H539" s="46"/>
      <c r="I539" s="46"/>
    </row>
    <row r="540" spans="6:9" ht="13" x14ac:dyDescent="0.15">
      <c r="F540" s="46"/>
      <c r="G540" s="46"/>
      <c r="H540" s="46"/>
      <c r="I540" s="46"/>
    </row>
    <row r="541" spans="6:9" ht="13" x14ac:dyDescent="0.15">
      <c r="F541" s="46"/>
      <c r="G541" s="46"/>
      <c r="H541" s="46"/>
      <c r="I541" s="46"/>
    </row>
    <row r="542" spans="6:9" ht="13" x14ac:dyDescent="0.15">
      <c r="F542" s="46"/>
      <c r="G542" s="46"/>
      <c r="H542" s="46"/>
      <c r="I542" s="46"/>
    </row>
    <row r="543" spans="6:9" ht="13" x14ac:dyDescent="0.15">
      <c r="F543" s="46"/>
      <c r="G543" s="46"/>
      <c r="H543" s="46"/>
      <c r="I543" s="46"/>
    </row>
    <row r="544" spans="6:9" ht="13" x14ac:dyDescent="0.15">
      <c r="F544" s="46"/>
      <c r="G544" s="46"/>
      <c r="H544" s="46"/>
      <c r="I544" s="46"/>
    </row>
    <row r="545" spans="6:9" ht="13" x14ac:dyDescent="0.15">
      <c r="F545" s="46"/>
      <c r="G545" s="46"/>
      <c r="H545" s="46"/>
      <c r="I545" s="46"/>
    </row>
    <row r="546" spans="6:9" ht="13" x14ac:dyDescent="0.15">
      <c r="F546" s="46"/>
      <c r="G546" s="46"/>
      <c r="H546" s="46"/>
      <c r="I546" s="46"/>
    </row>
    <row r="547" spans="6:9" ht="13" x14ac:dyDescent="0.15">
      <c r="F547" s="46"/>
      <c r="G547" s="46"/>
      <c r="H547" s="46"/>
      <c r="I547" s="46"/>
    </row>
    <row r="548" spans="6:9" ht="13" x14ac:dyDescent="0.15">
      <c r="F548" s="46"/>
      <c r="G548" s="46"/>
      <c r="H548" s="46"/>
      <c r="I548" s="46"/>
    </row>
    <row r="549" spans="6:9" ht="13" x14ac:dyDescent="0.15">
      <c r="F549" s="46"/>
      <c r="G549" s="46"/>
      <c r="H549" s="46"/>
      <c r="I549" s="46"/>
    </row>
    <row r="550" spans="6:9" ht="13" x14ac:dyDescent="0.15">
      <c r="F550" s="46"/>
      <c r="G550" s="46"/>
      <c r="H550" s="46"/>
      <c r="I550" s="46"/>
    </row>
    <row r="551" spans="6:9" ht="13" x14ac:dyDescent="0.15">
      <c r="F551" s="46"/>
      <c r="G551" s="46"/>
      <c r="H551" s="46"/>
      <c r="I551" s="46"/>
    </row>
    <row r="552" spans="6:9" ht="13" x14ac:dyDescent="0.15">
      <c r="F552" s="46"/>
      <c r="G552" s="46"/>
      <c r="H552" s="46"/>
      <c r="I552" s="46"/>
    </row>
    <row r="553" spans="6:9" ht="13" x14ac:dyDescent="0.15">
      <c r="F553" s="46"/>
      <c r="G553" s="46"/>
      <c r="H553" s="46"/>
      <c r="I553" s="46"/>
    </row>
    <row r="554" spans="6:9" ht="13" x14ac:dyDescent="0.15">
      <c r="F554" s="46"/>
      <c r="G554" s="46"/>
      <c r="H554" s="46"/>
      <c r="I554" s="46"/>
    </row>
    <row r="555" spans="6:9" ht="13" x14ac:dyDescent="0.15">
      <c r="F555" s="46"/>
      <c r="G555" s="46"/>
      <c r="H555" s="46"/>
      <c r="I555" s="46"/>
    </row>
    <row r="556" spans="6:9" ht="13" x14ac:dyDescent="0.15">
      <c r="F556" s="46"/>
      <c r="G556" s="46"/>
      <c r="H556" s="46"/>
      <c r="I556" s="46"/>
    </row>
    <row r="557" spans="6:9" ht="13" x14ac:dyDescent="0.15">
      <c r="F557" s="46"/>
      <c r="G557" s="46"/>
      <c r="H557" s="46"/>
      <c r="I557" s="46"/>
    </row>
    <row r="558" spans="6:9" ht="13" x14ac:dyDescent="0.15">
      <c r="F558" s="46"/>
      <c r="G558" s="46"/>
      <c r="H558" s="46"/>
      <c r="I558" s="46"/>
    </row>
    <row r="559" spans="6:9" ht="13" x14ac:dyDescent="0.15">
      <c r="F559" s="46"/>
      <c r="G559" s="46"/>
      <c r="H559" s="46"/>
      <c r="I559" s="46"/>
    </row>
    <row r="560" spans="6:9" ht="13" x14ac:dyDescent="0.15">
      <c r="F560" s="46"/>
      <c r="G560" s="46"/>
      <c r="H560" s="46"/>
      <c r="I560" s="46"/>
    </row>
    <row r="561" spans="6:9" ht="13" x14ac:dyDescent="0.15">
      <c r="F561" s="46"/>
      <c r="G561" s="46"/>
      <c r="H561" s="46"/>
      <c r="I561" s="46"/>
    </row>
    <row r="562" spans="6:9" ht="13" x14ac:dyDescent="0.15">
      <c r="F562" s="46"/>
      <c r="G562" s="46"/>
      <c r="H562" s="46"/>
      <c r="I562" s="46"/>
    </row>
    <row r="563" spans="6:9" ht="13" x14ac:dyDescent="0.15">
      <c r="F563" s="46"/>
      <c r="G563" s="46"/>
      <c r="H563" s="46"/>
      <c r="I563" s="46"/>
    </row>
    <row r="564" spans="6:9" ht="13" x14ac:dyDescent="0.15">
      <c r="F564" s="46"/>
      <c r="G564" s="46"/>
      <c r="H564" s="46"/>
      <c r="I564" s="46"/>
    </row>
    <row r="565" spans="6:9" ht="13" x14ac:dyDescent="0.15">
      <c r="F565" s="46"/>
      <c r="G565" s="46"/>
      <c r="H565" s="46"/>
      <c r="I565" s="46"/>
    </row>
    <row r="566" spans="6:9" ht="13" x14ac:dyDescent="0.15">
      <c r="F566" s="46"/>
      <c r="G566" s="46"/>
      <c r="H566" s="46"/>
      <c r="I566" s="46"/>
    </row>
    <row r="567" spans="6:9" ht="13" x14ac:dyDescent="0.15">
      <c r="F567" s="46"/>
      <c r="G567" s="46"/>
      <c r="H567" s="46"/>
      <c r="I567" s="46"/>
    </row>
    <row r="568" spans="6:9" ht="13" x14ac:dyDescent="0.15">
      <c r="F568" s="46"/>
      <c r="G568" s="46"/>
      <c r="H568" s="46"/>
      <c r="I568" s="46"/>
    </row>
    <row r="569" spans="6:9" ht="13" x14ac:dyDescent="0.15">
      <c r="F569" s="46"/>
      <c r="G569" s="46"/>
      <c r="H569" s="46"/>
      <c r="I569" s="46"/>
    </row>
    <row r="570" spans="6:9" ht="13" x14ac:dyDescent="0.15">
      <c r="F570" s="46"/>
      <c r="G570" s="46"/>
      <c r="H570" s="46"/>
      <c r="I570" s="46"/>
    </row>
    <row r="571" spans="6:9" ht="13" x14ac:dyDescent="0.15">
      <c r="F571" s="46"/>
      <c r="G571" s="46"/>
      <c r="H571" s="46"/>
      <c r="I571" s="46"/>
    </row>
    <row r="572" spans="6:9" ht="13" x14ac:dyDescent="0.15">
      <c r="F572" s="46"/>
      <c r="G572" s="46"/>
      <c r="H572" s="46"/>
      <c r="I572" s="46"/>
    </row>
    <row r="573" spans="6:9" ht="13" x14ac:dyDescent="0.15">
      <c r="F573" s="46"/>
      <c r="G573" s="46"/>
      <c r="H573" s="46"/>
      <c r="I573" s="46"/>
    </row>
    <row r="574" spans="6:9" ht="13" x14ac:dyDescent="0.15">
      <c r="F574" s="46"/>
      <c r="G574" s="46"/>
      <c r="H574" s="46"/>
      <c r="I574" s="46"/>
    </row>
    <row r="575" spans="6:9" ht="13" x14ac:dyDescent="0.15">
      <c r="F575" s="46"/>
      <c r="G575" s="46"/>
      <c r="H575" s="46"/>
      <c r="I575" s="46"/>
    </row>
    <row r="576" spans="6:9" ht="13" x14ac:dyDescent="0.15">
      <c r="F576" s="46"/>
      <c r="G576" s="46"/>
      <c r="H576" s="46"/>
      <c r="I576" s="46"/>
    </row>
    <row r="577" spans="6:9" ht="13" x14ac:dyDescent="0.15">
      <c r="F577" s="46"/>
      <c r="G577" s="46"/>
      <c r="H577" s="46"/>
      <c r="I577" s="46"/>
    </row>
    <row r="578" spans="6:9" ht="13" x14ac:dyDescent="0.15">
      <c r="F578" s="46"/>
      <c r="G578" s="46"/>
      <c r="H578" s="46"/>
      <c r="I578" s="46"/>
    </row>
    <row r="579" spans="6:9" ht="13" x14ac:dyDescent="0.15">
      <c r="F579" s="46"/>
      <c r="G579" s="46"/>
      <c r="H579" s="46"/>
      <c r="I579" s="46"/>
    </row>
    <row r="580" spans="6:9" ht="13" x14ac:dyDescent="0.15">
      <c r="F580" s="46"/>
      <c r="G580" s="46"/>
      <c r="H580" s="46"/>
      <c r="I580" s="46"/>
    </row>
    <row r="581" spans="6:9" ht="13" x14ac:dyDescent="0.15">
      <c r="F581" s="46"/>
      <c r="G581" s="46"/>
      <c r="H581" s="46"/>
      <c r="I581" s="46"/>
    </row>
    <row r="582" spans="6:9" ht="13" x14ac:dyDescent="0.15">
      <c r="F582" s="46"/>
      <c r="G582" s="46"/>
      <c r="H582" s="46"/>
      <c r="I582" s="46"/>
    </row>
    <row r="583" spans="6:9" ht="13" x14ac:dyDescent="0.15">
      <c r="F583" s="46"/>
      <c r="G583" s="46"/>
      <c r="H583" s="46"/>
      <c r="I583" s="46"/>
    </row>
    <row r="584" spans="6:9" ht="13" x14ac:dyDescent="0.15">
      <c r="F584" s="46"/>
      <c r="G584" s="46"/>
      <c r="H584" s="46"/>
      <c r="I584" s="46"/>
    </row>
    <row r="585" spans="6:9" ht="13" x14ac:dyDescent="0.15">
      <c r="F585" s="46"/>
      <c r="G585" s="46"/>
      <c r="H585" s="46"/>
      <c r="I585" s="46"/>
    </row>
    <row r="586" spans="6:9" ht="13" x14ac:dyDescent="0.15">
      <c r="F586" s="46"/>
      <c r="G586" s="46"/>
      <c r="H586" s="46"/>
      <c r="I586" s="46"/>
    </row>
    <row r="587" spans="6:9" ht="13" x14ac:dyDescent="0.15">
      <c r="F587" s="46"/>
      <c r="G587" s="46"/>
      <c r="H587" s="46"/>
      <c r="I587" s="46"/>
    </row>
    <row r="588" spans="6:9" ht="13" x14ac:dyDescent="0.15">
      <c r="F588" s="46"/>
      <c r="G588" s="46"/>
      <c r="H588" s="46"/>
      <c r="I588" s="46"/>
    </row>
    <row r="589" spans="6:9" ht="13" x14ac:dyDescent="0.15">
      <c r="F589" s="46"/>
      <c r="G589" s="46"/>
      <c r="H589" s="46"/>
      <c r="I589" s="46"/>
    </row>
    <row r="590" spans="6:9" ht="13" x14ac:dyDescent="0.15">
      <c r="F590" s="46"/>
      <c r="G590" s="46"/>
      <c r="H590" s="46"/>
      <c r="I590" s="46"/>
    </row>
    <row r="591" spans="6:9" ht="13" x14ac:dyDescent="0.15">
      <c r="F591" s="46"/>
      <c r="G591" s="46"/>
      <c r="H591" s="46"/>
      <c r="I591" s="46"/>
    </row>
    <row r="592" spans="6:9" ht="13" x14ac:dyDescent="0.15">
      <c r="F592" s="46"/>
      <c r="G592" s="46"/>
      <c r="H592" s="46"/>
      <c r="I592" s="46"/>
    </row>
    <row r="593" spans="6:9" ht="13" x14ac:dyDescent="0.15">
      <c r="F593" s="46"/>
      <c r="G593" s="46"/>
      <c r="H593" s="46"/>
      <c r="I593" s="46"/>
    </row>
    <row r="594" spans="6:9" ht="13" x14ac:dyDescent="0.15">
      <c r="F594" s="46"/>
      <c r="G594" s="46"/>
      <c r="H594" s="46"/>
      <c r="I594" s="46"/>
    </row>
    <row r="595" spans="6:9" ht="13" x14ac:dyDescent="0.15">
      <c r="F595" s="46"/>
      <c r="G595" s="46"/>
      <c r="H595" s="46"/>
      <c r="I595" s="46"/>
    </row>
    <row r="596" spans="6:9" ht="13" x14ac:dyDescent="0.15">
      <c r="F596" s="46"/>
      <c r="G596" s="46"/>
      <c r="H596" s="46"/>
      <c r="I596" s="46"/>
    </row>
    <row r="597" spans="6:9" ht="13" x14ac:dyDescent="0.15">
      <c r="F597" s="46"/>
      <c r="G597" s="46"/>
      <c r="H597" s="46"/>
      <c r="I597" s="46"/>
    </row>
    <row r="598" spans="6:9" ht="13" x14ac:dyDescent="0.15">
      <c r="F598" s="46"/>
      <c r="G598" s="46"/>
      <c r="H598" s="46"/>
      <c r="I598" s="46"/>
    </row>
    <row r="599" spans="6:9" ht="13" x14ac:dyDescent="0.15">
      <c r="F599" s="46"/>
      <c r="G599" s="46"/>
      <c r="H599" s="46"/>
      <c r="I599" s="46"/>
    </row>
    <row r="600" spans="6:9" ht="13" x14ac:dyDescent="0.15">
      <c r="F600" s="46"/>
      <c r="G600" s="46"/>
      <c r="H600" s="46"/>
      <c r="I600" s="46"/>
    </row>
    <row r="601" spans="6:9" ht="13" x14ac:dyDescent="0.15">
      <c r="F601" s="46"/>
      <c r="G601" s="46"/>
      <c r="H601" s="46"/>
      <c r="I601" s="46"/>
    </row>
    <row r="602" spans="6:9" ht="13" x14ac:dyDescent="0.15">
      <c r="F602" s="46"/>
      <c r="G602" s="46"/>
      <c r="H602" s="46"/>
      <c r="I602" s="46"/>
    </row>
    <row r="603" spans="6:9" ht="13" x14ac:dyDescent="0.15">
      <c r="F603" s="46"/>
      <c r="G603" s="46"/>
      <c r="H603" s="46"/>
      <c r="I603" s="46"/>
    </row>
    <row r="604" spans="6:9" ht="13" x14ac:dyDescent="0.15">
      <c r="F604" s="46"/>
      <c r="G604" s="46"/>
      <c r="H604" s="46"/>
      <c r="I604" s="46"/>
    </row>
    <row r="605" spans="6:9" ht="13" x14ac:dyDescent="0.15">
      <c r="F605" s="46"/>
      <c r="G605" s="46"/>
      <c r="H605" s="46"/>
      <c r="I605" s="46"/>
    </row>
    <row r="606" spans="6:9" ht="13" x14ac:dyDescent="0.15">
      <c r="F606" s="46"/>
      <c r="G606" s="46"/>
      <c r="H606" s="46"/>
      <c r="I606" s="46"/>
    </row>
    <row r="607" spans="6:9" ht="13" x14ac:dyDescent="0.15">
      <c r="F607" s="46"/>
      <c r="G607" s="46"/>
      <c r="H607" s="46"/>
      <c r="I607" s="46"/>
    </row>
    <row r="608" spans="6:9" ht="13" x14ac:dyDescent="0.15">
      <c r="F608" s="46"/>
      <c r="G608" s="46"/>
      <c r="H608" s="46"/>
      <c r="I608" s="46"/>
    </row>
    <row r="609" spans="6:9" ht="13" x14ac:dyDescent="0.15">
      <c r="F609" s="46"/>
      <c r="G609" s="46"/>
      <c r="H609" s="46"/>
      <c r="I609" s="46"/>
    </row>
    <row r="610" spans="6:9" ht="13" x14ac:dyDescent="0.15">
      <c r="F610" s="46"/>
      <c r="G610" s="46"/>
      <c r="H610" s="46"/>
      <c r="I610" s="46"/>
    </row>
    <row r="611" spans="6:9" ht="13" x14ac:dyDescent="0.15">
      <c r="F611" s="46"/>
      <c r="G611" s="46"/>
      <c r="H611" s="46"/>
      <c r="I611" s="46"/>
    </row>
    <row r="612" spans="6:9" ht="13" x14ac:dyDescent="0.15">
      <c r="F612" s="46"/>
      <c r="G612" s="46"/>
      <c r="H612" s="46"/>
      <c r="I612" s="46"/>
    </row>
    <row r="613" spans="6:9" ht="13" x14ac:dyDescent="0.15">
      <c r="F613" s="46"/>
      <c r="G613" s="46"/>
      <c r="H613" s="46"/>
      <c r="I613" s="46"/>
    </row>
    <row r="614" spans="6:9" ht="13" x14ac:dyDescent="0.15">
      <c r="F614" s="46"/>
      <c r="G614" s="46"/>
      <c r="H614" s="46"/>
      <c r="I614" s="46"/>
    </row>
    <row r="615" spans="6:9" ht="13" x14ac:dyDescent="0.15">
      <c r="F615" s="46"/>
      <c r="G615" s="46"/>
      <c r="H615" s="46"/>
      <c r="I615" s="46"/>
    </row>
    <row r="616" spans="6:9" ht="13" x14ac:dyDescent="0.15">
      <c r="F616" s="46"/>
      <c r="G616" s="46"/>
      <c r="H616" s="46"/>
      <c r="I616" s="46"/>
    </row>
    <row r="617" spans="6:9" ht="13" x14ac:dyDescent="0.15">
      <c r="F617" s="46"/>
      <c r="G617" s="46"/>
      <c r="H617" s="46"/>
      <c r="I617" s="46"/>
    </row>
    <row r="618" spans="6:9" ht="13" x14ac:dyDescent="0.15">
      <c r="F618" s="46"/>
      <c r="G618" s="46"/>
      <c r="H618" s="46"/>
      <c r="I618" s="46"/>
    </row>
    <row r="619" spans="6:9" ht="13" x14ac:dyDescent="0.15">
      <c r="F619" s="46"/>
      <c r="G619" s="46"/>
      <c r="H619" s="46"/>
      <c r="I619" s="46"/>
    </row>
    <row r="620" spans="6:9" ht="13" x14ac:dyDescent="0.15">
      <c r="F620" s="46"/>
      <c r="G620" s="46"/>
      <c r="H620" s="46"/>
      <c r="I620" s="46"/>
    </row>
    <row r="621" spans="6:9" ht="13" x14ac:dyDescent="0.15">
      <c r="F621" s="46"/>
      <c r="G621" s="46"/>
      <c r="H621" s="46"/>
      <c r="I621" s="46"/>
    </row>
    <row r="622" spans="6:9" ht="13" x14ac:dyDescent="0.15">
      <c r="F622" s="46"/>
      <c r="G622" s="46"/>
      <c r="H622" s="46"/>
      <c r="I622" s="46"/>
    </row>
    <row r="623" spans="6:9" ht="13" x14ac:dyDescent="0.15">
      <c r="F623" s="46"/>
      <c r="G623" s="46"/>
      <c r="H623" s="46"/>
      <c r="I623" s="46"/>
    </row>
    <row r="624" spans="6:9" ht="13" x14ac:dyDescent="0.15">
      <c r="F624" s="46"/>
      <c r="G624" s="46"/>
      <c r="H624" s="46"/>
      <c r="I624" s="46"/>
    </row>
    <row r="625" spans="6:9" ht="13" x14ac:dyDescent="0.15">
      <c r="F625" s="46"/>
      <c r="G625" s="46"/>
      <c r="H625" s="46"/>
      <c r="I625" s="46"/>
    </row>
    <row r="626" spans="6:9" ht="13" x14ac:dyDescent="0.15">
      <c r="F626" s="46"/>
      <c r="G626" s="46"/>
      <c r="H626" s="46"/>
      <c r="I626" s="46"/>
    </row>
    <row r="627" spans="6:9" ht="13" x14ac:dyDescent="0.15">
      <c r="F627" s="46"/>
      <c r="G627" s="46"/>
      <c r="H627" s="46"/>
      <c r="I627" s="46"/>
    </row>
    <row r="628" spans="6:9" ht="13" x14ac:dyDescent="0.15">
      <c r="F628" s="46"/>
      <c r="G628" s="46"/>
      <c r="H628" s="46"/>
      <c r="I628" s="46"/>
    </row>
    <row r="629" spans="6:9" ht="13" x14ac:dyDescent="0.15">
      <c r="F629" s="46"/>
      <c r="G629" s="46"/>
      <c r="H629" s="46"/>
      <c r="I629" s="46"/>
    </row>
    <row r="630" spans="6:9" ht="13" x14ac:dyDescent="0.15">
      <c r="F630" s="46"/>
      <c r="G630" s="46"/>
      <c r="H630" s="46"/>
      <c r="I630" s="46"/>
    </row>
    <row r="631" spans="6:9" ht="13" x14ac:dyDescent="0.15">
      <c r="F631" s="46"/>
      <c r="G631" s="46"/>
      <c r="H631" s="46"/>
      <c r="I631" s="46"/>
    </row>
    <row r="632" spans="6:9" ht="13" x14ac:dyDescent="0.15">
      <c r="F632" s="46"/>
      <c r="G632" s="46"/>
      <c r="H632" s="46"/>
      <c r="I632" s="46"/>
    </row>
    <row r="633" spans="6:9" ht="13" x14ac:dyDescent="0.15">
      <c r="F633" s="46"/>
      <c r="G633" s="46"/>
      <c r="H633" s="46"/>
      <c r="I633" s="46"/>
    </row>
    <row r="634" spans="6:9" ht="13" x14ac:dyDescent="0.15">
      <c r="F634" s="46"/>
      <c r="G634" s="46"/>
      <c r="H634" s="46"/>
      <c r="I634" s="46"/>
    </row>
    <row r="635" spans="6:9" ht="13" x14ac:dyDescent="0.15">
      <c r="F635" s="46"/>
      <c r="G635" s="46"/>
      <c r="H635" s="46"/>
      <c r="I635" s="46"/>
    </row>
    <row r="636" spans="6:9" ht="13" x14ac:dyDescent="0.15">
      <c r="F636" s="46"/>
      <c r="G636" s="46"/>
      <c r="H636" s="46"/>
      <c r="I636" s="46"/>
    </row>
    <row r="637" spans="6:9" ht="13" x14ac:dyDescent="0.15">
      <c r="F637" s="46"/>
      <c r="G637" s="46"/>
      <c r="H637" s="46"/>
      <c r="I637" s="46"/>
    </row>
    <row r="638" spans="6:9" ht="13" x14ac:dyDescent="0.15">
      <c r="F638" s="46"/>
      <c r="G638" s="46"/>
      <c r="H638" s="46"/>
      <c r="I638" s="46"/>
    </row>
    <row r="639" spans="6:9" ht="13" x14ac:dyDescent="0.15">
      <c r="F639" s="46"/>
      <c r="G639" s="46"/>
      <c r="H639" s="46"/>
      <c r="I639" s="46"/>
    </row>
    <row r="640" spans="6:9" ht="13" x14ac:dyDescent="0.15">
      <c r="F640" s="46"/>
      <c r="G640" s="46"/>
      <c r="H640" s="46"/>
      <c r="I640" s="46"/>
    </row>
    <row r="641" spans="6:9" ht="13" x14ac:dyDescent="0.15">
      <c r="F641" s="46"/>
      <c r="G641" s="46"/>
      <c r="H641" s="46"/>
      <c r="I641" s="46"/>
    </row>
    <row r="642" spans="6:9" ht="13" x14ac:dyDescent="0.15">
      <c r="F642" s="46"/>
      <c r="G642" s="46"/>
      <c r="H642" s="46"/>
      <c r="I642" s="46"/>
    </row>
    <row r="643" spans="6:9" ht="13" x14ac:dyDescent="0.15">
      <c r="F643" s="46"/>
      <c r="G643" s="46"/>
      <c r="H643" s="46"/>
      <c r="I643" s="46"/>
    </row>
    <row r="644" spans="6:9" ht="13" x14ac:dyDescent="0.15">
      <c r="F644" s="46"/>
      <c r="G644" s="46"/>
      <c r="H644" s="46"/>
      <c r="I644" s="46"/>
    </row>
    <row r="645" spans="6:9" ht="13" x14ac:dyDescent="0.15">
      <c r="F645" s="46"/>
      <c r="G645" s="46"/>
      <c r="H645" s="46"/>
      <c r="I645" s="46"/>
    </row>
    <row r="646" spans="6:9" ht="13" x14ac:dyDescent="0.15">
      <c r="F646" s="46"/>
      <c r="G646" s="46"/>
      <c r="H646" s="46"/>
      <c r="I646" s="46"/>
    </row>
    <row r="647" spans="6:9" ht="13" x14ac:dyDescent="0.15">
      <c r="F647" s="46"/>
      <c r="G647" s="46"/>
      <c r="H647" s="46"/>
      <c r="I647" s="46"/>
    </row>
    <row r="648" spans="6:9" ht="13" x14ac:dyDescent="0.15">
      <c r="F648" s="46"/>
      <c r="G648" s="46"/>
      <c r="H648" s="46"/>
      <c r="I648" s="46"/>
    </row>
    <row r="649" spans="6:9" ht="13" x14ac:dyDescent="0.15">
      <c r="F649" s="46"/>
      <c r="G649" s="46"/>
      <c r="H649" s="46"/>
      <c r="I649" s="46"/>
    </row>
    <row r="650" spans="6:9" ht="13" x14ac:dyDescent="0.15">
      <c r="F650" s="46"/>
      <c r="G650" s="46"/>
      <c r="H650" s="46"/>
      <c r="I650" s="46"/>
    </row>
    <row r="651" spans="6:9" ht="13" x14ac:dyDescent="0.15">
      <c r="F651" s="46"/>
      <c r="G651" s="46"/>
      <c r="H651" s="46"/>
      <c r="I651" s="46"/>
    </row>
    <row r="652" spans="6:9" ht="13" x14ac:dyDescent="0.15">
      <c r="F652" s="46"/>
      <c r="G652" s="46"/>
      <c r="H652" s="46"/>
      <c r="I652" s="46"/>
    </row>
    <row r="653" spans="6:9" ht="13" x14ac:dyDescent="0.15">
      <c r="F653" s="46"/>
      <c r="G653" s="46"/>
      <c r="H653" s="46"/>
      <c r="I653" s="46"/>
    </row>
    <row r="654" spans="6:9" ht="13" x14ac:dyDescent="0.15">
      <c r="F654" s="46"/>
      <c r="G654" s="46"/>
      <c r="H654" s="46"/>
      <c r="I654" s="46"/>
    </row>
    <row r="655" spans="6:9" ht="13" x14ac:dyDescent="0.15">
      <c r="F655" s="46"/>
      <c r="G655" s="46"/>
      <c r="H655" s="46"/>
      <c r="I655" s="46"/>
    </row>
    <row r="656" spans="6:9" ht="13" x14ac:dyDescent="0.15">
      <c r="F656" s="46"/>
      <c r="G656" s="46"/>
      <c r="H656" s="46"/>
      <c r="I656" s="46"/>
    </row>
    <row r="657" spans="6:9" ht="13" x14ac:dyDescent="0.15">
      <c r="F657" s="46"/>
      <c r="G657" s="46"/>
      <c r="H657" s="46"/>
      <c r="I657" s="46"/>
    </row>
    <row r="658" spans="6:9" ht="13" x14ac:dyDescent="0.15">
      <c r="F658" s="46"/>
      <c r="G658" s="46"/>
      <c r="H658" s="46"/>
      <c r="I658" s="46"/>
    </row>
    <row r="659" spans="6:9" ht="13" x14ac:dyDescent="0.15">
      <c r="F659" s="46"/>
      <c r="G659" s="46"/>
      <c r="H659" s="46"/>
      <c r="I659" s="46"/>
    </row>
    <row r="660" spans="6:9" ht="13" x14ac:dyDescent="0.15">
      <c r="F660" s="46"/>
      <c r="G660" s="46"/>
      <c r="H660" s="46"/>
      <c r="I660" s="46"/>
    </row>
    <row r="661" spans="6:9" ht="13" x14ac:dyDescent="0.15">
      <c r="F661" s="46"/>
      <c r="G661" s="46"/>
      <c r="H661" s="46"/>
      <c r="I661" s="46"/>
    </row>
    <row r="662" spans="6:9" ht="13" x14ac:dyDescent="0.15">
      <c r="F662" s="46"/>
      <c r="G662" s="46"/>
      <c r="H662" s="46"/>
      <c r="I662" s="46"/>
    </row>
    <row r="663" spans="6:9" ht="13" x14ac:dyDescent="0.15">
      <c r="F663" s="46"/>
      <c r="G663" s="46"/>
      <c r="H663" s="46"/>
      <c r="I663" s="46"/>
    </row>
    <row r="664" spans="6:9" ht="13" x14ac:dyDescent="0.15">
      <c r="F664" s="46"/>
      <c r="G664" s="46"/>
      <c r="H664" s="46"/>
      <c r="I664" s="46"/>
    </row>
    <row r="665" spans="6:9" ht="13" x14ac:dyDescent="0.15">
      <c r="F665" s="46"/>
      <c r="G665" s="46"/>
      <c r="H665" s="46"/>
      <c r="I665" s="46"/>
    </row>
    <row r="666" spans="6:9" ht="13" x14ac:dyDescent="0.15">
      <c r="F666" s="46"/>
      <c r="G666" s="46"/>
      <c r="H666" s="46"/>
      <c r="I666" s="46"/>
    </row>
    <row r="667" spans="6:9" ht="13" x14ac:dyDescent="0.15">
      <c r="F667" s="46"/>
      <c r="G667" s="46"/>
      <c r="H667" s="46"/>
      <c r="I667" s="46"/>
    </row>
    <row r="668" spans="6:9" ht="13" x14ac:dyDescent="0.15">
      <c r="F668" s="46"/>
      <c r="G668" s="46"/>
      <c r="H668" s="46"/>
      <c r="I668" s="46"/>
    </row>
    <row r="669" spans="6:9" ht="13" x14ac:dyDescent="0.15">
      <c r="F669" s="46"/>
      <c r="G669" s="46"/>
      <c r="H669" s="46"/>
      <c r="I669" s="46"/>
    </row>
    <row r="670" spans="6:9" ht="13" x14ac:dyDescent="0.15">
      <c r="F670" s="46"/>
      <c r="G670" s="46"/>
      <c r="H670" s="46"/>
      <c r="I670" s="46"/>
    </row>
    <row r="671" spans="6:9" ht="13" x14ac:dyDescent="0.15">
      <c r="F671" s="46"/>
      <c r="G671" s="46"/>
      <c r="H671" s="46"/>
      <c r="I671" s="46"/>
    </row>
    <row r="672" spans="6:9" ht="13" x14ac:dyDescent="0.15">
      <c r="F672" s="46"/>
      <c r="G672" s="46"/>
      <c r="H672" s="46"/>
      <c r="I672" s="46"/>
    </row>
    <row r="673" spans="6:9" ht="13" x14ac:dyDescent="0.15">
      <c r="F673" s="46"/>
      <c r="G673" s="46"/>
      <c r="H673" s="46"/>
      <c r="I673" s="46"/>
    </row>
    <row r="674" spans="6:9" ht="13" x14ac:dyDescent="0.15">
      <c r="F674" s="46"/>
      <c r="G674" s="46"/>
      <c r="H674" s="46"/>
      <c r="I674" s="46"/>
    </row>
    <row r="675" spans="6:9" ht="13" x14ac:dyDescent="0.15">
      <c r="F675" s="46"/>
      <c r="G675" s="46"/>
      <c r="H675" s="46"/>
      <c r="I675" s="46"/>
    </row>
    <row r="676" spans="6:9" ht="13" x14ac:dyDescent="0.15">
      <c r="F676" s="46"/>
      <c r="G676" s="46"/>
      <c r="H676" s="46"/>
      <c r="I676" s="46"/>
    </row>
    <row r="677" spans="6:9" ht="13" x14ac:dyDescent="0.15">
      <c r="F677" s="46"/>
      <c r="G677" s="46"/>
      <c r="H677" s="46"/>
      <c r="I677" s="46"/>
    </row>
    <row r="678" spans="6:9" ht="13" x14ac:dyDescent="0.15">
      <c r="F678" s="46"/>
      <c r="G678" s="46"/>
      <c r="H678" s="46"/>
      <c r="I678" s="46"/>
    </row>
    <row r="679" spans="6:9" ht="13" x14ac:dyDescent="0.15">
      <c r="F679" s="46"/>
      <c r="G679" s="46"/>
      <c r="H679" s="46"/>
      <c r="I679" s="46"/>
    </row>
    <row r="680" spans="6:9" ht="13" x14ac:dyDescent="0.15">
      <c r="F680" s="46"/>
      <c r="G680" s="46"/>
      <c r="H680" s="46"/>
      <c r="I680" s="46"/>
    </row>
    <row r="681" spans="6:9" ht="13" x14ac:dyDescent="0.15">
      <c r="F681" s="46"/>
      <c r="G681" s="46"/>
      <c r="H681" s="46"/>
      <c r="I681" s="46"/>
    </row>
    <row r="682" spans="6:9" ht="13" x14ac:dyDescent="0.15">
      <c r="F682" s="46"/>
      <c r="G682" s="46"/>
      <c r="H682" s="46"/>
      <c r="I682" s="46"/>
    </row>
    <row r="683" spans="6:9" ht="13" x14ac:dyDescent="0.15">
      <c r="F683" s="46"/>
      <c r="G683" s="46"/>
      <c r="H683" s="46"/>
      <c r="I683" s="46"/>
    </row>
    <row r="684" spans="6:9" ht="13" x14ac:dyDescent="0.15">
      <c r="F684" s="46"/>
      <c r="G684" s="46"/>
      <c r="H684" s="46"/>
      <c r="I684" s="46"/>
    </row>
    <row r="685" spans="6:9" ht="13" x14ac:dyDescent="0.15">
      <c r="F685" s="46"/>
      <c r="G685" s="46"/>
      <c r="H685" s="46"/>
      <c r="I685" s="46"/>
    </row>
    <row r="686" spans="6:9" ht="13" x14ac:dyDescent="0.15">
      <c r="F686" s="46"/>
      <c r="G686" s="46"/>
      <c r="H686" s="46"/>
      <c r="I686" s="46"/>
    </row>
    <row r="687" spans="6:9" ht="13" x14ac:dyDescent="0.15">
      <c r="F687" s="46"/>
      <c r="G687" s="46"/>
      <c r="H687" s="46"/>
      <c r="I687" s="46"/>
    </row>
    <row r="688" spans="6:9" ht="13" x14ac:dyDescent="0.15">
      <c r="F688" s="46"/>
      <c r="G688" s="46"/>
      <c r="H688" s="46"/>
      <c r="I688" s="46"/>
    </row>
    <row r="689" spans="6:9" ht="13" x14ac:dyDescent="0.15">
      <c r="F689" s="46"/>
      <c r="G689" s="46"/>
      <c r="H689" s="46"/>
      <c r="I689" s="46"/>
    </row>
    <row r="690" spans="6:9" ht="13" x14ac:dyDescent="0.15">
      <c r="F690" s="46"/>
      <c r="G690" s="46"/>
      <c r="H690" s="46"/>
      <c r="I690" s="46"/>
    </row>
    <row r="691" spans="6:9" ht="13" x14ac:dyDescent="0.15">
      <c r="F691" s="46"/>
      <c r="G691" s="46"/>
      <c r="H691" s="46"/>
      <c r="I691" s="46"/>
    </row>
    <row r="692" spans="6:9" ht="13" x14ac:dyDescent="0.15">
      <c r="F692" s="46"/>
      <c r="G692" s="46"/>
      <c r="H692" s="46"/>
      <c r="I692" s="46"/>
    </row>
    <row r="693" spans="6:9" ht="13" x14ac:dyDescent="0.15">
      <c r="F693" s="46"/>
      <c r="G693" s="46"/>
      <c r="H693" s="46"/>
      <c r="I693" s="46"/>
    </row>
    <row r="694" spans="6:9" ht="13" x14ac:dyDescent="0.15">
      <c r="F694" s="46"/>
      <c r="G694" s="46"/>
      <c r="H694" s="46"/>
      <c r="I694" s="46"/>
    </row>
    <row r="695" spans="6:9" ht="13" x14ac:dyDescent="0.15">
      <c r="F695" s="46"/>
      <c r="G695" s="46"/>
      <c r="H695" s="46"/>
      <c r="I695" s="46"/>
    </row>
    <row r="696" spans="6:9" ht="13" x14ac:dyDescent="0.15">
      <c r="F696" s="46"/>
      <c r="G696" s="46"/>
      <c r="H696" s="46"/>
      <c r="I696" s="46"/>
    </row>
    <row r="697" spans="6:9" ht="13" x14ac:dyDescent="0.15">
      <c r="F697" s="46"/>
      <c r="G697" s="46"/>
      <c r="H697" s="46"/>
      <c r="I697" s="46"/>
    </row>
    <row r="698" spans="6:9" ht="13" x14ac:dyDescent="0.15">
      <c r="F698" s="46"/>
      <c r="G698" s="46"/>
      <c r="H698" s="46"/>
      <c r="I698" s="46"/>
    </row>
    <row r="699" spans="6:9" ht="13" x14ac:dyDescent="0.15">
      <c r="F699" s="46"/>
      <c r="G699" s="46"/>
      <c r="H699" s="46"/>
      <c r="I699" s="46"/>
    </row>
    <row r="700" spans="6:9" ht="13" x14ac:dyDescent="0.15">
      <c r="F700" s="46"/>
      <c r="G700" s="46"/>
      <c r="H700" s="46"/>
      <c r="I700" s="46"/>
    </row>
    <row r="701" spans="6:9" ht="13" x14ac:dyDescent="0.15">
      <c r="F701" s="46"/>
      <c r="G701" s="46"/>
      <c r="H701" s="46"/>
      <c r="I701" s="46"/>
    </row>
    <row r="702" spans="6:9" ht="13" x14ac:dyDescent="0.15">
      <c r="F702" s="46"/>
      <c r="G702" s="46"/>
      <c r="H702" s="46"/>
      <c r="I702" s="46"/>
    </row>
    <row r="703" spans="6:9" ht="13" x14ac:dyDescent="0.15">
      <c r="F703" s="46"/>
      <c r="G703" s="46"/>
      <c r="H703" s="46"/>
      <c r="I703" s="46"/>
    </row>
    <row r="704" spans="6:9" ht="13" x14ac:dyDescent="0.15">
      <c r="F704" s="46"/>
      <c r="G704" s="46"/>
      <c r="H704" s="46"/>
      <c r="I704" s="46"/>
    </row>
    <row r="705" spans="6:9" ht="13" x14ac:dyDescent="0.15">
      <c r="F705" s="46"/>
      <c r="G705" s="46"/>
      <c r="H705" s="46"/>
      <c r="I705" s="46"/>
    </row>
    <row r="706" spans="6:9" ht="13" x14ac:dyDescent="0.15">
      <c r="F706" s="46"/>
      <c r="G706" s="46"/>
      <c r="H706" s="46"/>
      <c r="I706" s="46"/>
    </row>
    <row r="707" spans="6:9" ht="13" x14ac:dyDescent="0.15">
      <c r="F707" s="46"/>
      <c r="G707" s="46"/>
      <c r="H707" s="46"/>
      <c r="I707" s="46"/>
    </row>
    <row r="708" spans="6:9" ht="13" x14ac:dyDescent="0.15">
      <c r="F708" s="46"/>
      <c r="G708" s="46"/>
      <c r="H708" s="46"/>
      <c r="I708" s="46"/>
    </row>
    <row r="709" spans="6:9" ht="13" x14ac:dyDescent="0.15">
      <c r="F709" s="46"/>
      <c r="G709" s="46"/>
      <c r="H709" s="46"/>
      <c r="I709" s="46"/>
    </row>
    <row r="710" spans="6:9" ht="13" x14ac:dyDescent="0.15">
      <c r="F710" s="46"/>
      <c r="G710" s="46"/>
      <c r="H710" s="46"/>
      <c r="I710" s="46"/>
    </row>
    <row r="711" spans="6:9" ht="13" x14ac:dyDescent="0.15">
      <c r="F711" s="46"/>
      <c r="G711" s="46"/>
      <c r="H711" s="46"/>
      <c r="I711" s="46"/>
    </row>
    <row r="712" spans="6:9" ht="13" x14ac:dyDescent="0.15">
      <c r="F712" s="46"/>
      <c r="G712" s="46"/>
      <c r="H712" s="46"/>
      <c r="I712" s="46"/>
    </row>
    <row r="713" spans="6:9" ht="13" x14ac:dyDescent="0.15">
      <c r="F713" s="46"/>
      <c r="G713" s="46"/>
      <c r="H713" s="46"/>
      <c r="I713" s="46"/>
    </row>
    <row r="714" spans="6:9" ht="13" x14ac:dyDescent="0.15">
      <c r="F714" s="46"/>
      <c r="G714" s="46"/>
      <c r="H714" s="46"/>
      <c r="I714" s="46"/>
    </row>
    <row r="715" spans="6:9" ht="13" x14ac:dyDescent="0.15">
      <c r="F715" s="46"/>
      <c r="G715" s="46"/>
      <c r="H715" s="46"/>
      <c r="I715" s="46"/>
    </row>
    <row r="716" spans="6:9" ht="13" x14ac:dyDescent="0.15">
      <c r="F716" s="46"/>
      <c r="G716" s="46"/>
      <c r="H716" s="46"/>
      <c r="I716" s="46"/>
    </row>
    <row r="717" spans="6:9" ht="13" x14ac:dyDescent="0.15">
      <c r="F717" s="46"/>
      <c r="G717" s="46"/>
      <c r="H717" s="46"/>
      <c r="I717" s="46"/>
    </row>
    <row r="718" spans="6:9" ht="13" x14ac:dyDescent="0.15">
      <c r="F718" s="46"/>
      <c r="G718" s="46"/>
      <c r="H718" s="46"/>
      <c r="I718" s="46"/>
    </row>
    <row r="719" spans="6:9" ht="13" x14ac:dyDescent="0.15">
      <c r="F719" s="46"/>
      <c r="G719" s="46"/>
      <c r="H719" s="46"/>
      <c r="I719" s="46"/>
    </row>
    <row r="720" spans="6:9" ht="13" x14ac:dyDescent="0.15">
      <c r="F720" s="46"/>
      <c r="G720" s="46"/>
      <c r="H720" s="46"/>
      <c r="I720" s="46"/>
    </row>
    <row r="721" spans="6:9" ht="13" x14ac:dyDescent="0.15">
      <c r="F721" s="46"/>
      <c r="G721" s="46"/>
      <c r="H721" s="46"/>
      <c r="I721" s="46"/>
    </row>
    <row r="722" spans="6:9" ht="13" x14ac:dyDescent="0.15">
      <c r="F722" s="46"/>
      <c r="G722" s="46"/>
      <c r="H722" s="46"/>
      <c r="I722" s="46"/>
    </row>
    <row r="723" spans="6:9" ht="13" x14ac:dyDescent="0.15">
      <c r="F723" s="46"/>
      <c r="G723" s="46"/>
      <c r="H723" s="46"/>
      <c r="I723" s="46"/>
    </row>
    <row r="724" spans="6:9" ht="13" x14ac:dyDescent="0.15">
      <c r="F724" s="46"/>
      <c r="G724" s="46"/>
      <c r="H724" s="46"/>
      <c r="I724" s="46"/>
    </row>
    <row r="725" spans="6:9" ht="13" x14ac:dyDescent="0.15">
      <c r="F725" s="46"/>
      <c r="G725" s="46"/>
      <c r="H725" s="46"/>
      <c r="I725" s="46"/>
    </row>
    <row r="726" spans="6:9" ht="13" x14ac:dyDescent="0.15">
      <c r="F726" s="46"/>
      <c r="G726" s="46"/>
      <c r="H726" s="46"/>
      <c r="I726" s="46"/>
    </row>
    <row r="727" spans="6:9" ht="13" x14ac:dyDescent="0.15">
      <c r="F727" s="46"/>
      <c r="G727" s="46"/>
      <c r="H727" s="46"/>
      <c r="I727" s="46"/>
    </row>
    <row r="728" spans="6:9" ht="13" x14ac:dyDescent="0.15">
      <c r="F728" s="46"/>
      <c r="G728" s="46"/>
      <c r="H728" s="46"/>
      <c r="I728" s="46"/>
    </row>
    <row r="729" spans="6:9" ht="13" x14ac:dyDescent="0.15">
      <c r="F729" s="46"/>
      <c r="G729" s="46"/>
      <c r="H729" s="46"/>
      <c r="I729" s="46"/>
    </row>
    <row r="730" spans="6:9" ht="13" x14ac:dyDescent="0.15">
      <c r="F730" s="46"/>
      <c r="G730" s="46"/>
      <c r="H730" s="46"/>
      <c r="I730" s="46"/>
    </row>
    <row r="731" spans="6:9" ht="13" x14ac:dyDescent="0.15">
      <c r="F731" s="46"/>
      <c r="G731" s="46"/>
      <c r="H731" s="46"/>
      <c r="I731" s="46"/>
    </row>
    <row r="732" spans="6:9" ht="13" x14ac:dyDescent="0.15">
      <c r="F732" s="46"/>
      <c r="G732" s="46"/>
      <c r="H732" s="46"/>
      <c r="I732" s="46"/>
    </row>
    <row r="733" spans="6:9" ht="13" x14ac:dyDescent="0.15">
      <c r="F733" s="46"/>
      <c r="G733" s="46"/>
      <c r="H733" s="46"/>
      <c r="I733" s="46"/>
    </row>
    <row r="734" spans="6:9" ht="13" x14ac:dyDescent="0.15">
      <c r="F734" s="46"/>
      <c r="G734" s="46"/>
      <c r="H734" s="46"/>
      <c r="I734" s="46"/>
    </row>
    <row r="735" spans="6:9" ht="13" x14ac:dyDescent="0.15">
      <c r="F735" s="46"/>
      <c r="G735" s="46"/>
      <c r="H735" s="46"/>
      <c r="I735" s="46"/>
    </row>
    <row r="736" spans="6:9" ht="13" x14ac:dyDescent="0.15">
      <c r="F736" s="46"/>
      <c r="G736" s="46"/>
      <c r="H736" s="46"/>
      <c r="I736" s="46"/>
    </row>
    <row r="737" spans="6:9" ht="13" x14ac:dyDescent="0.15">
      <c r="F737" s="46"/>
      <c r="G737" s="46"/>
      <c r="H737" s="46"/>
      <c r="I737" s="46"/>
    </row>
    <row r="738" spans="6:9" ht="13" x14ac:dyDescent="0.15">
      <c r="F738" s="46"/>
      <c r="G738" s="46"/>
      <c r="H738" s="46"/>
      <c r="I738" s="46"/>
    </row>
    <row r="739" spans="6:9" ht="13" x14ac:dyDescent="0.15">
      <c r="F739" s="46"/>
      <c r="G739" s="46"/>
      <c r="H739" s="46"/>
      <c r="I739" s="46"/>
    </row>
    <row r="740" spans="6:9" ht="13" x14ac:dyDescent="0.15">
      <c r="F740" s="46"/>
      <c r="G740" s="46"/>
      <c r="H740" s="46"/>
      <c r="I740" s="46"/>
    </row>
    <row r="741" spans="6:9" ht="13" x14ac:dyDescent="0.15">
      <c r="F741" s="46"/>
      <c r="G741" s="46"/>
      <c r="H741" s="46"/>
      <c r="I741" s="46"/>
    </row>
    <row r="742" spans="6:9" ht="13" x14ac:dyDescent="0.15">
      <c r="F742" s="46"/>
      <c r="G742" s="46"/>
      <c r="H742" s="46"/>
      <c r="I742" s="46"/>
    </row>
    <row r="743" spans="6:9" ht="13" x14ac:dyDescent="0.15">
      <c r="F743" s="46"/>
      <c r="G743" s="46"/>
      <c r="H743" s="46"/>
      <c r="I743" s="46"/>
    </row>
    <row r="744" spans="6:9" ht="13" x14ac:dyDescent="0.15">
      <c r="F744" s="46"/>
      <c r="G744" s="46"/>
      <c r="H744" s="46"/>
      <c r="I744" s="46"/>
    </row>
    <row r="745" spans="6:9" ht="13" x14ac:dyDescent="0.15">
      <c r="F745" s="46"/>
      <c r="G745" s="46"/>
      <c r="H745" s="46"/>
      <c r="I745" s="46"/>
    </row>
    <row r="746" spans="6:9" ht="13" x14ac:dyDescent="0.15">
      <c r="F746" s="46"/>
      <c r="G746" s="46"/>
      <c r="H746" s="46"/>
      <c r="I746" s="46"/>
    </row>
    <row r="747" spans="6:9" ht="13" x14ac:dyDescent="0.15">
      <c r="F747" s="46"/>
      <c r="G747" s="46"/>
      <c r="H747" s="46"/>
      <c r="I747" s="46"/>
    </row>
    <row r="748" spans="6:9" ht="13" x14ac:dyDescent="0.15">
      <c r="F748" s="46"/>
      <c r="G748" s="46"/>
      <c r="H748" s="46"/>
      <c r="I748" s="46"/>
    </row>
    <row r="749" spans="6:9" ht="13" x14ac:dyDescent="0.15">
      <c r="F749" s="46"/>
      <c r="G749" s="46"/>
      <c r="H749" s="46"/>
      <c r="I749" s="46"/>
    </row>
    <row r="750" spans="6:9" ht="13" x14ac:dyDescent="0.15">
      <c r="F750" s="46"/>
      <c r="G750" s="46"/>
      <c r="H750" s="46"/>
      <c r="I750" s="46"/>
    </row>
    <row r="751" spans="6:9" ht="13" x14ac:dyDescent="0.15">
      <c r="F751" s="46"/>
      <c r="G751" s="46"/>
      <c r="H751" s="46"/>
      <c r="I751" s="46"/>
    </row>
    <row r="752" spans="6:9" ht="13" x14ac:dyDescent="0.15">
      <c r="F752" s="46"/>
      <c r="G752" s="46"/>
      <c r="H752" s="46"/>
      <c r="I752" s="46"/>
    </row>
    <row r="753" spans="6:9" ht="13" x14ac:dyDescent="0.15">
      <c r="F753" s="46"/>
      <c r="G753" s="46"/>
      <c r="H753" s="46"/>
      <c r="I753" s="46"/>
    </row>
    <row r="754" spans="6:9" ht="13" x14ac:dyDescent="0.15">
      <c r="F754" s="46"/>
      <c r="G754" s="46"/>
      <c r="H754" s="46"/>
      <c r="I754" s="46"/>
    </row>
    <row r="755" spans="6:9" ht="13" x14ac:dyDescent="0.15">
      <c r="F755" s="46"/>
      <c r="G755" s="46"/>
      <c r="H755" s="46"/>
      <c r="I755" s="46"/>
    </row>
    <row r="756" spans="6:9" ht="13" x14ac:dyDescent="0.15">
      <c r="F756" s="46"/>
      <c r="G756" s="46"/>
      <c r="H756" s="46"/>
      <c r="I756" s="46"/>
    </row>
    <row r="757" spans="6:9" ht="13" x14ac:dyDescent="0.15">
      <c r="F757" s="46"/>
      <c r="G757" s="46"/>
      <c r="H757" s="46"/>
      <c r="I757" s="46"/>
    </row>
    <row r="758" spans="6:9" ht="13" x14ac:dyDescent="0.15">
      <c r="F758" s="46"/>
      <c r="G758" s="46"/>
      <c r="H758" s="46"/>
      <c r="I758" s="46"/>
    </row>
    <row r="759" spans="6:9" ht="13" x14ac:dyDescent="0.15">
      <c r="F759" s="46"/>
      <c r="G759" s="46"/>
      <c r="H759" s="46"/>
      <c r="I759" s="46"/>
    </row>
    <row r="760" spans="6:9" ht="13" x14ac:dyDescent="0.15">
      <c r="F760" s="46"/>
      <c r="G760" s="46"/>
      <c r="H760" s="46"/>
      <c r="I760" s="46"/>
    </row>
    <row r="761" spans="6:9" ht="13" x14ac:dyDescent="0.15">
      <c r="F761" s="46"/>
      <c r="G761" s="46"/>
      <c r="H761" s="46"/>
      <c r="I761" s="46"/>
    </row>
    <row r="762" spans="6:9" ht="13" x14ac:dyDescent="0.15">
      <c r="F762" s="46"/>
      <c r="G762" s="46"/>
      <c r="H762" s="46"/>
      <c r="I762" s="46"/>
    </row>
    <row r="763" spans="6:9" ht="13" x14ac:dyDescent="0.15">
      <c r="F763" s="46"/>
      <c r="G763" s="46"/>
      <c r="H763" s="46"/>
      <c r="I763" s="46"/>
    </row>
    <row r="764" spans="6:9" ht="13" x14ac:dyDescent="0.15">
      <c r="F764" s="46"/>
      <c r="G764" s="46"/>
      <c r="H764" s="46"/>
      <c r="I764" s="46"/>
    </row>
    <row r="765" spans="6:9" ht="13" x14ac:dyDescent="0.15">
      <c r="F765" s="46"/>
      <c r="G765" s="46"/>
      <c r="H765" s="46"/>
      <c r="I765" s="46"/>
    </row>
    <row r="766" spans="6:9" ht="13" x14ac:dyDescent="0.15">
      <c r="F766" s="46"/>
      <c r="G766" s="46"/>
      <c r="H766" s="46"/>
      <c r="I766" s="46"/>
    </row>
    <row r="767" spans="6:9" ht="13" x14ac:dyDescent="0.15">
      <c r="F767" s="46"/>
      <c r="G767" s="46"/>
      <c r="H767" s="46"/>
      <c r="I767" s="46"/>
    </row>
    <row r="768" spans="6:9" ht="13" x14ac:dyDescent="0.15">
      <c r="F768" s="46"/>
      <c r="G768" s="46"/>
      <c r="H768" s="46"/>
      <c r="I768" s="46"/>
    </row>
    <row r="769" spans="6:9" ht="13" x14ac:dyDescent="0.15">
      <c r="F769" s="46"/>
      <c r="G769" s="46"/>
      <c r="H769" s="46"/>
      <c r="I769" s="46"/>
    </row>
    <row r="770" spans="6:9" ht="13" x14ac:dyDescent="0.15">
      <c r="F770" s="46"/>
      <c r="G770" s="46"/>
      <c r="H770" s="46"/>
      <c r="I770" s="46"/>
    </row>
    <row r="771" spans="6:9" ht="13" x14ac:dyDescent="0.15">
      <c r="F771" s="46"/>
      <c r="G771" s="46"/>
      <c r="H771" s="46"/>
      <c r="I771" s="46"/>
    </row>
    <row r="772" spans="6:9" ht="13" x14ac:dyDescent="0.15">
      <c r="F772" s="46"/>
      <c r="G772" s="46"/>
      <c r="H772" s="46"/>
      <c r="I772" s="46"/>
    </row>
    <row r="773" spans="6:9" ht="13" x14ac:dyDescent="0.15">
      <c r="F773" s="46"/>
      <c r="G773" s="46"/>
      <c r="H773" s="46"/>
      <c r="I773" s="46"/>
    </row>
    <row r="774" spans="6:9" ht="13" x14ac:dyDescent="0.15">
      <c r="F774" s="46"/>
      <c r="G774" s="46"/>
      <c r="H774" s="46"/>
      <c r="I774" s="46"/>
    </row>
    <row r="775" spans="6:9" ht="13" x14ac:dyDescent="0.15">
      <c r="F775" s="46"/>
      <c r="G775" s="46"/>
      <c r="H775" s="46"/>
      <c r="I775" s="46"/>
    </row>
    <row r="776" spans="6:9" ht="13" x14ac:dyDescent="0.15">
      <c r="F776" s="46"/>
      <c r="G776" s="46"/>
      <c r="H776" s="46"/>
      <c r="I776" s="46"/>
    </row>
    <row r="777" spans="6:9" ht="13" x14ac:dyDescent="0.15">
      <c r="F777" s="46"/>
      <c r="G777" s="46"/>
      <c r="H777" s="46"/>
      <c r="I777" s="46"/>
    </row>
    <row r="778" spans="6:9" ht="13" x14ac:dyDescent="0.15">
      <c r="F778" s="46"/>
      <c r="G778" s="46"/>
      <c r="H778" s="46"/>
      <c r="I778" s="46"/>
    </row>
    <row r="779" spans="6:9" ht="13" x14ac:dyDescent="0.15">
      <c r="F779" s="46"/>
      <c r="G779" s="46"/>
      <c r="H779" s="46"/>
      <c r="I779" s="46"/>
    </row>
    <row r="780" spans="6:9" ht="13" x14ac:dyDescent="0.15">
      <c r="F780" s="46"/>
      <c r="G780" s="46"/>
      <c r="H780" s="46"/>
      <c r="I780" s="46"/>
    </row>
    <row r="781" spans="6:9" ht="13" x14ac:dyDescent="0.15">
      <c r="F781" s="46"/>
      <c r="G781" s="46"/>
      <c r="H781" s="46"/>
      <c r="I781" s="46"/>
    </row>
    <row r="782" spans="6:9" ht="13" x14ac:dyDescent="0.15">
      <c r="F782" s="46"/>
      <c r="G782" s="46"/>
      <c r="H782" s="46"/>
      <c r="I782" s="46"/>
    </row>
    <row r="783" spans="6:9" ht="13" x14ac:dyDescent="0.15">
      <c r="F783" s="46"/>
      <c r="G783" s="46"/>
      <c r="H783" s="46"/>
      <c r="I783" s="46"/>
    </row>
    <row r="784" spans="6:9" ht="13" x14ac:dyDescent="0.15">
      <c r="F784" s="46"/>
      <c r="G784" s="46"/>
      <c r="H784" s="46"/>
      <c r="I784" s="46"/>
    </row>
    <row r="785" spans="6:9" ht="13" x14ac:dyDescent="0.15">
      <c r="F785" s="46"/>
      <c r="G785" s="46"/>
      <c r="H785" s="46"/>
      <c r="I785" s="46"/>
    </row>
    <row r="786" spans="6:9" ht="13" x14ac:dyDescent="0.15">
      <c r="F786" s="46"/>
      <c r="G786" s="46"/>
      <c r="H786" s="46"/>
      <c r="I786" s="46"/>
    </row>
    <row r="787" spans="6:9" ht="13" x14ac:dyDescent="0.15">
      <c r="F787" s="46"/>
      <c r="G787" s="46"/>
      <c r="H787" s="46"/>
      <c r="I787" s="46"/>
    </row>
    <row r="788" spans="6:9" ht="13" x14ac:dyDescent="0.15">
      <c r="F788" s="46"/>
      <c r="G788" s="46"/>
      <c r="H788" s="46"/>
      <c r="I788" s="46"/>
    </row>
    <row r="789" spans="6:9" ht="13" x14ac:dyDescent="0.15">
      <c r="F789" s="46"/>
      <c r="G789" s="46"/>
      <c r="H789" s="46"/>
      <c r="I789" s="46"/>
    </row>
    <row r="790" spans="6:9" ht="13" x14ac:dyDescent="0.15">
      <c r="F790" s="46"/>
      <c r="G790" s="46"/>
      <c r="H790" s="46"/>
      <c r="I790" s="46"/>
    </row>
    <row r="791" spans="6:9" ht="13" x14ac:dyDescent="0.15">
      <c r="F791" s="46"/>
      <c r="G791" s="46"/>
      <c r="H791" s="46"/>
      <c r="I791" s="46"/>
    </row>
    <row r="792" spans="6:9" ht="13" x14ac:dyDescent="0.15">
      <c r="F792" s="46"/>
      <c r="G792" s="46"/>
      <c r="H792" s="46"/>
      <c r="I792" s="46"/>
    </row>
    <row r="793" spans="6:9" ht="13" x14ac:dyDescent="0.15">
      <c r="F793" s="46"/>
      <c r="G793" s="46"/>
      <c r="H793" s="46"/>
      <c r="I793" s="46"/>
    </row>
    <row r="794" spans="6:9" ht="13" x14ac:dyDescent="0.15">
      <c r="F794" s="46"/>
      <c r="G794" s="46"/>
      <c r="H794" s="46"/>
      <c r="I794" s="46"/>
    </row>
    <row r="795" spans="6:9" ht="13" x14ac:dyDescent="0.15">
      <c r="F795" s="46"/>
      <c r="G795" s="46"/>
      <c r="H795" s="46"/>
      <c r="I795" s="46"/>
    </row>
    <row r="796" spans="6:9" ht="13" x14ac:dyDescent="0.15">
      <c r="F796" s="46"/>
      <c r="G796" s="46"/>
      <c r="H796" s="46"/>
      <c r="I796" s="46"/>
    </row>
    <row r="797" spans="6:9" ht="13" x14ac:dyDescent="0.15">
      <c r="F797" s="46"/>
      <c r="G797" s="46"/>
      <c r="H797" s="46"/>
      <c r="I797" s="46"/>
    </row>
    <row r="798" spans="6:9" ht="13" x14ac:dyDescent="0.15">
      <c r="F798" s="46"/>
      <c r="G798" s="46"/>
      <c r="H798" s="46"/>
      <c r="I798" s="46"/>
    </row>
    <row r="799" spans="6:9" ht="13" x14ac:dyDescent="0.15">
      <c r="F799" s="46"/>
      <c r="G799" s="46"/>
      <c r="H799" s="46"/>
      <c r="I799" s="46"/>
    </row>
    <row r="800" spans="6:9" ht="13" x14ac:dyDescent="0.15">
      <c r="F800" s="46"/>
      <c r="G800" s="46"/>
      <c r="H800" s="46"/>
      <c r="I800" s="46"/>
    </row>
    <row r="801" spans="6:9" ht="13" x14ac:dyDescent="0.15">
      <c r="F801" s="46"/>
      <c r="G801" s="46"/>
      <c r="H801" s="46"/>
      <c r="I801" s="46"/>
    </row>
    <row r="802" spans="6:9" ht="13" x14ac:dyDescent="0.15">
      <c r="F802" s="46"/>
      <c r="G802" s="46"/>
      <c r="H802" s="46"/>
      <c r="I802" s="46"/>
    </row>
    <row r="803" spans="6:9" ht="13" x14ac:dyDescent="0.15">
      <c r="F803" s="46"/>
      <c r="G803" s="46"/>
      <c r="H803" s="46"/>
      <c r="I803" s="46"/>
    </row>
    <row r="804" spans="6:9" ht="13" x14ac:dyDescent="0.15">
      <c r="F804" s="46"/>
      <c r="G804" s="46"/>
      <c r="H804" s="46"/>
      <c r="I804" s="46"/>
    </row>
    <row r="805" spans="6:9" ht="13" x14ac:dyDescent="0.15">
      <c r="F805" s="46"/>
      <c r="G805" s="46"/>
      <c r="H805" s="46"/>
      <c r="I805" s="46"/>
    </row>
    <row r="806" spans="6:9" ht="13" x14ac:dyDescent="0.15">
      <c r="F806" s="46"/>
      <c r="G806" s="46"/>
      <c r="H806" s="46"/>
      <c r="I806" s="46"/>
    </row>
    <row r="807" spans="6:9" ht="13" x14ac:dyDescent="0.15">
      <c r="F807" s="46"/>
      <c r="G807" s="46"/>
      <c r="H807" s="46"/>
      <c r="I807" s="46"/>
    </row>
    <row r="808" spans="6:9" ht="13" x14ac:dyDescent="0.15">
      <c r="F808" s="46"/>
      <c r="G808" s="46"/>
      <c r="H808" s="46"/>
      <c r="I808" s="46"/>
    </row>
    <row r="809" spans="6:9" ht="13" x14ac:dyDescent="0.15">
      <c r="F809" s="46"/>
      <c r="G809" s="46"/>
      <c r="H809" s="46"/>
      <c r="I809" s="46"/>
    </row>
    <row r="810" spans="6:9" ht="13" x14ac:dyDescent="0.15">
      <c r="F810" s="46"/>
      <c r="G810" s="46"/>
      <c r="H810" s="46"/>
      <c r="I810" s="46"/>
    </row>
    <row r="811" spans="6:9" ht="13" x14ac:dyDescent="0.15">
      <c r="F811" s="46"/>
      <c r="G811" s="46"/>
      <c r="H811" s="46"/>
      <c r="I811" s="46"/>
    </row>
    <row r="812" spans="6:9" ht="13" x14ac:dyDescent="0.15">
      <c r="F812" s="46"/>
      <c r="G812" s="46"/>
      <c r="H812" s="46"/>
      <c r="I812" s="46"/>
    </row>
    <row r="813" spans="6:9" ht="13" x14ac:dyDescent="0.15">
      <c r="F813" s="46"/>
      <c r="G813" s="46"/>
      <c r="H813" s="46"/>
      <c r="I813" s="46"/>
    </row>
    <row r="814" spans="6:9" ht="13" x14ac:dyDescent="0.15">
      <c r="F814" s="46"/>
      <c r="G814" s="46"/>
      <c r="H814" s="46"/>
      <c r="I814" s="46"/>
    </row>
    <row r="815" spans="6:9" ht="13" x14ac:dyDescent="0.15">
      <c r="F815" s="46"/>
      <c r="G815" s="46"/>
      <c r="H815" s="46"/>
      <c r="I815" s="46"/>
    </row>
    <row r="816" spans="6:9" ht="13" x14ac:dyDescent="0.15">
      <c r="F816" s="46"/>
      <c r="G816" s="46"/>
      <c r="H816" s="46"/>
      <c r="I816" s="46"/>
    </row>
    <row r="817" spans="6:9" ht="13" x14ac:dyDescent="0.15">
      <c r="F817" s="46"/>
      <c r="G817" s="46"/>
      <c r="H817" s="46"/>
      <c r="I817" s="46"/>
    </row>
    <row r="818" spans="6:9" ht="13" x14ac:dyDescent="0.15">
      <c r="F818" s="46"/>
      <c r="G818" s="46"/>
      <c r="H818" s="46"/>
      <c r="I818" s="46"/>
    </row>
    <row r="819" spans="6:9" ht="13" x14ac:dyDescent="0.15">
      <c r="F819" s="46"/>
      <c r="G819" s="46"/>
      <c r="H819" s="46"/>
      <c r="I819" s="46"/>
    </row>
    <row r="820" spans="6:9" ht="13" x14ac:dyDescent="0.15">
      <c r="F820" s="46"/>
      <c r="G820" s="46"/>
      <c r="H820" s="46"/>
      <c r="I820" s="46"/>
    </row>
    <row r="821" spans="6:9" ht="13" x14ac:dyDescent="0.15">
      <c r="F821" s="46"/>
      <c r="G821" s="46"/>
      <c r="H821" s="46"/>
      <c r="I821" s="46"/>
    </row>
    <row r="822" spans="6:9" ht="13" x14ac:dyDescent="0.15">
      <c r="F822" s="46"/>
      <c r="G822" s="46"/>
      <c r="H822" s="46"/>
      <c r="I822" s="46"/>
    </row>
    <row r="823" spans="6:9" ht="13" x14ac:dyDescent="0.15">
      <c r="F823" s="46"/>
      <c r="G823" s="46"/>
      <c r="H823" s="46"/>
      <c r="I823" s="46"/>
    </row>
    <row r="824" spans="6:9" ht="13" x14ac:dyDescent="0.15">
      <c r="F824" s="46"/>
      <c r="G824" s="46"/>
      <c r="H824" s="46"/>
      <c r="I824" s="46"/>
    </row>
    <row r="825" spans="6:9" ht="13" x14ac:dyDescent="0.15">
      <c r="F825" s="46"/>
      <c r="G825" s="46"/>
      <c r="H825" s="46"/>
      <c r="I825" s="46"/>
    </row>
    <row r="826" spans="6:9" ht="13" x14ac:dyDescent="0.15">
      <c r="F826" s="46"/>
      <c r="G826" s="46"/>
      <c r="H826" s="46"/>
      <c r="I826" s="46"/>
    </row>
    <row r="827" spans="6:9" ht="13" x14ac:dyDescent="0.15">
      <c r="F827" s="46"/>
      <c r="G827" s="46"/>
      <c r="H827" s="46"/>
      <c r="I827" s="46"/>
    </row>
    <row r="828" spans="6:9" ht="13" x14ac:dyDescent="0.15">
      <c r="F828" s="46"/>
      <c r="G828" s="46"/>
      <c r="H828" s="46"/>
      <c r="I828" s="46"/>
    </row>
    <row r="829" spans="6:9" ht="13" x14ac:dyDescent="0.15">
      <c r="F829" s="46"/>
      <c r="G829" s="46"/>
      <c r="H829" s="46"/>
      <c r="I829" s="46"/>
    </row>
    <row r="830" spans="6:9" ht="13" x14ac:dyDescent="0.15">
      <c r="F830" s="46"/>
      <c r="G830" s="46"/>
      <c r="H830" s="46"/>
      <c r="I830" s="46"/>
    </row>
    <row r="831" spans="6:9" ht="13" x14ac:dyDescent="0.15">
      <c r="F831" s="46"/>
      <c r="G831" s="46"/>
      <c r="H831" s="46"/>
      <c r="I831" s="46"/>
    </row>
    <row r="832" spans="6:9" ht="13" x14ac:dyDescent="0.15">
      <c r="F832" s="46"/>
      <c r="G832" s="46"/>
      <c r="H832" s="46"/>
      <c r="I832" s="46"/>
    </row>
    <row r="833" spans="6:9" ht="13" x14ac:dyDescent="0.15">
      <c r="F833" s="46"/>
      <c r="G833" s="46"/>
      <c r="H833" s="46"/>
      <c r="I833" s="46"/>
    </row>
    <row r="834" spans="6:9" ht="13" x14ac:dyDescent="0.15">
      <c r="F834" s="46"/>
      <c r="G834" s="46"/>
      <c r="H834" s="46"/>
      <c r="I834" s="46"/>
    </row>
    <row r="835" spans="6:9" ht="13" x14ac:dyDescent="0.15">
      <c r="F835" s="46"/>
      <c r="G835" s="46"/>
      <c r="H835" s="46"/>
      <c r="I835" s="46"/>
    </row>
    <row r="836" spans="6:9" ht="13" x14ac:dyDescent="0.15">
      <c r="F836" s="46"/>
      <c r="G836" s="46"/>
      <c r="H836" s="46"/>
      <c r="I836" s="46"/>
    </row>
    <row r="837" spans="6:9" ht="13" x14ac:dyDescent="0.15">
      <c r="F837" s="46"/>
      <c r="G837" s="46"/>
      <c r="H837" s="46"/>
      <c r="I837" s="46"/>
    </row>
    <row r="838" spans="6:9" ht="13" x14ac:dyDescent="0.15">
      <c r="F838" s="46"/>
      <c r="G838" s="46"/>
      <c r="H838" s="46"/>
      <c r="I838" s="46"/>
    </row>
    <row r="839" spans="6:9" ht="13" x14ac:dyDescent="0.15">
      <c r="F839" s="46"/>
      <c r="G839" s="46"/>
      <c r="H839" s="46"/>
      <c r="I839" s="46"/>
    </row>
    <row r="840" spans="6:9" ht="13" x14ac:dyDescent="0.15">
      <c r="F840" s="46"/>
      <c r="G840" s="46"/>
      <c r="H840" s="46"/>
      <c r="I840" s="46"/>
    </row>
    <row r="841" spans="6:9" ht="13" x14ac:dyDescent="0.15">
      <c r="F841" s="46"/>
      <c r="G841" s="46"/>
      <c r="H841" s="46"/>
      <c r="I841" s="46"/>
    </row>
    <row r="842" spans="6:9" ht="13" x14ac:dyDescent="0.15">
      <c r="F842" s="46"/>
      <c r="G842" s="46"/>
      <c r="H842" s="46"/>
      <c r="I842" s="46"/>
    </row>
    <row r="843" spans="6:9" ht="13" x14ac:dyDescent="0.15">
      <c r="F843" s="46"/>
      <c r="G843" s="46"/>
      <c r="H843" s="46"/>
      <c r="I843" s="46"/>
    </row>
    <row r="844" spans="6:9" ht="13" x14ac:dyDescent="0.15">
      <c r="F844" s="46"/>
      <c r="G844" s="46"/>
      <c r="H844" s="46"/>
      <c r="I844" s="46"/>
    </row>
    <row r="845" spans="6:9" ht="13" x14ac:dyDescent="0.15">
      <c r="F845" s="46"/>
      <c r="G845" s="46"/>
      <c r="H845" s="46"/>
      <c r="I845" s="46"/>
    </row>
    <row r="846" spans="6:9" ht="13" x14ac:dyDescent="0.15">
      <c r="F846" s="46"/>
      <c r="G846" s="46"/>
      <c r="H846" s="46"/>
      <c r="I846" s="46"/>
    </row>
    <row r="847" spans="6:9" ht="13" x14ac:dyDescent="0.15">
      <c r="F847" s="46"/>
      <c r="G847" s="46"/>
      <c r="H847" s="46"/>
      <c r="I847" s="46"/>
    </row>
    <row r="848" spans="6:9" ht="13" x14ac:dyDescent="0.15">
      <c r="F848" s="46"/>
      <c r="G848" s="46"/>
      <c r="H848" s="46"/>
      <c r="I848" s="46"/>
    </row>
    <row r="849" spans="6:9" ht="13" x14ac:dyDescent="0.15">
      <c r="F849" s="46"/>
      <c r="G849" s="46"/>
      <c r="H849" s="46"/>
      <c r="I849" s="46"/>
    </row>
    <row r="850" spans="6:9" ht="13" x14ac:dyDescent="0.15">
      <c r="F850" s="46"/>
      <c r="G850" s="46"/>
      <c r="H850" s="46"/>
      <c r="I850" s="46"/>
    </row>
    <row r="851" spans="6:9" ht="13" x14ac:dyDescent="0.15">
      <c r="F851" s="46"/>
      <c r="G851" s="46"/>
      <c r="H851" s="46"/>
      <c r="I851" s="46"/>
    </row>
    <row r="852" spans="6:9" ht="13" x14ac:dyDescent="0.15">
      <c r="F852" s="46"/>
      <c r="G852" s="46"/>
      <c r="H852" s="46"/>
      <c r="I852" s="46"/>
    </row>
    <row r="853" spans="6:9" ht="13" x14ac:dyDescent="0.15">
      <c r="F853" s="46"/>
      <c r="G853" s="46"/>
      <c r="H853" s="46"/>
      <c r="I853" s="46"/>
    </row>
    <row r="854" spans="6:9" ht="13" x14ac:dyDescent="0.15">
      <c r="F854" s="46"/>
      <c r="G854" s="46"/>
      <c r="H854" s="46"/>
      <c r="I854" s="46"/>
    </row>
    <row r="855" spans="6:9" ht="13" x14ac:dyDescent="0.15">
      <c r="F855" s="46"/>
      <c r="G855" s="46"/>
      <c r="H855" s="46"/>
      <c r="I855" s="46"/>
    </row>
    <row r="856" spans="6:9" ht="13" x14ac:dyDescent="0.15">
      <c r="F856" s="46"/>
      <c r="G856" s="46"/>
      <c r="H856" s="46"/>
      <c r="I856" s="46"/>
    </row>
    <row r="857" spans="6:9" ht="13" x14ac:dyDescent="0.15">
      <c r="F857" s="46"/>
      <c r="G857" s="46"/>
      <c r="H857" s="46"/>
      <c r="I857" s="46"/>
    </row>
    <row r="858" spans="6:9" ht="13" x14ac:dyDescent="0.15">
      <c r="F858" s="46"/>
      <c r="G858" s="46"/>
      <c r="H858" s="46"/>
      <c r="I858" s="46"/>
    </row>
    <row r="859" spans="6:9" ht="13" x14ac:dyDescent="0.15">
      <c r="F859" s="46"/>
      <c r="G859" s="46"/>
      <c r="H859" s="46"/>
      <c r="I859" s="46"/>
    </row>
    <row r="860" spans="6:9" ht="13" x14ac:dyDescent="0.15">
      <c r="F860" s="46"/>
      <c r="G860" s="46"/>
      <c r="H860" s="46"/>
      <c r="I860" s="46"/>
    </row>
    <row r="861" spans="6:9" ht="13" x14ac:dyDescent="0.15">
      <c r="F861" s="46"/>
      <c r="G861" s="46"/>
      <c r="H861" s="46"/>
      <c r="I861" s="46"/>
    </row>
    <row r="862" spans="6:9" ht="13" x14ac:dyDescent="0.15">
      <c r="F862" s="46"/>
      <c r="G862" s="46"/>
      <c r="H862" s="46"/>
      <c r="I862" s="46"/>
    </row>
    <row r="863" spans="6:9" ht="13" x14ac:dyDescent="0.15">
      <c r="F863" s="46"/>
      <c r="G863" s="46"/>
      <c r="H863" s="46"/>
      <c r="I863" s="46"/>
    </row>
    <row r="864" spans="6:9" ht="13" x14ac:dyDescent="0.15">
      <c r="F864" s="46"/>
      <c r="G864" s="46"/>
      <c r="H864" s="46"/>
      <c r="I864" s="46"/>
    </row>
    <row r="865" spans="6:9" ht="13" x14ac:dyDescent="0.15">
      <c r="F865" s="46"/>
      <c r="G865" s="46"/>
      <c r="H865" s="46"/>
      <c r="I865" s="46"/>
    </row>
    <row r="866" spans="6:9" ht="13" x14ac:dyDescent="0.15">
      <c r="F866" s="46"/>
      <c r="G866" s="46"/>
      <c r="H866" s="46"/>
      <c r="I866" s="46"/>
    </row>
    <row r="867" spans="6:9" ht="13" x14ac:dyDescent="0.15">
      <c r="F867" s="46"/>
      <c r="G867" s="46"/>
      <c r="H867" s="46"/>
      <c r="I867" s="46"/>
    </row>
    <row r="868" spans="6:9" ht="13" x14ac:dyDescent="0.15">
      <c r="F868" s="46"/>
      <c r="G868" s="46"/>
      <c r="H868" s="46"/>
      <c r="I868" s="46"/>
    </row>
    <row r="869" spans="6:9" ht="13" x14ac:dyDescent="0.15">
      <c r="F869" s="46"/>
      <c r="G869" s="46"/>
      <c r="H869" s="46"/>
      <c r="I869" s="46"/>
    </row>
    <row r="870" spans="6:9" ht="13" x14ac:dyDescent="0.15">
      <c r="F870" s="46"/>
      <c r="G870" s="46"/>
      <c r="H870" s="46"/>
      <c r="I870" s="46"/>
    </row>
    <row r="871" spans="6:9" ht="13" x14ac:dyDescent="0.15">
      <c r="F871" s="46"/>
      <c r="G871" s="46"/>
      <c r="H871" s="46"/>
      <c r="I871" s="46"/>
    </row>
    <row r="872" spans="6:9" ht="13" x14ac:dyDescent="0.15">
      <c r="F872" s="46"/>
      <c r="G872" s="46"/>
      <c r="H872" s="46"/>
      <c r="I872" s="46"/>
    </row>
    <row r="873" spans="6:9" ht="13" x14ac:dyDescent="0.15">
      <c r="F873" s="46"/>
      <c r="G873" s="46"/>
      <c r="H873" s="46"/>
      <c r="I873" s="46"/>
    </row>
    <row r="874" spans="6:9" ht="13" x14ac:dyDescent="0.15">
      <c r="F874" s="46"/>
      <c r="G874" s="46"/>
      <c r="H874" s="46"/>
      <c r="I874" s="46"/>
    </row>
    <row r="875" spans="6:9" ht="13" x14ac:dyDescent="0.15">
      <c r="F875" s="46"/>
      <c r="G875" s="46"/>
      <c r="H875" s="46"/>
      <c r="I875" s="46"/>
    </row>
    <row r="876" spans="6:9" ht="13" x14ac:dyDescent="0.15">
      <c r="F876" s="46"/>
      <c r="G876" s="46"/>
      <c r="H876" s="46"/>
      <c r="I876" s="46"/>
    </row>
    <row r="877" spans="6:9" ht="13" x14ac:dyDescent="0.15">
      <c r="F877" s="46"/>
      <c r="G877" s="46"/>
      <c r="H877" s="46"/>
      <c r="I877" s="46"/>
    </row>
    <row r="878" spans="6:9" ht="13" x14ac:dyDescent="0.15">
      <c r="F878" s="46"/>
      <c r="G878" s="46"/>
      <c r="H878" s="46"/>
      <c r="I878" s="46"/>
    </row>
    <row r="879" spans="6:9" ht="13" x14ac:dyDescent="0.15">
      <c r="F879" s="46"/>
      <c r="G879" s="46"/>
      <c r="H879" s="46"/>
      <c r="I879" s="46"/>
    </row>
    <row r="880" spans="6:9" ht="13" x14ac:dyDescent="0.15">
      <c r="F880" s="46"/>
      <c r="G880" s="46"/>
      <c r="H880" s="46"/>
      <c r="I880" s="46"/>
    </row>
    <row r="881" spans="6:9" ht="13" x14ac:dyDescent="0.15">
      <c r="F881" s="46"/>
      <c r="G881" s="46"/>
      <c r="H881" s="46"/>
      <c r="I881" s="46"/>
    </row>
    <row r="882" spans="6:9" ht="13" x14ac:dyDescent="0.15">
      <c r="F882" s="46"/>
      <c r="G882" s="46"/>
      <c r="H882" s="46"/>
      <c r="I882" s="46"/>
    </row>
    <row r="883" spans="6:9" ht="13" x14ac:dyDescent="0.15">
      <c r="F883" s="46"/>
      <c r="G883" s="46"/>
      <c r="H883" s="46"/>
      <c r="I883" s="46"/>
    </row>
    <row r="884" spans="6:9" ht="13" x14ac:dyDescent="0.15">
      <c r="F884" s="46"/>
      <c r="G884" s="46"/>
      <c r="H884" s="46"/>
      <c r="I884" s="46"/>
    </row>
    <row r="885" spans="6:9" ht="13" x14ac:dyDescent="0.15">
      <c r="F885" s="46"/>
      <c r="G885" s="46"/>
      <c r="H885" s="46"/>
      <c r="I885" s="46"/>
    </row>
    <row r="886" spans="6:9" ht="13" x14ac:dyDescent="0.15">
      <c r="F886" s="46"/>
      <c r="G886" s="46"/>
      <c r="H886" s="46"/>
      <c r="I886" s="46"/>
    </row>
    <row r="887" spans="6:9" ht="13" x14ac:dyDescent="0.15">
      <c r="F887" s="46"/>
      <c r="G887" s="46"/>
      <c r="H887" s="46"/>
      <c r="I887" s="46"/>
    </row>
    <row r="888" spans="6:9" ht="13" x14ac:dyDescent="0.15">
      <c r="F888" s="46"/>
      <c r="G888" s="46"/>
      <c r="H888" s="46"/>
      <c r="I888" s="46"/>
    </row>
    <row r="889" spans="6:9" ht="13" x14ac:dyDescent="0.15">
      <c r="F889" s="46"/>
      <c r="G889" s="46"/>
      <c r="H889" s="46"/>
      <c r="I889" s="46"/>
    </row>
    <row r="890" spans="6:9" ht="13" x14ac:dyDescent="0.15">
      <c r="F890" s="46"/>
      <c r="G890" s="46"/>
      <c r="H890" s="46"/>
      <c r="I890" s="46"/>
    </row>
    <row r="891" spans="6:9" ht="13" x14ac:dyDescent="0.15">
      <c r="F891" s="46"/>
      <c r="G891" s="46"/>
      <c r="H891" s="46"/>
      <c r="I891" s="46"/>
    </row>
    <row r="892" spans="6:9" ht="13" x14ac:dyDescent="0.15">
      <c r="F892" s="46"/>
      <c r="G892" s="46"/>
      <c r="H892" s="46"/>
      <c r="I892" s="46"/>
    </row>
    <row r="893" spans="6:9" ht="13" x14ac:dyDescent="0.15">
      <c r="F893" s="46"/>
      <c r="G893" s="46"/>
      <c r="H893" s="46"/>
      <c r="I893" s="46"/>
    </row>
    <row r="894" spans="6:9" ht="13" x14ac:dyDescent="0.15">
      <c r="F894" s="46"/>
      <c r="G894" s="46"/>
      <c r="H894" s="46"/>
      <c r="I894" s="46"/>
    </row>
    <row r="895" spans="6:9" ht="13" x14ac:dyDescent="0.15">
      <c r="F895" s="46"/>
      <c r="G895" s="46"/>
      <c r="H895" s="46"/>
      <c r="I895" s="46"/>
    </row>
    <row r="896" spans="6:9" ht="13" x14ac:dyDescent="0.15">
      <c r="F896" s="46"/>
      <c r="G896" s="46"/>
      <c r="H896" s="46"/>
      <c r="I896" s="46"/>
    </row>
    <row r="897" spans="6:9" ht="13" x14ac:dyDescent="0.15">
      <c r="F897" s="46"/>
      <c r="G897" s="46"/>
      <c r="H897" s="46"/>
      <c r="I897" s="46"/>
    </row>
    <row r="898" spans="6:9" ht="13" x14ac:dyDescent="0.15">
      <c r="F898" s="46"/>
      <c r="G898" s="46"/>
      <c r="H898" s="46"/>
      <c r="I898" s="46"/>
    </row>
    <row r="899" spans="6:9" ht="13" x14ac:dyDescent="0.15">
      <c r="F899" s="46"/>
      <c r="G899" s="46"/>
      <c r="H899" s="46"/>
      <c r="I899" s="46"/>
    </row>
    <row r="900" spans="6:9" ht="13" x14ac:dyDescent="0.15">
      <c r="F900" s="46"/>
      <c r="G900" s="46"/>
      <c r="H900" s="46"/>
      <c r="I900" s="46"/>
    </row>
    <row r="901" spans="6:9" ht="13" x14ac:dyDescent="0.15">
      <c r="F901" s="46"/>
      <c r="G901" s="46"/>
      <c r="H901" s="46"/>
      <c r="I901" s="46"/>
    </row>
    <row r="902" spans="6:9" ht="13" x14ac:dyDescent="0.15">
      <c r="F902" s="46"/>
      <c r="G902" s="46"/>
      <c r="H902" s="46"/>
      <c r="I902" s="46"/>
    </row>
    <row r="903" spans="6:9" ht="13" x14ac:dyDescent="0.15">
      <c r="F903" s="46"/>
      <c r="G903" s="46"/>
      <c r="H903" s="46"/>
      <c r="I903" s="46"/>
    </row>
    <row r="904" spans="6:9" ht="13" x14ac:dyDescent="0.15">
      <c r="F904" s="46"/>
      <c r="G904" s="46"/>
      <c r="H904" s="46"/>
      <c r="I904" s="46"/>
    </row>
    <row r="905" spans="6:9" ht="13" x14ac:dyDescent="0.15">
      <c r="F905" s="46"/>
      <c r="G905" s="46"/>
      <c r="H905" s="46"/>
      <c r="I905" s="46"/>
    </row>
    <row r="906" spans="6:9" ht="13" x14ac:dyDescent="0.15">
      <c r="F906" s="46"/>
      <c r="G906" s="46"/>
      <c r="H906" s="46"/>
      <c r="I906" s="46"/>
    </row>
    <row r="907" spans="6:9" ht="13" x14ac:dyDescent="0.15">
      <c r="F907" s="46"/>
      <c r="G907" s="46"/>
      <c r="H907" s="46"/>
      <c r="I907" s="46"/>
    </row>
    <row r="908" spans="6:9" ht="13" x14ac:dyDescent="0.15">
      <c r="F908" s="46"/>
      <c r="G908" s="46"/>
      <c r="H908" s="46"/>
      <c r="I908" s="46"/>
    </row>
    <row r="909" spans="6:9" ht="13" x14ac:dyDescent="0.15">
      <c r="F909" s="46"/>
      <c r="G909" s="46"/>
      <c r="H909" s="46"/>
      <c r="I909" s="46"/>
    </row>
    <row r="910" spans="6:9" ht="13" x14ac:dyDescent="0.15">
      <c r="F910" s="46"/>
      <c r="G910" s="46"/>
      <c r="H910" s="46"/>
      <c r="I910" s="46"/>
    </row>
    <row r="911" spans="6:9" ht="13" x14ac:dyDescent="0.15">
      <c r="F911" s="46"/>
      <c r="G911" s="46"/>
      <c r="H911" s="46"/>
      <c r="I911" s="46"/>
    </row>
    <row r="912" spans="6:9" ht="13" x14ac:dyDescent="0.15">
      <c r="F912" s="46"/>
      <c r="G912" s="46"/>
      <c r="H912" s="46"/>
      <c r="I912" s="46"/>
    </row>
    <row r="913" spans="6:9" ht="13" x14ac:dyDescent="0.15">
      <c r="F913" s="46"/>
      <c r="G913" s="46"/>
      <c r="H913" s="46"/>
      <c r="I913" s="46"/>
    </row>
    <row r="914" spans="6:9" ht="13" x14ac:dyDescent="0.15">
      <c r="F914" s="46"/>
      <c r="G914" s="46"/>
      <c r="H914" s="46"/>
      <c r="I914" s="46"/>
    </row>
    <row r="915" spans="6:9" ht="13" x14ac:dyDescent="0.15">
      <c r="F915" s="46"/>
      <c r="G915" s="46"/>
      <c r="H915" s="46"/>
      <c r="I915" s="46"/>
    </row>
    <row r="916" spans="6:9" ht="13" x14ac:dyDescent="0.15">
      <c r="F916" s="46"/>
      <c r="G916" s="46"/>
      <c r="H916" s="46"/>
      <c r="I916" s="46"/>
    </row>
    <row r="917" spans="6:9" ht="13" x14ac:dyDescent="0.15">
      <c r="F917" s="46"/>
      <c r="G917" s="46"/>
      <c r="H917" s="46"/>
      <c r="I917" s="46"/>
    </row>
    <row r="918" spans="6:9" ht="13" x14ac:dyDescent="0.15">
      <c r="F918" s="46"/>
      <c r="G918" s="46"/>
      <c r="H918" s="46"/>
      <c r="I918" s="46"/>
    </row>
    <row r="919" spans="6:9" ht="13" x14ac:dyDescent="0.15">
      <c r="F919" s="46"/>
      <c r="G919" s="46"/>
      <c r="H919" s="46"/>
      <c r="I919" s="46"/>
    </row>
    <row r="920" spans="6:9" ht="13" x14ac:dyDescent="0.15">
      <c r="F920" s="46"/>
      <c r="G920" s="46"/>
      <c r="H920" s="46"/>
      <c r="I920" s="46"/>
    </row>
    <row r="921" spans="6:9" ht="13" x14ac:dyDescent="0.15">
      <c r="F921" s="46"/>
      <c r="G921" s="46"/>
      <c r="H921" s="46"/>
      <c r="I921" s="46"/>
    </row>
    <row r="922" spans="6:9" ht="13" x14ac:dyDescent="0.15">
      <c r="F922" s="46"/>
      <c r="G922" s="46"/>
      <c r="H922" s="46"/>
      <c r="I922" s="46"/>
    </row>
    <row r="923" spans="6:9" ht="13" x14ac:dyDescent="0.15">
      <c r="F923" s="46"/>
      <c r="G923" s="46"/>
      <c r="H923" s="46"/>
      <c r="I923" s="46"/>
    </row>
    <row r="924" spans="6:9" ht="13" x14ac:dyDescent="0.15">
      <c r="F924" s="46"/>
      <c r="G924" s="46"/>
      <c r="H924" s="46"/>
      <c r="I924" s="46"/>
    </row>
    <row r="925" spans="6:9" ht="13" x14ac:dyDescent="0.15">
      <c r="F925" s="46"/>
      <c r="G925" s="46"/>
      <c r="H925" s="46"/>
      <c r="I925" s="46"/>
    </row>
    <row r="926" spans="6:9" ht="13" x14ac:dyDescent="0.15">
      <c r="F926" s="46"/>
      <c r="G926" s="46"/>
      <c r="H926" s="46"/>
      <c r="I926" s="46"/>
    </row>
    <row r="927" spans="6:9" ht="13" x14ac:dyDescent="0.15">
      <c r="F927" s="46"/>
      <c r="G927" s="46"/>
      <c r="H927" s="46"/>
      <c r="I927" s="46"/>
    </row>
    <row r="928" spans="6:9" ht="13" x14ac:dyDescent="0.15">
      <c r="F928" s="46"/>
      <c r="G928" s="46"/>
      <c r="H928" s="46"/>
      <c r="I928" s="46"/>
    </row>
    <row r="929" spans="6:9" ht="13" x14ac:dyDescent="0.15">
      <c r="F929" s="46"/>
      <c r="G929" s="46"/>
      <c r="H929" s="46"/>
      <c r="I929" s="46"/>
    </row>
    <row r="930" spans="6:9" ht="13" x14ac:dyDescent="0.15">
      <c r="F930" s="46"/>
      <c r="G930" s="46"/>
      <c r="H930" s="46"/>
      <c r="I930" s="46"/>
    </row>
    <row r="931" spans="6:9" ht="13" x14ac:dyDescent="0.15">
      <c r="F931" s="46"/>
      <c r="G931" s="46"/>
      <c r="H931" s="46"/>
      <c r="I931" s="46"/>
    </row>
    <row r="932" spans="6:9" ht="13" x14ac:dyDescent="0.15">
      <c r="F932" s="46"/>
      <c r="G932" s="46"/>
      <c r="H932" s="46"/>
      <c r="I932" s="46"/>
    </row>
    <row r="933" spans="6:9" ht="13" x14ac:dyDescent="0.15">
      <c r="F933" s="46"/>
      <c r="G933" s="46"/>
      <c r="H933" s="46"/>
      <c r="I933" s="46"/>
    </row>
    <row r="934" spans="6:9" ht="13" x14ac:dyDescent="0.15">
      <c r="F934" s="46"/>
      <c r="G934" s="46"/>
      <c r="H934" s="46"/>
      <c r="I934" s="46"/>
    </row>
    <row r="935" spans="6:9" ht="13" x14ac:dyDescent="0.15">
      <c r="F935" s="46"/>
      <c r="G935" s="46"/>
      <c r="H935" s="46"/>
      <c r="I935" s="46"/>
    </row>
    <row r="936" spans="6:9" ht="13" x14ac:dyDescent="0.15">
      <c r="F936" s="46"/>
      <c r="G936" s="46"/>
      <c r="H936" s="46"/>
      <c r="I936" s="46"/>
    </row>
    <row r="937" spans="6:9" ht="13" x14ac:dyDescent="0.15">
      <c r="F937" s="46"/>
      <c r="G937" s="46"/>
      <c r="H937" s="46"/>
      <c r="I937" s="46"/>
    </row>
    <row r="938" spans="6:9" ht="13" x14ac:dyDescent="0.15">
      <c r="F938" s="46"/>
      <c r="G938" s="46"/>
      <c r="H938" s="46"/>
      <c r="I938" s="46"/>
    </row>
    <row r="939" spans="6:9" ht="13" x14ac:dyDescent="0.15">
      <c r="F939" s="46"/>
      <c r="G939" s="46"/>
      <c r="H939" s="46"/>
      <c r="I939" s="46"/>
    </row>
    <row r="940" spans="6:9" ht="13" x14ac:dyDescent="0.15">
      <c r="F940" s="46"/>
      <c r="G940" s="46"/>
      <c r="H940" s="46"/>
      <c r="I940" s="46"/>
    </row>
    <row r="941" spans="6:9" ht="13" x14ac:dyDescent="0.15">
      <c r="F941" s="46"/>
      <c r="G941" s="46"/>
      <c r="H941" s="46"/>
      <c r="I941" s="46"/>
    </row>
    <row r="942" spans="6:9" ht="13" x14ac:dyDescent="0.15">
      <c r="F942" s="46"/>
      <c r="G942" s="46"/>
      <c r="H942" s="46"/>
      <c r="I942" s="46"/>
    </row>
    <row r="943" spans="6:9" ht="13" x14ac:dyDescent="0.15">
      <c r="F943" s="46"/>
      <c r="G943" s="46"/>
      <c r="H943" s="46"/>
      <c r="I943" s="46"/>
    </row>
    <row r="944" spans="6:9" ht="13" x14ac:dyDescent="0.15">
      <c r="F944" s="46"/>
      <c r="G944" s="46"/>
      <c r="H944" s="46"/>
      <c r="I944" s="46"/>
    </row>
    <row r="945" spans="6:9" ht="13" x14ac:dyDescent="0.15">
      <c r="F945" s="46"/>
      <c r="G945" s="46"/>
      <c r="H945" s="46"/>
      <c r="I945" s="46"/>
    </row>
    <row r="946" spans="6:9" ht="13" x14ac:dyDescent="0.15">
      <c r="F946" s="46"/>
      <c r="G946" s="46"/>
      <c r="H946" s="46"/>
      <c r="I946" s="46"/>
    </row>
    <row r="947" spans="6:9" ht="13" x14ac:dyDescent="0.15">
      <c r="F947" s="46"/>
      <c r="G947" s="46"/>
      <c r="H947" s="46"/>
      <c r="I947" s="46"/>
    </row>
    <row r="948" spans="6:9" ht="13" x14ac:dyDescent="0.15">
      <c r="F948" s="46"/>
      <c r="G948" s="46"/>
      <c r="H948" s="46"/>
      <c r="I948" s="46"/>
    </row>
    <row r="949" spans="6:9" ht="13" x14ac:dyDescent="0.15">
      <c r="F949" s="46"/>
      <c r="G949" s="46"/>
      <c r="H949" s="46"/>
      <c r="I949" s="46"/>
    </row>
    <row r="950" spans="6:9" ht="13" x14ac:dyDescent="0.15">
      <c r="F950" s="46"/>
      <c r="G950" s="46"/>
      <c r="H950" s="46"/>
      <c r="I950" s="46"/>
    </row>
    <row r="951" spans="6:9" ht="13" x14ac:dyDescent="0.15">
      <c r="F951" s="46"/>
      <c r="G951" s="46"/>
      <c r="H951" s="46"/>
      <c r="I951" s="46"/>
    </row>
    <row r="952" spans="6:9" ht="13" x14ac:dyDescent="0.15">
      <c r="F952" s="46"/>
      <c r="G952" s="46"/>
      <c r="H952" s="46"/>
      <c r="I952" s="46"/>
    </row>
    <row r="953" spans="6:9" ht="13" x14ac:dyDescent="0.15">
      <c r="F953" s="46"/>
      <c r="G953" s="46"/>
      <c r="H953" s="46"/>
      <c r="I953" s="46"/>
    </row>
    <row r="954" spans="6:9" ht="13" x14ac:dyDescent="0.15">
      <c r="F954" s="46"/>
      <c r="G954" s="46"/>
      <c r="H954" s="46"/>
      <c r="I954" s="46"/>
    </row>
    <row r="955" spans="6:9" ht="13" x14ac:dyDescent="0.15">
      <c r="F955" s="46"/>
      <c r="G955" s="46"/>
      <c r="H955" s="46"/>
      <c r="I955" s="46"/>
    </row>
    <row r="956" spans="6:9" ht="13" x14ac:dyDescent="0.15">
      <c r="F956" s="46"/>
      <c r="G956" s="46"/>
      <c r="H956" s="46"/>
      <c r="I956" s="46"/>
    </row>
    <row r="957" spans="6:9" ht="13" x14ac:dyDescent="0.15">
      <c r="F957" s="46"/>
      <c r="G957" s="46"/>
      <c r="H957" s="46"/>
      <c r="I957" s="46"/>
    </row>
    <row r="958" spans="6:9" ht="13" x14ac:dyDescent="0.15">
      <c r="F958" s="46"/>
      <c r="G958" s="46"/>
      <c r="H958" s="46"/>
      <c r="I958" s="46"/>
    </row>
    <row r="959" spans="6:9" ht="13" x14ac:dyDescent="0.15">
      <c r="F959" s="46"/>
      <c r="G959" s="46"/>
      <c r="H959" s="46"/>
      <c r="I959" s="46"/>
    </row>
    <row r="960" spans="6:9" ht="13" x14ac:dyDescent="0.15">
      <c r="F960" s="46"/>
      <c r="G960" s="46"/>
      <c r="H960" s="46"/>
      <c r="I960" s="46"/>
    </row>
    <row r="961" spans="6:9" ht="13" x14ac:dyDescent="0.15">
      <c r="F961" s="46"/>
      <c r="G961" s="46"/>
      <c r="H961" s="46"/>
      <c r="I961" s="46"/>
    </row>
    <row r="962" spans="6:9" ht="13" x14ac:dyDescent="0.15">
      <c r="F962" s="46"/>
      <c r="G962" s="46"/>
      <c r="H962" s="46"/>
      <c r="I962" s="46"/>
    </row>
    <row r="963" spans="6:9" ht="13" x14ac:dyDescent="0.15">
      <c r="F963" s="46"/>
      <c r="G963" s="46"/>
      <c r="H963" s="46"/>
      <c r="I963" s="46"/>
    </row>
    <row r="964" spans="6:9" ht="13" x14ac:dyDescent="0.15">
      <c r="F964" s="46"/>
      <c r="G964" s="46"/>
      <c r="H964" s="46"/>
      <c r="I964" s="46"/>
    </row>
    <row r="965" spans="6:9" ht="13" x14ac:dyDescent="0.15">
      <c r="F965" s="46"/>
      <c r="G965" s="46"/>
      <c r="H965" s="46"/>
      <c r="I965" s="46"/>
    </row>
    <row r="966" spans="6:9" ht="13" x14ac:dyDescent="0.15">
      <c r="F966" s="46"/>
      <c r="G966" s="46"/>
      <c r="H966" s="46"/>
      <c r="I966" s="46"/>
    </row>
    <row r="967" spans="6:9" ht="13" x14ac:dyDescent="0.15">
      <c r="F967" s="46"/>
      <c r="G967" s="46"/>
      <c r="H967" s="46"/>
      <c r="I967" s="46"/>
    </row>
    <row r="968" spans="6:9" ht="13" x14ac:dyDescent="0.15">
      <c r="F968" s="46"/>
      <c r="G968" s="46"/>
      <c r="H968" s="46"/>
      <c r="I968" s="46"/>
    </row>
  </sheetData>
  <autoFilter ref="A1:AB35" xr:uid="{00000000-0009-0000-0000-000003000000}"/>
  <dataValidations count="1">
    <dataValidation type="list" allowBlank="1" showErrorMessage="1" sqref="G2:I35" xr:uid="{00000000-0002-0000-0300-000001000000}">
      <formula1>"Yes,No,Unclear"</formula1>
    </dataValidation>
  </dataValidations>
  <hyperlinks>
    <hyperlink ref="E2" r:id="rId1" xr:uid="{00000000-0004-0000-0300-000000000000}"/>
    <hyperlink ref="F2" r:id="rId2" xr:uid="{00000000-0004-0000-0300-000001000000}"/>
    <hyperlink ref="F3" r:id="rId3" xr:uid="{00000000-0004-0000-0300-000002000000}"/>
    <hyperlink ref="F4" r:id="rId4" xr:uid="{00000000-0004-0000-0300-000003000000}"/>
    <hyperlink ref="E5" r:id="rId5" xr:uid="{00000000-0004-0000-0300-000004000000}"/>
    <hyperlink ref="F5" r:id="rId6" xr:uid="{00000000-0004-0000-0300-000005000000}"/>
    <hyperlink ref="E6" r:id="rId7" xr:uid="{00000000-0004-0000-0300-000006000000}"/>
    <hyperlink ref="F6" r:id="rId8" xr:uid="{00000000-0004-0000-0300-000007000000}"/>
    <hyperlink ref="E7" r:id="rId9" xr:uid="{00000000-0004-0000-0300-000008000000}"/>
    <hyperlink ref="F7" r:id="rId10" xr:uid="{00000000-0004-0000-0300-000009000000}"/>
    <hyperlink ref="E8" r:id="rId11" xr:uid="{00000000-0004-0000-0300-00000A000000}"/>
    <hyperlink ref="F8" r:id="rId12" xr:uid="{00000000-0004-0000-0300-00000B000000}"/>
    <hyperlink ref="E9" r:id="rId13" xr:uid="{00000000-0004-0000-0300-00000C000000}"/>
    <hyperlink ref="F9" r:id="rId14" xr:uid="{00000000-0004-0000-0300-00000D000000}"/>
    <hyperlink ref="E10" r:id="rId15" xr:uid="{00000000-0004-0000-0300-00000E000000}"/>
    <hyperlink ref="F10" r:id="rId16" xr:uid="{00000000-0004-0000-0300-00000F000000}"/>
    <hyperlink ref="E11" r:id="rId17" xr:uid="{00000000-0004-0000-0300-000010000000}"/>
    <hyperlink ref="F11" r:id="rId18" xr:uid="{00000000-0004-0000-0300-000011000000}"/>
    <hyperlink ref="E12" r:id="rId19" xr:uid="{00000000-0004-0000-0300-000012000000}"/>
    <hyperlink ref="F12" r:id="rId20" xr:uid="{00000000-0004-0000-0300-000013000000}"/>
    <hyperlink ref="E13" r:id="rId21" xr:uid="{00000000-0004-0000-0300-000014000000}"/>
    <hyperlink ref="F13" r:id="rId22" xr:uid="{00000000-0004-0000-0300-000015000000}"/>
    <hyperlink ref="E14" r:id="rId23" xr:uid="{00000000-0004-0000-0300-000016000000}"/>
    <hyperlink ref="J14" r:id="rId24" xr:uid="{00000000-0004-0000-0300-000017000000}"/>
    <hyperlink ref="E15" r:id="rId25" xr:uid="{00000000-0004-0000-0300-000018000000}"/>
    <hyperlink ref="F15" r:id="rId26" xr:uid="{00000000-0004-0000-0300-000019000000}"/>
    <hyperlink ref="E16" r:id="rId27" xr:uid="{00000000-0004-0000-0300-00001A000000}"/>
    <hyperlink ref="F16" r:id="rId28" xr:uid="{00000000-0004-0000-0300-00001B000000}"/>
    <hyperlink ref="E17" r:id="rId29" xr:uid="{00000000-0004-0000-0300-00001C000000}"/>
    <hyperlink ref="E18" r:id="rId30" xr:uid="{00000000-0004-0000-0300-00001D000000}"/>
    <hyperlink ref="E19" r:id="rId31" xr:uid="{00000000-0004-0000-0300-00001E000000}"/>
    <hyperlink ref="F19" r:id="rId32" xr:uid="{00000000-0004-0000-0300-00001F000000}"/>
    <hyperlink ref="E20" r:id="rId33" xr:uid="{00000000-0004-0000-0300-000020000000}"/>
    <hyperlink ref="F20" r:id="rId34" xr:uid="{00000000-0004-0000-0300-000021000000}"/>
    <hyperlink ref="E21" r:id="rId35" xr:uid="{00000000-0004-0000-0300-000022000000}"/>
    <hyperlink ref="F21" r:id="rId36" xr:uid="{00000000-0004-0000-0300-000023000000}"/>
    <hyperlink ref="E22" r:id="rId37" xr:uid="{00000000-0004-0000-0300-000024000000}"/>
    <hyperlink ref="F22" r:id="rId38" xr:uid="{00000000-0004-0000-0300-000025000000}"/>
    <hyperlink ref="E23" r:id="rId39" xr:uid="{00000000-0004-0000-0300-000026000000}"/>
    <hyperlink ref="F23" r:id="rId40" xr:uid="{00000000-0004-0000-0300-000027000000}"/>
    <hyperlink ref="E24" r:id="rId41" xr:uid="{00000000-0004-0000-0300-000028000000}"/>
    <hyperlink ref="F24" r:id="rId42" xr:uid="{00000000-0004-0000-0300-000029000000}"/>
    <hyperlink ref="E25" r:id="rId43" xr:uid="{00000000-0004-0000-0300-00002A000000}"/>
    <hyperlink ref="F25" r:id="rId44" xr:uid="{00000000-0004-0000-0300-00002B000000}"/>
    <hyperlink ref="E26" r:id="rId45" xr:uid="{00000000-0004-0000-0300-00002C000000}"/>
    <hyperlink ref="E27" r:id="rId46" xr:uid="{00000000-0004-0000-0300-00002D000000}"/>
    <hyperlink ref="E29" r:id="rId47" xr:uid="{00000000-0004-0000-0300-00002E000000}"/>
    <hyperlink ref="F29" r:id="rId48" xr:uid="{00000000-0004-0000-0300-00002F000000}"/>
    <hyperlink ref="E30" r:id="rId49" xr:uid="{00000000-0004-0000-0300-000030000000}"/>
    <hyperlink ref="F30" r:id="rId50" xr:uid="{00000000-0004-0000-0300-000031000000}"/>
    <hyperlink ref="E31" r:id="rId51" xr:uid="{00000000-0004-0000-0300-000032000000}"/>
    <hyperlink ref="F31" r:id="rId52" xr:uid="{00000000-0004-0000-0300-000033000000}"/>
    <hyperlink ref="E32" r:id="rId53" xr:uid="{00000000-0004-0000-0300-000034000000}"/>
    <hyperlink ref="E33" r:id="rId54" xr:uid="{00000000-0004-0000-0300-000035000000}"/>
    <hyperlink ref="F33" r:id="rId55" xr:uid="{00000000-0004-0000-0300-000036000000}"/>
    <hyperlink ref="E34" r:id="rId56" xr:uid="{00000000-0004-0000-0300-000037000000}"/>
    <hyperlink ref="F34" r:id="rId57" xr:uid="{00000000-0004-0000-0300-000038000000}"/>
    <hyperlink ref="E35" r:id="rId58" xr:uid="{00000000-0004-0000-0300-000039000000}"/>
    <hyperlink ref="F35" r:id="rId59" xr:uid="{00000000-0004-0000-0300-00003A000000}"/>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ErrorMessage="1" xr:uid="{00000000-0002-0000-0300-000000000000}">
          <x14:formula1>
            <xm:f>input!$A$2:$A$10</xm:f>
          </x14:formula1>
          <xm:sqref>A2:A35 A105:A148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D13"/>
  <sheetViews>
    <sheetView workbookViewId="0"/>
  </sheetViews>
  <sheetFormatPr baseColWidth="10" defaultColWidth="12.6640625" defaultRowHeight="15.75" customHeight="1" x14ac:dyDescent="0.15"/>
  <cols>
    <col min="2" max="2" width="28.1640625" customWidth="1"/>
  </cols>
  <sheetData>
    <row r="1" spans="1:4" ht="15.75" customHeight="1" x14ac:dyDescent="0.15">
      <c r="A1" s="42" t="s">
        <v>494</v>
      </c>
      <c r="B1" s="42" t="s">
        <v>495</v>
      </c>
    </row>
    <row r="2" spans="1:4" ht="15.75" customHeight="1" x14ac:dyDescent="0.15">
      <c r="A2" s="42" t="s">
        <v>282</v>
      </c>
      <c r="B2" s="42" t="s">
        <v>296</v>
      </c>
      <c r="C2" s="42" t="s">
        <v>404</v>
      </c>
      <c r="D2" s="42" t="s">
        <v>94</v>
      </c>
    </row>
    <row r="3" spans="1:4" ht="15.75" customHeight="1" x14ac:dyDescent="0.15">
      <c r="A3" s="42" t="s">
        <v>349</v>
      </c>
      <c r="B3" s="42" t="s">
        <v>496</v>
      </c>
      <c r="C3" s="42" t="s">
        <v>289</v>
      </c>
      <c r="D3" s="42" t="s">
        <v>95</v>
      </c>
    </row>
    <row r="4" spans="1:4" ht="15.75" customHeight="1" x14ac:dyDescent="0.15">
      <c r="A4" s="42" t="s">
        <v>312</v>
      </c>
      <c r="B4" s="42" t="s">
        <v>497</v>
      </c>
      <c r="D4" s="42" t="s">
        <v>498</v>
      </c>
    </row>
    <row r="5" spans="1:4" ht="15.75" customHeight="1" x14ac:dyDescent="0.15">
      <c r="A5" s="42" t="s">
        <v>392</v>
      </c>
      <c r="B5" s="42" t="s">
        <v>499</v>
      </c>
      <c r="D5" s="42" t="s">
        <v>500</v>
      </c>
    </row>
    <row r="6" spans="1:4" ht="15.75" customHeight="1" x14ac:dyDescent="0.15">
      <c r="A6" s="42" t="s">
        <v>383</v>
      </c>
      <c r="B6" s="42" t="s">
        <v>305</v>
      </c>
      <c r="D6" s="42" t="s">
        <v>501</v>
      </c>
    </row>
    <row r="7" spans="1:4" ht="15.75" customHeight="1" x14ac:dyDescent="0.15">
      <c r="A7" s="42" t="s">
        <v>342</v>
      </c>
      <c r="B7" s="42" t="s">
        <v>502</v>
      </c>
      <c r="D7" s="42" t="s">
        <v>503</v>
      </c>
    </row>
    <row r="8" spans="1:4" ht="15.75" customHeight="1" x14ac:dyDescent="0.15">
      <c r="A8" s="42" t="s">
        <v>336</v>
      </c>
      <c r="B8" s="42" t="s">
        <v>504</v>
      </c>
    </row>
    <row r="9" spans="1:4" ht="15.75" customHeight="1" x14ac:dyDescent="0.15">
      <c r="A9" s="42" t="s">
        <v>331</v>
      </c>
      <c r="B9" s="42" t="s">
        <v>505</v>
      </c>
    </row>
    <row r="10" spans="1:4" ht="15.75" customHeight="1" x14ac:dyDescent="0.15">
      <c r="A10" s="42" t="s">
        <v>506</v>
      </c>
      <c r="B10" s="42" t="s">
        <v>507</v>
      </c>
    </row>
    <row r="11" spans="1:4" ht="15.75" customHeight="1" x14ac:dyDescent="0.15">
      <c r="B11" s="42" t="s">
        <v>290</v>
      </c>
    </row>
    <row r="12" spans="1:4" ht="15.75" customHeight="1" x14ac:dyDescent="0.15">
      <c r="B12" s="42" t="s">
        <v>299</v>
      </c>
    </row>
    <row r="13" spans="1:4" ht="15.75" customHeight="1" x14ac:dyDescent="0.15">
      <c r="B13" s="42" t="s">
        <v>506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study_details</vt:lpstr>
      <vt:lpstr>outcome_data</vt:lpstr>
      <vt:lpstr>instrument_details</vt:lpstr>
      <vt:lpstr>input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Taylor</cp:lastModifiedBy>
  <dcterms:modified xsi:type="dcterms:W3CDTF">2023-11-21T06:01:52Z</dcterms:modified>
</cp:coreProperties>
</file>