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 Spending" sheetId="1" r:id="rId4"/>
    <sheet state="visible" name="Master- Chris Loans" sheetId="2" r:id="rId5"/>
    <sheet state="visible" name="Master- Savings" sheetId="3" r:id="rId6"/>
    <sheet state="visible" name="Master- Loans" sheetId="4" r:id="rId7"/>
    <sheet state="visible" name="Master- Owe" sheetId="5" r:id="rId8"/>
    <sheet state="visible" name="Chris Owe" sheetId="6" r:id="rId9"/>
    <sheet state="visible" name="Credit Cards" sheetId="7" r:id="rId10"/>
    <sheet state="visible" name="Rewards" sheetId="8" r:id="rId11"/>
    <sheet state="visible" name="tax" sheetId="9" r:id="rId12"/>
    <sheet state="visible" name="Storage" sheetId="10" r:id="rId13"/>
    <sheet state="visible" name="Credit Score" sheetId="11" r:id="rId14"/>
  </sheets>
  <definedNames/>
  <calcPr/>
</workbook>
</file>

<file path=xl/sharedStrings.xml><?xml version="1.0" encoding="utf-8"?>
<sst xmlns="http://schemas.openxmlformats.org/spreadsheetml/2006/main" count="317" uniqueCount="93">
  <si>
    <t>January</t>
  </si>
  <si>
    <t>February</t>
  </si>
  <si>
    <t>March</t>
  </si>
  <si>
    <t>May</t>
  </si>
  <si>
    <t>Starting Balance</t>
  </si>
  <si>
    <t>End Balance</t>
  </si>
  <si>
    <t>Total Spent</t>
  </si>
  <si>
    <t>US Bank (Cash)</t>
  </si>
  <si>
    <t>Chase</t>
  </si>
  <si>
    <t>USAA</t>
  </si>
  <si>
    <t>Wells Fargo</t>
  </si>
  <si>
    <t>American Express</t>
  </si>
  <si>
    <t xml:space="preserve">Total Spent </t>
  </si>
  <si>
    <t>Large Purchases</t>
  </si>
  <si>
    <t>Loans</t>
  </si>
  <si>
    <t>Payments</t>
  </si>
  <si>
    <t>Person</t>
  </si>
  <si>
    <t>Amount</t>
  </si>
  <si>
    <t>Date</t>
  </si>
  <si>
    <t>Notes</t>
  </si>
  <si>
    <t>Chris</t>
  </si>
  <si>
    <t>Remaining Balance from 2022</t>
  </si>
  <si>
    <t>Transfer to USAA</t>
  </si>
  <si>
    <t>Transfer borrow from USAA</t>
  </si>
  <si>
    <t>Credit Cards</t>
  </si>
  <si>
    <t>Balance</t>
  </si>
  <si>
    <t>Usbank</t>
  </si>
  <si>
    <t>Chase Southwest</t>
  </si>
  <si>
    <t>Bank of America</t>
  </si>
  <si>
    <t xml:space="preserve">Chris </t>
  </si>
  <si>
    <t xml:space="preserve">USAA Credit Card </t>
  </si>
  <si>
    <t>Borrowed</t>
  </si>
  <si>
    <t>Total Paid</t>
  </si>
  <si>
    <t xml:space="preserve">Paid </t>
  </si>
  <si>
    <t>TOTAL OWE</t>
  </si>
  <si>
    <t>Total</t>
  </si>
  <si>
    <t xml:space="preserve">Checking </t>
  </si>
  <si>
    <t>Savings</t>
  </si>
  <si>
    <t>US Bank</t>
  </si>
  <si>
    <t>SoFi</t>
  </si>
  <si>
    <t>Credit Card</t>
  </si>
  <si>
    <t>Rent</t>
  </si>
  <si>
    <t>Card</t>
  </si>
  <si>
    <t>Remaining Balance from Before</t>
  </si>
  <si>
    <t>Chris Says</t>
  </si>
  <si>
    <t>Cards</t>
  </si>
  <si>
    <t>Cash</t>
  </si>
  <si>
    <t xml:space="preserve">Chase </t>
  </si>
  <si>
    <t>Interest from Bank</t>
  </si>
  <si>
    <t>TOTAL</t>
  </si>
  <si>
    <t>Total Charged</t>
  </si>
  <si>
    <t>Balance with Interest</t>
  </si>
  <si>
    <t>Sarah</t>
  </si>
  <si>
    <t xml:space="preserve">Computer </t>
  </si>
  <si>
    <t>Matt</t>
  </si>
  <si>
    <t>Flight</t>
  </si>
  <si>
    <t>`</t>
  </si>
  <si>
    <t>Amount May 2022</t>
  </si>
  <si>
    <t>Amount Jan 2022</t>
  </si>
  <si>
    <t xml:space="preserve">Amount </t>
  </si>
  <si>
    <t>Interest</t>
  </si>
  <si>
    <t>BCSCU</t>
  </si>
  <si>
    <t>Car</t>
  </si>
  <si>
    <t>Bank</t>
  </si>
  <si>
    <t>Item</t>
  </si>
  <si>
    <t>Pro1</t>
  </si>
  <si>
    <t>Pro2</t>
  </si>
  <si>
    <t xml:space="preserve">Generator </t>
  </si>
  <si>
    <t xml:space="preserve">Paid Amount </t>
  </si>
  <si>
    <t>Owe</t>
  </si>
  <si>
    <t>Opened</t>
  </si>
  <si>
    <t>Annual Fee</t>
  </si>
  <si>
    <t>None I think</t>
  </si>
  <si>
    <t>Rewards</t>
  </si>
  <si>
    <t>Usbank (8418)</t>
  </si>
  <si>
    <t>Usbank (9164)</t>
  </si>
  <si>
    <t>HR Block</t>
  </si>
  <si>
    <t>HR (invest)</t>
  </si>
  <si>
    <t>HR (all)</t>
  </si>
  <si>
    <t>Free Tax USA</t>
  </si>
  <si>
    <t>Fed</t>
  </si>
  <si>
    <t>State</t>
  </si>
  <si>
    <t>Owed</t>
  </si>
  <si>
    <t>Paid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</si>
  <si>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</si>
  <si>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</si>
  <si>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</si>
  <si>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</si>
  <si>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</si>
  <si>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</si>
  <si>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</si>
  <si>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</si>
  <si>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Credit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</si>
</sst>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"/>
    <numFmt numFmtId="165" formatCode="mmm d yyyy"/>
    <numFmt numFmtId="166" formatCode="mmmm d"/>
    <numFmt numFmtId="167" formatCode="&quot;$&quot;#,##0.00"/>
    <numFmt numFmtId="168" formatCode="mmm d"/>
    <numFmt numFmtId="169" formatCode="mmmm d yyyy"/>
    <numFmt numFmtId="170" formatCode="mmm yyyy"/>
    <numFmt numFmtId="171" formatCode="mmmm yyyy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&quot;Arial&quot;"/>
    </font>
    <font>
      <sz val="9.0"/>
      <color rgb="FF7E3794"/>
      <name val="Arial"/>
      <scheme val="minor"/>
    </font>
    <font>
      <b/>
      <color rgb="FF000000"/>
      <name val="&quot;Arial&quot;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 readingOrder="0"/>
    </xf>
    <xf borderId="0" fillId="0" fontId="2" numFmtId="0" xfId="0" applyAlignment="1" applyFont="1">
      <alignment horizontal="left"/>
    </xf>
    <xf borderId="0" fillId="0" fontId="3" numFmtId="164" xfId="0" applyAlignment="1" applyFont="1" applyNumberFormat="1">
      <alignment horizontal="center" readingOrder="0" vertical="bottom"/>
    </xf>
    <xf borderId="0" fillId="0" fontId="2" numFmtId="164" xfId="0" applyFont="1" applyNumberFormat="1"/>
    <xf borderId="0" fillId="0" fontId="2" numFmtId="0" xfId="0" applyAlignment="1" applyFont="1">
      <alignment horizontal="left" readingOrder="0"/>
    </xf>
    <xf borderId="0" fillId="0" fontId="1" numFmtId="164" xfId="0" applyAlignment="1" applyFont="1" applyNumberFormat="1">
      <alignment horizontal="center" readingOrder="0"/>
    </xf>
    <xf borderId="0" fillId="0" fontId="2" numFmtId="167" xfId="0" applyAlignment="1" applyFont="1" applyNumberFormat="1">
      <alignment readingOrder="0"/>
    </xf>
    <xf borderId="0" fillId="0" fontId="1" numFmtId="164" xfId="0" applyAlignment="1" applyFont="1" applyNumberFormat="1">
      <alignment horizontal="center"/>
    </xf>
    <xf borderId="0" fillId="0" fontId="3" numFmtId="0" xfId="0" applyAlignment="1" applyFont="1">
      <alignment horizontal="center" vertical="bottom"/>
    </xf>
    <xf borderId="0" fillId="0" fontId="3" numFmtId="165" xfId="0" applyAlignment="1" applyFont="1" applyNumberFormat="1">
      <alignment horizontal="center" vertical="bottom"/>
    </xf>
    <xf borderId="0" fillId="0" fontId="2" numFmtId="167" xfId="0" applyAlignment="1" applyFont="1" applyNumberFormat="1">
      <alignment horizontal="center" readingOrder="0"/>
    </xf>
    <xf borderId="0" fillId="0" fontId="2" numFmtId="167" xfId="0" applyFont="1" applyNumberFormat="1"/>
    <xf borderId="0" fillId="0" fontId="2" numFmtId="4" xfId="0" applyAlignment="1" applyFont="1" applyNumberFormat="1">
      <alignment horizontal="center" readingOrder="0"/>
    </xf>
    <xf borderId="0" fillId="0" fontId="2" numFmtId="168" xfId="0" applyAlignment="1" applyFont="1" applyNumberFormat="1">
      <alignment readingOrder="0"/>
    </xf>
    <xf borderId="0" fillId="0" fontId="4" numFmtId="0" xfId="0" applyAlignment="1" applyFont="1">
      <alignment horizontal="center" readingOrder="0" vertical="bottom"/>
    </xf>
    <xf borderId="0" fillId="0" fontId="2" numFmtId="169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3" xfId="0" applyAlignment="1" applyFont="1" applyNumberFormat="1">
      <alignment horizontal="center" readingOrder="0"/>
    </xf>
    <xf borderId="0" fillId="0" fontId="4" numFmtId="167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readingOrder="0" vertical="bottom"/>
    </xf>
    <xf borderId="0" fillId="0" fontId="1" numFmtId="164" xfId="0" applyFont="1" applyNumberFormat="1"/>
    <xf borderId="0" fillId="0" fontId="2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2" numFmtId="167" xfId="0" applyAlignment="1" applyFont="1" applyNumberFormat="1">
      <alignment horizontal="right" readingOrder="0"/>
    </xf>
    <xf borderId="0" fillId="0" fontId="2" numFmtId="168" xfId="0" applyAlignment="1" applyFont="1" applyNumberFormat="1">
      <alignment horizontal="right" readingOrder="0"/>
    </xf>
    <xf borderId="0" fillId="0" fontId="2" numFmtId="166" xfId="0" applyAlignment="1" applyFont="1" applyNumberFormat="1">
      <alignment horizontal="left" readingOrder="0"/>
    </xf>
    <xf borderId="0" fillId="2" fontId="2" numFmtId="0" xfId="0" applyAlignment="1" applyFill="1" applyFont="1">
      <alignment horizontal="right"/>
    </xf>
    <xf borderId="0" fillId="2" fontId="2" numFmtId="0" xfId="0" applyAlignment="1" applyFont="1">
      <alignment horizontal="right" readingOrder="0"/>
    </xf>
    <xf borderId="0" fillId="2" fontId="2" numFmtId="167" xfId="0" applyAlignment="1" applyFont="1" applyNumberFormat="1">
      <alignment horizontal="right" readingOrder="0"/>
    </xf>
    <xf borderId="0" fillId="2" fontId="2" numFmtId="168" xfId="0" applyAlignment="1" applyFont="1" applyNumberFormat="1">
      <alignment horizontal="right" readingOrder="0"/>
    </xf>
    <xf borderId="0" fillId="0" fontId="5" numFmtId="170" xfId="0" applyAlignment="1" applyFont="1" applyNumberFormat="1">
      <alignment horizontal="center" readingOrder="0"/>
    </xf>
    <xf borderId="0" fillId="0" fontId="2" numFmtId="168" xfId="0" applyAlignment="1" applyFont="1" applyNumberFormat="1">
      <alignment horizontal="center" readingOrder="0"/>
    </xf>
    <xf borderId="0" fillId="0" fontId="2" numFmtId="167" xfId="0" applyAlignment="1" applyFont="1" applyNumberFormat="1">
      <alignment horizontal="center"/>
    </xf>
    <xf borderId="0" fillId="0" fontId="6" numFmtId="0" xfId="0" applyFont="1"/>
    <xf borderId="0" fillId="0" fontId="1" numFmtId="166" xfId="0" applyAlignment="1" applyFont="1" applyNumberFormat="1">
      <alignment horizontal="center" readingOrder="0"/>
    </xf>
    <xf borderId="0" fillId="0" fontId="3" numFmtId="167" xfId="0" applyAlignment="1" applyFont="1" applyNumberFormat="1">
      <alignment horizontal="center" readingOrder="0" vertical="bottom"/>
    </xf>
    <xf borderId="0" fillId="0" fontId="2" numFmtId="167" xfId="0" applyAlignment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0" fontId="7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1" numFmtId="0" xfId="0" applyFont="1"/>
    <xf borderId="0" fillId="0" fontId="2" numFmtId="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7" xfId="0" applyFont="1" applyNumberFormat="1"/>
    <xf borderId="0" fillId="0" fontId="2" numFmtId="164" xfId="0" applyAlignment="1" applyFont="1" applyNumberFormat="1">
      <alignment readingOrder="0"/>
    </xf>
    <xf borderId="0" fillId="0" fontId="2" numFmtId="167" xfId="0" applyFont="1" applyNumberFormat="1"/>
    <xf borderId="0" fillId="0" fontId="2" numFmtId="171" xfId="0" applyAlignment="1" applyFont="1" applyNumberFormat="1">
      <alignment horizontal="center" readingOrder="0"/>
    </xf>
    <xf borderId="0" fillId="0" fontId="2" numFmtId="171" xfId="0" applyAlignment="1" applyFont="1" applyNumberFormat="1">
      <alignment readingOrder="0"/>
    </xf>
    <xf borderId="0" fillId="0" fontId="3" numFmtId="164" xfId="0" applyAlignment="1" applyFont="1" applyNumberFormat="1">
      <alignment horizontal="center" vertical="bottom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9" numFmtId="0" xfId="0" applyAlignment="1" applyFont="1">
      <alignment horizontal="right" vertical="bottom"/>
    </xf>
    <xf borderId="0" fillId="0" fontId="2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4" width="13.88"/>
    <col customWidth="1" min="5" max="5" width="3.63"/>
    <col hidden="1" min="6" max="8" width="12.63"/>
    <col customWidth="1" hidden="1" min="9" max="9" width="4.63"/>
    <col customWidth="1" min="13" max="13" width="4.5"/>
    <col customWidth="1" min="14" max="14" width="16.63"/>
  </cols>
  <sheetData>
    <row r="1">
      <c r="B1" s="1" t="s">
        <v>0</v>
      </c>
      <c r="F1" s="1" t="s">
        <v>1</v>
      </c>
      <c r="J1" s="1" t="s">
        <v>2</v>
      </c>
      <c r="N1" s="1" t="s">
        <v>3</v>
      </c>
    </row>
    <row r="2">
      <c r="B2" s="1" t="s">
        <v>4</v>
      </c>
      <c r="C2" s="1" t="s">
        <v>5</v>
      </c>
      <c r="D2" s="1" t="s">
        <v>6</v>
      </c>
      <c r="F2" s="1" t="s">
        <v>4</v>
      </c>
      <c r="G2" s="1" t="s">
        <v>5</v>
      </c>
      <c r="H2" s="1" t="s">
        <v>6</v>
      </c>
      <c r="J2" s="1" t="s">
        <v>4</v>
      </c>
      <c r="K2" s="1" t="s">
        <v>5</v>
      </c>
      <c r="L2" s="1" t="s">
        <v>6</v>
      </c>
      <c r="N2" s="1" t="s">
        <v>4</v>
      </c>
      <c r="O2" s="1" t="s">
        <v>5</v>
      </c>
      <c r="P2" s="1" t="s">
        <v>6</v>
      </c>
    </row>
    <row r="3">
      <c r="A3" s="2" t="s">
        <v>7</v>
      </c>
      <c r="B3" s="3">
        <v>2000.0</v>
      </c>
      <c r="C3" s="3">
        <v>717.0</v>
      </c>
      <c r="D3" s="4">
        <f>B3-C3</f>
        <v>1283</v>
      </c>
      <c r="F3" s="3">
        <v>2000.0</v>
      </c>
      <c r="G3" s="3">
        <v>850.0</v>
      </c>
      <c r="H3" s="4">
        <f>F3-G3</f>
        <v>1150</v>
      </c>
      <c r="J3" s="3">
        <v>2000.0</v>
      </c>
      <c r="K3" s="3">
        <v>1241.0</v>
      </c>
      <c r="L3" s="4">
        <f>J3-K3</f>
        <v>759</v>
      </c>
      <c r="N3" s="3">
        <v>2000.0</v>
      </c>
      <c r="O3" s="3">
        <v>1241.0</v>
      </c>
      <c r="P3" s="4">
        <f>N3-O3</f>
        <v>759</v>
      </c>
    </row>
    <row r="4">
      <c r="A4" s="2" t="s">
        <v>8</v>
      </c>
      <c r="B4" s="3">
        <v>0.0</v>
      </c>
      <c r="C4" s="3">
        <v>394.33</v>
      </c>
      <c r="D4" s="4">
        <f t="shared" ref="D4:D7" si="1">C4-B4</f>
        <v>394.33</v>
      </c>
      <c r="F4" s="3">
        <v>0.0</v>
      </c>
      <c r="G4" s="3">
        <v>212.0</v>
      </c>
      <c r="H4" s="4">
        <f t="shared" ref="H4:H7" si="2">G4-F4</f>
        <v>212</v>
      </c>
      <c r="J4" s="3">
        <v>0.0</v>
      </c>
      <c r="K4" s="3">
        <v>222.4</v>
      </c>
      <c r="L4" s="4">
        <f t="shared" ref="L4:L7" si="3">K4-J4</f>
        <v>222.4</v>
      </c>
      <c r="N4" s="3">
        <v>0.0</v>
      </c>
      <c r="O4" s="3">
        <v>222.4</v>
      </c>
      <c r="P4" s="4">
        <f t="shared" ref="P4:P7" si="4">O4-N4</f>
        <v>222.4</v>
      </c>
    </row>
    <row r="5">
      <c r="A5" s="2" t="s">
        <v>9</v>
      </c>
      <c r="B5" s="3">
        <v>0.0</v>
      </c>
      <c r="C5" s="3">
        <v>982.34</v>
      </c>
      <c r="D5" s="4">
        <f t="shared" si="1"/>
        <v>982.34</v>
      </c>
      <c r="F5" s="3">
        <v>0.0</v>
      </c>
      <c r="G5" s="3">
        <v>853.0</v>
      </c>
      <c r="H5" s="4">
        <f t="shared" si="2"/>
        <v>853</v>
      </c>
      <c r="J5" s="3">
        <v>0.0</v>
      </c>
      <c r="K5" s="3">
        <v>0.0</v>
      </c>
      <c r="L5" s="4">
        <f t="shared" si="3"/>
        <v>0</v>
      </c>
      <c r="N5" s="3">
        <v>0.0</v>
      </c>
      <c r="O5" s="3">
        <v>0.0</v>
      </c>
      <c r="P5" s="4">
        <f t="shared" si="4"/>
        <v>0</v>
      </c>
    </row>
    <row r="6">
      <c r="A6" s="2" t="s">
        <v>10</v>
      </c>
      <c r="B6" s="3">
        <v>0.0</v>
      </c>
      <c r="C6" s="3">
        <v>0.0</v>
      </c>
      <c r="D6" s="4">
        <f t="shared" si="1"/>
        <v>0</v>
      </c>
      <c r="F6" s="3">
        <v>0.0</v>
      </c>
      <c r="G6" s="3">
        <v>0.0</v>
      </c>
      <c r="H6" s="4">
        <f t="shared" si="2"/>
        <v>0</v>
      </c>
      <c r="J6" s="3">
        <v>0.0</v>
      </c>
      <c r="K6" s="3">
        <v>986.0</v>
      </c>
      <c r="L6" s="4">
        <f t="shared" si="3"/>
        <v>986</v>
      </c>
      <c r="N6" s="3">
        <v>0.0</v>
      </c>
      <c r="O6" s="3">
        <v>986.0</v>
      </c>
      <c r="P6" s="4">
        <f t="shared" si="4"/>
        <v>986</v>
      </c>
    </row>
    <row r="7">
      <c r="A7" s="2" t="s">
        <v>11</v>
      </c>
      <c r="B7" s="3">
        <v>0.0</v>
      </c>
      <c r="C7" s="3">
        <v>0.0</v>
      </c>
      <c r="D7" s="4">
        <f t="shared" si="1"/>
        <v>0</v>
      </c>
      <c r="F7" s="3">
        <v>0.0</v>
      </c>
      <c r="G7" s="3">
        <v>0.0</v>
      </c>
      <c r="H7" s="4">
        <f t="shared" si="2"/>
        <v>0</v>
      </c>
      <c r="J7" s="3">
        <v>0.0</v>
      </c>
      <c r="K7" s="3">
        <v>0.0</v>
      </c>
      <c r="L7" s="4">
        <f t="shared" si="3"/>
        <v>0</v>
      </c>
      <c r="N7" s="3">
        <v>0.0</v>
      </c>
      <c r="O7" s="3">
        <v>0.0</v>
      </c>
      <c r="P7" s="4">
        <f t="shared" si="4"/>
        <v>0</v>
      </c>
    </row>
    <row r="8">
      <c r="B8" s="4"/>
      <c r="C8" s="4"/>
      <c r="D8" s="4"/>
    </row>
    <row r="9">
      <c r="A9" s="1" t="s">
        <v>12</v>
      </c>
      <c r="C9" s="4"/>
      <c r="D9" s="4"/>
    </row>
    <row r="10">
      <c r="A10" s="5" t="s">
        <v>0</v>
      </c>
      <c r="B10" s="4">
        <f>SUM(D3:D7)</f>
        <v>2659.67</v>
      </c>
      <c r="C10" s="6"/>
      <c r="D10" s="6"/>
    </row>
    <row r="11">
      <c r="A11" s="5" t="s">
        <v>1</v>
      </c>
      <c r="B11" s="4">
        <f>SUM(H3:H6)</f>
        <v>2215</v>
      </c>
    </row>
    <row r="12">
      <c r="A12" s="5" t="s">
        <v>2</v>
      </c>
      <c r="B12" s="4">
        <f>SUM(L3:L7)</f>
        <v>1967.4</v>
      </c>
    </row>
    <row r="15">
      <c r="A15" s="5" t="s">
        <v>13</v>
      </c>
    </row>
  </sheetData>
  <mergeCells count="5">
    <mergeCell ref="B1:D1"/>
    <mergeCell ref="F1:H1"/>
    <mergeCell ref="J1:L1"/>
    <mergeCell ref="N1:P1"/>
    <mergeCell ref="A9:B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2"/>
      <c r="B1" s="62"/>
      <c r="C1" s="5" t="s">
        <v>82</v>
      </c>
      <c r="D1" s="5" t="s">
        <v>83</v>
      </c>
      <c r="E1" s="63"/>
    </row>
    <row r="2">
      <c r="A2" s="64" t="s">
        <v>2</v>
      </c>
      <c r="B2" s="65">
        <v>2020.0</v>
      </c>
      <c r="C2" s="2">
        <v>25.0</v>
      </c>
      <c r="D2" s="2">
        <v>25.0</v>
      </c>
      <c r="E2" s="65"/>
      <c r="G2" s="2">
        <v>300.0</v>
      </c>
    </row>
    <row r="3">
      <c r="A3" s="64" t="s">
        <v>84</v>
      </c>
      <c r="B3" s="65">
        <v>2020.0</v>
      </c>
      <c r="C3" s="2">
        <v>25.0</v>
      </c>
      <c r="D3" s="2">
        <v>25.0</v>
      </c>
      <c r="E3" s="65"/>
      <c r="G3" s="2">
        <v>150.0</v>
      </c>
    </row>
    <row r="4">
      <c r="A4" s="64" t="s">
        <v>3</v>
      </c>
      <c r="B4" s="65">
        <v>2020.0</v>
      </c>
      <c r="C4" s="2">
        <v>25.0</v>
      </c>
      <c r="D4" s="2">
        <v>25.0</v>
      </c>
      <c r="E4" s="65"/>
      <c r="G4" s="2">
        <v>50.0</v>
      </c>
    </row>
    <row r="5">
      <c r="A5" s="64" t="s">
        <v>85</v>
      </c>
      <c r="B5" s="65">
        <v>2020.0</v>
      </c>
      <c r="C5" s="2">
        <v>25.0</v>
      </c>
      <c r="D5" s="2">
        <v>25.0</v>
      </c>
      <c r="E5" s="65"/>
      <c r="G5" s="2">
        <v>50.0</v>
      </c>
    </row>
    <row r="6">
      <c r="A6" s="64" t="s">
        <v>86</v>
      </c>
      <c r="B6" s="65">
        <v>2020.0</v>
      </c>
      <c r="C6" s="2">
        <v>25.0</v>
      </c>
      <c r="D6" s="2">
        <v>25.0</v>
      </c>
      <c r="E6" s="65"/>
      <c r="G6" s="2">
        <v>125.0</v>
      </c>
    </row>
    <row r="7">
      <c r="A7" s="64" t="s">
        <v>87</v>
      </c>
      <c r="B7" s="65">
        <v>2020.0</v>
      </c>
      <c r="C7" s="2">
        <v>25.0</v>
      </c>
      <c r="D7" s="2">
        <v>25.0</v>
      </c>
      <c r="E7" s="65"/>
      <c r="G7" s="61">
        <f>SUM(G2:G6)</f>
        <v>675</v>
      </c>
    </row>
    <row r="8">
      <c r="A8" s="64" t="s">
        <v>88</v>
      </c>
      <c r="B8" s="65">
        <v>2020.0</v>
      </c>
      <c r="C8" s="2">
        <v>25.0</v>
      </c>
      <c r="D8" s="2">
        <v>25.0</v>
      </c>
      <c r="E8" s="65"/>
    </row>
    <row r="9">
      <c r="A9" s="64" t="s">
        <v>89</v>
      </c>
      <c r="B9" s="65">
        <v>2020.0</v>
      </c>
      <c r="C9" s="2">
        <v>25.0</v>
      </c>
      <c r="D9" s="2">
        <v>25.0</v>
      </c>
      <c r="E9" s="65"/>
    </row>
    <row r="10">
      <c r="A10" s="64" t="s">
        <v>90</v>
      </c>
      <c r="B10" s="65">
        <v>2020.0</v>
      </c>
      <c r="C10" s="2">
        <v>25.0</v>
      </c>
      <c r="D10" s="2">
        <v>25.0</v>
      </c>
      <c r="E10" s="65"/>
    </row>
    <row r="11">
      <c r="A11" s="64" t="s">
        <v>91</v>
      </c>
      <c r="B11" s="65">
        <v>2020.0</v>
      </c>
      <c r="C11" s="2">
        <v>25.0</v>
      </c>
      <c r="D11" s="2">
        <v>25.0</v>
      </c>
      <c r="E11" s="65"/>
    </row>
    <row r="12">
      <c r="A12" s="64" t="s">
        <v>0</v>
      </c>
      <c r="B12" s="65">
        <v>2021.0</v>
      </c>
      <c r="C12" s="2">
        <v>25.0</v>
      </c>
      <c r="D12" s="2">
        <v>25.0</v>
      </c>
      <c r="E12" s="65"/>
    </row>
    <row r="13">
      <c r="A13" s="64" t="s">
        <v>1</v>
      </c>
      <c r="B13" s="65">
        <v>2021.0</v>
      </c>
      <c r="C13" s="2">
        <v>25.0</v>
      </c>
      <c r="D13" s="2">
        <v>25.0</v>
      </c>
      <c r="E13" s="65"/>
    </row>
    <row r="14">
      <c r="A14" s="64" t="s">
        <v>2</v>
      </c>
      <c r="B14" s="65">
        <v>2021.0</v>
      </c>
      <c r="C14" s="2">
        <v>25.0</v>
      </c>
      <c r="D14" s="2">
        <v>25.0</v>
      </c>
      <c r="E14" s="65"/>
    </row>
    <row r="15">
      <c r="A15" s="64" t="s">
        <v>84</v>
      </c>
      <c r="B15" s="65">
        <v>2021.0</v>
      </c>
      <c r="C15" s="2">
        <v>25.0</v>
      </c>
      <c r="D15" s="2">
        <v>25.0</v>
      </c>
      <c r="E15" s="65"/>
    </row>
    <row r="16">
      <c r="A16" s="64" t="s">
        <v>3</v>
      </c>
      <c r="B16" s="65">
        <v>2021.0</v>
      </c>
      <c r="C16" s="2">
        <v>25.0</v>
      </c>
      <c r="D16" s="2">
        <v>25.0</v>
      </c>
      <c r="E16" s="62"/>
    </row>
    <row r="17">
      <c r="A17" s="64" t="s">
        <v>85</v>
      </c>
      <c r="B17" s="65">
        <v>2021.0</v>
      </c>
      <c r="C17" s="2">
        <v>25.0</v>
      </c>
      <c r="D17" s="2">
        <v>25.0</v>
      </c>
      <c r="E17" s="62"/>
    </row>
    <row r="18">
      <c r="A18" s="64" t="s">
        <v>86</v>
      </c>
      <c r="B18" s="65">
        <v>2021.0</v>
      </c>
      <c r="C18" s="2">
        <v>25.0</v>
      </c>
      <c r="D18" s="2">
        <v>25.0</v>
      </c>
      <c r="E18" s="62"/>
    </row>
    <row r="19">
      <c r="A19" s="66" t="s">
        <v>87</v>
      </c>
      <c r="B19" s="65">
        <v>2021.0</v>
      </c>
      <c r="C19" s="2">
        <v>25.0</v>
      </c>
      <c r="E19" s="62"/>
    </row>
    <row r="20">
      <c r="A20" s="64" t="s">
        <v>88</v>
      </c>
      <c r="B20" s="65">
        <v>2021.0</v>
      </c>
      <c r="C20" s="2">
        <v>25.0</v>
      </c>
      <c r="E20" s="62"/>
    </row>
    <row r="21">
      <c r="A21" s="66" t="s">
        <v>89</v>
      </c>
      <c r="B21" s="65">
        <v>2021.0</v>
      </c>
      <c r="C21" s="2">
        <v>25.0</v>
      </c>
      <c r="E21" s="62"/>
    </row>
    <row r="22">
      <c r="A22" s="64" t="s">
        <v>90</v>
      </c>
      <c r="B22" s="65">
        <v>2021.0</v>
      </c>
      <c r="C22" s="2">
        <v>25.0</v>
      </c>
      <c r="E22" s="62"/>
    </row>
    <row r="23">
      <c r="A23" s="64" t="s">
        <v>91</v>
      </c>
      <c r="B23" s="67">
        <v>2021.0</v>
      </c>
      <c r="C23" s="2">
        <v>25.0</v>
      </c>
      <c r="E23" s="62"/>
    </row>
    <row r="24">
      <c r="A24" s="64" t="s">
        <v>0</v>
      </c>
      <c r="B24" s="67">
        <v>2022.0</v>
      </c>
      <c r="C24" s="2">
        <v>25.0</v>
      </c>
      <c r="E24" s="62"/>
    </row>
    <row r="25">
      <c r="A25" s="64" t="s">
        <v>1</v>
      </c>
      <c r="B25" s="67">
        <v>2022.0</v>
      </c>
      <c r="C25" s="2">
        <v>25.0</v>
      </c>
      <c r="E25" s="62"/>
    </row>
    <row r="26">
      <c r="A26" s="64" t="s">
        <v>2</v>
      </c>
      <c r="B26" s="67">
        <v>2022.0</v>
      </c>
      <c r="C26" s="2">
        <v>25.0</v>
      </c>
    </row>
    <row r="27">
      <c r="A27" s="64" t="s">
        <v>84</v>
      </c>
      <c r="B27" s="67">
        <v>2022.0</v>
      </c>
      <c r="C27" s="2">
        <v>25.0</v>
      </c>
    </row>
    <row r="28">
      <c r="A28" s="64" t="s">
        <v>3</v>
      </c>
      <c r="B28" s="67">
        <v>2022.0</v>
      </c>
      <c r="C28" s="2">
        <v>25.0</v>
      </c>
    </row>
    <row r="29">
      <c r="A29" s="64" t="s">
        <v>85</v>
      </c>
      <c r="B29" s="67">
        <v>2022.0</v>
      </c>
      <c r="C29" s="2">
        <v>25.0</v>
      </c>
    </row>
    <row r="30">
      <c r="A30" s="64" t="s">
        <v>35</v>
      </c>
      <c r="B30" s="62"/>
      <c r="C30" s="66">
        <f t="shared" ref="C30:D30" si="1">SUM(C2:C25)</f>
        <v>600</v>
      </c>
      <c r="D30" s="66">
        <f t="shared" si="1"/>
        <v>425</v>
      </c>
      <c r="E30" s="68">
        <v>350.0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18</v>
      </c>
      <c r="B1" s="5" t="s">
        <v>92</v>
      </c>
    </row>
    <row r="2">
      <c r="A2" s="59">
        <v>44531.0</v>
      </c>
      <c r="B2" s="2">
        <v>702.0</v>
      </c>
    </row>
    <row r="3">
      <c r="A3" s="69">
        <v>44646.0</v>
      </c>
      <c r="B3" s="2">
        <v>731.0</v>
      </c>
    </row>
    <row r="4">
      <c r="A4" s="69">
        <v>45008.0</v>
      </c>
      <c r="B4" s="2">
        <v>755.0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25"/>
    <col customWidth="1" min="5" max="5" width="5.88"/>
    <col customWidth="1" min="9" max="9" width="22.13"/>
  </cols>
  <sheetData>
    <row r="1">
      <c r="A1" s="1" t="s">
        <v>14</v>
      </c>
      <c r="F1" s="1" t="s">
        <v>15</v>
      </c>
      <c r="J1" s="1"/>
      <c r="K1" s="1"/>
    </row>
    <row r="2">
      <c r="A2" s="1" t="s">
        <v>16</v>
      </c>
      <c r="B2" s="1" t="s">
        <v>17</v>
      </c>
      <c r="C2" s="1" t="s">
        <v>18</v>
      </c>
      <c r="D2" s="1" t="s">
        <v>19</v>
      </c>
      <c r="F2" s="1" t="s">
        <v>16</v>
      </c>
      <c r="G2" s="1" t="s">
        <v>17</v>
      </c>
      <c r="H2" s="1" t="s">
        <v>18</v>
      </c>
      <c r="I2" s="1" t="s">
        <v>19</v>
      </c>
      <c r="J2" s="1"/>
      <c r="K2" s="1"/>
    </row>
    <row r="3">
      <c r="A3" s="7" t="s">
        <v>20</v>
      </c>
      <c r="B3" s="4">
        <v>3693.1699999999983</v>
      </c>
      <c r="C3" s="8"/>
      <c r="D3" s="7" t="s">
        <v>21</v>
      </c>
      <c r="F3" s="7" t="s">
        <v>20</v>
      </c>
      <c r="G3" s="4">
        <v>15000.0</v>
      </c>
      <c r="H3" s="8">
        <v>45033.0</v>
      </c>
      <c r="I3" s="7" t="s">
        <v>22</v>
      </c>
      <c r="J3" s="9"/>
      <c r="K3" s="10"/>
      <c r="R3" s="11"/>
      <c r="S3" s="4"/>
      <c r="T3" s="4"/>
      <c r="U3" s="4"/>
      <c r="V3" s="4"/>
    </row>
    <row r="4">
      <c r="A4" s="7" t="s">
        <v>20</v>
      </c>
      <c r="B4" s="12">
        <v>500.0</v>
      </c>
      <c r="C4" s="8">
        <v>44929.0</v>
      </c>
      <c r="D4" s="7" t="s">
        <v>23</v>
      </c>
      <c r="G4" s="13"/>
      <c r="I4" s="14"/>
      <c r="J4" s="10"/>
      <c r="K4" s="10"/>
      <c r="M4" s="5"/>
      <c r="R4" s="1" t="s">
        <v>24</v>
      </c>
      <c r="S4" s="15" t="s">
        <v>25</v>
      </c>
      <c r="T4" s="15"/>
      <c r="U4" s="15"/>
      <c r="V4" s="4"/>
    </row>
    <row r="5">
      <c r="A5" s="7" t="s">
        <v>20</v>
      </c>
      <c r="B5" s="3">
        <v>2500.0</v>
      </c>
      <c r="C5" s="8">
        <v>44566.0</v>
      </c>
      <c r="D5" s="7" t="s">
        <v>23</v>
      </c>
      <c r="G5" s="13"/>
      <c r="I5" s="14"/>
      <c r="J5" s="10"/>
      <c r="K5" s="10"/>
      <c r="N5" s="16"/>
      <c r="R5" s="1" t="s">
        <v>20</v>
      </c>
      <c r="S5" s="17">
        <v>36024.509999999995</v>
      </c>
      <c r="T5" s="6"/>
      <c r="U5" s="6"/>
      <c r="V5" s="6"/>
    </row>
    <row r="6">
      <c r="A6" s="7" t="s">
        <v>20</v>
      </c>
      <c r="B6" s="12">
        <v>3544.0</v>
      </c>
      <c r="C6" s="8">
        <v>44925.0</v>
      </c>
      <c r="D6" s="7" t="s">
        <v>11</v>
      </c>
      <c r="G6" s="13"/>
      <c r="I6" s="14"/>
      <c r="J6" s="10"/>
      <c r="K6" s="10"/>
      <c r="N6" s="16"/>
      <c r="R6" s="7" t="s">
        <v>9</v>
      </c>
      <c r="S6" s="3">
        <v>0.0</v>
      </c>
      <c r="T6" s="6"/>
      <c r="U6" s="6"/>
      <c r="V6" s="6"/>
    </row>
    <row r="7">
      <c r="A7" s="18" t="s">
        <v>20</v>
      </c>
      <c r="B7" s="12">
        <v>125.0</v>
      </c>
      <c r="C7" s="19">
        <v>44925.0</v>
      </c>
      <c r="D7" s="7" t="s">
        <v>11</v>
      </c>
      <c r="G7" s="13"/>
      <c r="I7" s="14"/>
      <c r="J7" s="10"/>
      <c r="K7" s="20"/>
      <c r="M7" s="5"/>
      <c r="N7" s="21"/>
      <c r="R7" s="7" t="s">
        <v>26</v>
      </c>
      <c r="S7" s="3">
        <v>0.0</v>
      </c>
      <c r="T7" s="18"/>
      <c r="U7" s="6"/>
      <c r="V7" s="6"/>
    </row>
    <row r="8">
      <c r="A8" s="7" t="s">
        <v>20</v>
      </c>
      <c r="B8" s="12">
        <v>32.08</v>
      </c>
      <c r="C8" s="8">
        <v>44931.0</v>
      </c>
      <c r="D8" s="7" t="s">
        <v>11</v>
      </c>
      <c r="G8" s="13"/>
      <c r="I8" s="14"/>
      <c r="J8" s="10"/>
      <c r="K8" s="20"/>
      <c r="R8" s="7" t="s">
        <v>26</v>
      </c>
      <c r="S8" s="3">
        <v>0.0</v>
      </c>
      <c r="T8" s="6"/>
      <c r="U8" s="6"/>
      <c r="V8" s="6"/>
    </row>
    <row r="9">
      <c r="A9" s="7" t="s">
        <v>20</v>
      </c>
      <c r="B9" s="3">
        <v>1188.43</v>
      </c>
      <c r="C9" s="8">
        <v>44931.0</v>
      </c>
      <c r="D9" s="7" t="s">
        <v>11</v>
      </c>
      <c r="G9" s="13"/>
      <c r="I9" s="14"/>
      <c r="J9" s="22"/>
      <c r="K9" s="20"/>
      <c r="R9" s="7" t="s">
        <v>27</v>
      </c>
      <c r="S9" s="12">
        <v>1512.95</v>
      </c>
      <c r="T9" s="18"/>
      <c r="U9" s="6"/>
      <c r="V9" s="6"/>
    </row>
    <row r="10">
      <c r="A10" s="7" t="s">
        <v>20</v>
      </c>
      <c r="B10" s="3">
        <v>115.27</v>
      </c>
      <c r="C10" s="8">
        <v>44926.0</v>
      </c>
      <c r="D10" s="7" t="s">
        <v>9</v>
      </c>
      <c r="G10" s="13"/>
      <c r="I10" s="14"/>
      <c r="J10" s="9"/>
      <c r="K10" s="20"/>
      <c r="R10" s="7" t="s">
        <v>11</v>
      </c>
      <c r="S10" s="3">
        <v>5531.0</v>
      </c>
      <c r="T10" s="18"/>
      <c r="U10" s="6"/>
      <c r="V10" s="6"/>
    </row>
    <row r="11">
      <c r="A11" s="7" t="s">
        <v>20</v>
      </c>
      <c r="B11" s="3">
        <v>1796.82</v>
      </c>
      <c r="C11" s="8">
        <v>44926.0</v>
      </c>
      <c r="D11" s="7" t="s">
        <v>9</v>
      </c>
      <c r="E11" s="7"/>
      <c r="G11" s="13"/>
      <c r="I11" s="14"/>
      <c r="J11" s="9"/>
      <c r="K11" s="20"/>
      <c r="R11" s="7" t="s">
        <v>28</v>
      </c>
      <c r="S11" s="3">
        <v>3247.0</v>
      </c>
      <c r="T11" s="18"/>
      <c r="U11" s="6"/>
      <c r="V11" s="6"/>
    </row>
    <row r="12">
      <c r="A12" s="7" t="s">
        <v>29</v>
      </c>
      <c r="B12" s="3">
        <v>1500.0</v>
      </c>
      <c r="C12" s="8">
        <v>45006.0</v>
      </c>
      <c r="D12" s="7" t="s">
        <v>23</v>
      </c>
      <c r="E12" s="7"/>
      <c r="G12" s="13"/>
      <c r="H12" s="23"/>
      <c r="I12" s="14"/>
      <c r="J12" s="9"/>
      <c r="K12" s="20"/>
      <c r="R12" s="18" t="s">
        <v>10</v>
      </c>
      <c r="S12" s="3">
        <v>2346.5</v>
      </c>
      <c r="T12" s="24"/>
      <c r="U12" s="6"/>
      <c r="V12" s="6"/>
    </row>
    <row r="13">
      <c r="A13" s="7" t="s">
        <v>29</v>
      </c>
      <c r="B13" s="3">
        <v>2000.0</v>
      </c>
      <c r="C13" s="8">
        <v>45006.0</v>
      </c>
      <c r="D13" s="7" t="s">
        <v>23</v>
      </c>
      <c r="E13" s="7"/>
      <c r="G13" s="13"/>
      <c r="I13" s="14"/>
      <c r="J13" s="7"/>
      <c r="K13" s="7"/>
      <c r="T13" s="6"/>
      <c r="U13" s="6"/>
      <c r="V13" s="6"/>
    </row>
    <row r="14">
      <c r="A14" s="7" t="s">
        <v>20</v>
      </c>
      <c r="B14" s="3">
        <v>5650.14</v>
      </c>
      <c r="C14" s="25">
        <v>45023.0</v>
      </c>
      <c r="D14" s="7" t="s">
        <v>30</v>
      </c>
      <c r="E14" s="7"/>
      <c r="G14" s="13"/>
      <c r="I14" s="14"/>
      <c r="J14" s="7"/>
      <c r="K14" s="7"/>
      <c r="T14" s="6"/>
      <c r="U14" s="6"/>
      <c r="V14" s="6"/>
    </row>
    <row r="15">
      <c r="A15" s="7" t="s">
        <v>29</v>
      </c>
      <c r="B15" s="3">
        <v>15000.0</v>
      </c>
      <c r="C15" s="8">
        <v>45034.0</v>
      </c>
      <c r="D15" s="7" t="s">
        <v>23</v>
      </c>
      <c r="G15" s="13"/>
      <c r="I15" s="26"/>
      <c r="J15" s="1"/>
      <c r="K15" s="1"/>
      <c r="S15" s="13"/>
      <c r="T15" s="6"/>
      <c r="U15" s="27"/>
      <c r="V15" s="6"/>
    </row>
    <row r="16">
      <c r="A16" s="7" t="s">
        <v>29</v>
      </c>
      <c r="B16" s="3">
        <v>2800.0</v>
      </c>
      <c r="C16" s="8">
        <v>45034.0</v>
      </c>
      <c r="D16" s="7" t="s">
        <v>23</v>
      </c>
      <c r="G16" s="13"/>
      <c r="I16" s="26"/>
      <c r="J16" s="1"/>
      <c r="K16" s="1"/>
      <c r="S16" s="13"/>
      <c r="T16" s="6"/>
      <c r="U16" s="27"/>
      <c r="V16" s="6"/>
    </row>
    <row r="17">
      <c r="A17" s="7" t="s">
        <v>29</v>
      </c>
      <c r="B17" s="3">
        <v>1700.0</v>
      </c>
      <c r="C17" s="8">
        <v>45041.0</v>
      </c>
      <c r="D17" s="7" t="s">
        <v>23</v>
      </c>
      <c r="G17" s="13"/>
      <c r="I17" s="26"/>
      <c r="J17" s="1"/>
      <c r="K17" s="1"/>
      <c r="S17" s="13"/>
      <c r="T17" s="6"/>
      <c r="U17" s="27"/>
      <c r="V17" s="6"/>
    </row>
    <row r="18">
      <c r="A18" s="7" t="s">
        <v>29</v>
      </c>
      <c r="B18" s="3">
        <v>1500.0</v>
      </c>
      <c r="C18" s="8">
        <v>45084.0</v>
      </c>
      <c r="D18" s="7" t="s">
        <v>23</v>
      </c>
      <c r="G18" s="13"/>
      <c r="I18" s="26"/>
      <c r="J18" s="1"/>
      <c r="K18" s="1"/>
      <c r="S18" s="13"/>
      <c r="T18" s="6"/>
      <c r="U18" s="27"/>
      <c r="V18" s="6"/>
    </row>
    <row r="19">
      <c r="A19" s="7" t="s">
        <v>29</v>
      </c>
      <c r="B19" s="3">
        <v>2500.0</v>
      </c>
      <c r="C19" s="25">
        <v>45094.0</v>
      </c>
      <c r="D19" s="7" t="s">
        <v>23</v>
      </c>
      <c r="G19" s="13"/>
      <c r="I19" s="26"/>
      <c r="J19" s="1"/>
      <c r="K19" s="1"/>
      <c r="S19" s="13"/>
      <c r="T19" s="6"/>
      <c r="U19" s="27"/>
      <c r="V19" s="6"/>
    </row>
    <row r="20">
      <c r="A20" s="1" t="s">
        <v>29</v>
      </c>
      <c r="B20" s="3">
        <v>1000.0</v>
      </c>
      <c r="C20" s="25">
        <v>45118.0</v>
      </c>
      <c r="D20" s="7" t="s">
        <v>23</v>
      </c>
      <c r="G20" s="13"/>
      <c r="I20" s="26"/>
      <c r="J20" s="1"/>
      <c r="K20" s="1"/>
      <c r="S20" s="13"/>
      <c r="T20" s="6"/>
      <c r="U20" s="27"/>
      <c r="V20" s="6"/>
    </row>
    <row r="21">
      <c r="A21" s="1"/>
      <c r="B21" s="28"/>
      <c r="C21" s="6"/>
      <c r="D21" s="6"/>
      <c r="G21" s="13"/>
      <c r="I21" s="26"/>
      <c r="J21" s="1"/>
      <c r="K21" s="1"/>
      <c r="S21" s="13"/>
      <c r="T21" s="6"/>
      <c r="U21" s="27"/>
      <c r="V21" s="6"/>
    </row>
    <row r="22">
      <c r="A22" s="1"/>
      <c r="B22" s="28"/>
      <c r="C22" s="6"/>
      <c r="D22" s="6"/>
      <c r="G22" s="13"/>
      <c r="I22" s="26"/>
      <c r="J22" s="1"/>
      <c r="K22" s="1"/>
      <c r="S22" s="13"/>
      <c r="T22" s="6"/>
      <c r="U22" s="27"/>
      <c r="V22" s="6"/>
    </row>
    <row r="23">
      <c r="A23" s="1" t="s">
        <v>31</v>
      </c>
      <c r="B23" s="29">
        <f>SUM(B3:B22)</f>
        <v>47144.91</v>
      </c>
      <c r="C23" s="6"/>
      <c r="D23" s="6"/>
      <c r="F23" s="5" t="s">
        <v>32</v>
      </c>
      <c r="G23" s="30">
        <f>SUM(G3:G22)</f>
        <v>15000</v>
      </c>
      <c r="I23" s="26"/>
      <c r="J23" s="1"/>
      <c r="K23" s="1"/>
      <c r="S23" s="13"/>
      <c r="T23" s="6"/>
      <c r="U23" s="27"/>
      <c r="V23" s="6"/>
    </row>
    <row r="24">
      <c r="A24" s="1" t="s">
        <v>33</v>
      </c>
      <c r="B24" s="29">
        <f>B23-B25</f>
        <v>15000</v>
      </c>
      <c r="C24" s="6"/>
      <c r="D24" s="6"/>
      <c r="G24" s="13"/>
      <c r="I24" s="26"/>
      <c r="J24" s="1"/>
      <c r="K24" s="1"/>
      <c r="S24" s="13"/>
      <c r="T24" s="6"/>
      <c r="U24" s="27">
        <v>1699.0</v>
      </c>
      <c r="V24" s="6"/>
    </row>
    <row r="25">
      <c r="A25" s="1" t="s">
        <v>34</v>
      </c>
      <c r="B25" s="17">
        <f>B23-G23</f>
        <v>32144.91</v>
      </c>
      <c r="C25" s="6"/>
      <c r="D25" s="6"/>
      <c r="G25" s="13"/>
      <c r="H25" s="31"/>
      <c r="I25" s="11"/>
      <c r="J25" s="3"/>
      <c r="K25" s="6"/>
      <c r="R25" s="6"/>
      <c r="S25" s="4"/>
      <c r="T25" s="6"/>
      <c r="U25" s="6"/>
      <c r="V25" s="6"/>
    </row>
    <row r="26">
      <c r="A26" s="1"/>
      <c r="B26" s="17"/>
      <c r="C26" s="32"/>
      <c r="D26" s="32"/>
      <c r="G26" s="13"/>
      <c r="H26" s="33"/>
      <c r="I26" s="11"/>
      <c r="J26" s="3"/>
      <c r="K26" s="6"/>
      <c r="R26" s="1" t="s">
        <v>35</v>
      </c>
      <c r="S26" s="17">
        <f>SUM(S6:S12)</f>
        <v>12637.45</v>
      </c>
      <c r="T26" s="6"/>
      <c r="U26" s="6"/>
      <c r="V26" s="6"/>
    </row>
    <row r="27">
      <c r="A27" s="1"/>
      <c r="B27" s="1"/>
      <c r="C27" s="1"/>
      <c r="D27" s="1"/>
      <c r="G27" s="13"/>
      <c r="H27" s="34"/>
      <c r="I27" s="35"/>
      <c r="J27" s="3"/>
      <c r="K27" s="6"/>
    </row>
    <row r="28">
      <c r="A28" s="7"/>
      <c r="B28" s="20"/>
      <c r="C28" s="9"/>
      <c r="D28" s="7"/>
      <c r="H28" s="36"/>
      <c r="I28" s="35"/>
      <c r="J28" s="3"/>
      <c r="K28" s="6"/>
    </row>
    <row r="29">
      <c r="H29" s="37"/>
      <c r="I29" s="35"/>
      <c r="J29" s="3"/>
      <c r="K29" s="6"/>
    </row>
    <row r="30">
      <c r="A30" s="1"/>
      <c r="B30" s="32"/>
      <c r="C30" s="6"/>
      <c r="D30" s="6"/>
      <c r="H30" s="36"/>
      <c r="I30" s="35"/>
      <c r="J30" s="3"/>
      <c r="K30" s="6"/>
    </row>
    <row r="31">
      <c r="H31" s="38"/>
      <c r="I31" s="35"/>
      <c r="J31" s="3"/>
      <c r="K31" s="6"/>
    </row>
    <row r="32">
      <c r="A32" s="5"/>
      <c r="H32" s="39"/>
      <c r="K32" s="6"/>
    </row>
    <row r="33">
      <c r="H33" s="36"/>
      <c r="J33" s="6"/>
      <c r="K33" s="6"/>
    </row>
    <row r="34">
      <c r="H34" s="37"/>
      <c r="I34" s="14"/>
      <c r="J34" s="6"/>
      <c r="K34" s="5"/>
    </row>
    <row r="35">
      <c r="H35" s="36"/>
      <c r="I35" s="26"/>
      <c r="J35" s="32"/>
    </row>
    <row r="36">
      <c r="H36" s="38"/>
      <c r="I36" s="26"/>
      <c r="J36" s="32"/>
      <c r="K36" s="5"/>
    </row>
    <row r="37">
      <c r="A37" s="7"/>
      <c r="B37" s="20"/>
      <c r="C37" s="40"/>
      <c r="D37" s="7"/>
      <c r="H37" s="39"/>
    </row>
    <row r="38">
      <c r="A38" s="7"/>
      <c r="B38" s="20"/>
      <c r="C38" s="41"/>
      <c r="D38" s="7"/>
      <c r="H38" s="36"/>
    </row>
    <row r="39">
      <c r="A39" s="1"/>
      <c r="B39" s="42"/>
      <c r="C39" s="6"/>
      <c r="D39" s="6"/>
      <c r="H39" s="37"/>
    </row>
    <row r="40">
      <c r="A40" s="6"/>
      <c r="B40" s="6"/>
      <c r="C40" s="6"/>
      <c r="D40" s="6"/>
      <c r="H40" s="36"/>
    </row>
    <row r="41">
      <c r="A41" s="5"/>
      <c r="D41" s="43"/>
      <c r="H41" s="38"/>
    </row>
  </sheetData>
  <mergeCells count="2">
    <mergeCell ref="A1:D1"/>
    <mergeCell ref="F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.13"/>
  </cols>
  <sheetData>
    <row r="1">
      <c r="B1" s="6"/>
      <c r="C1" s="6"/>
    </row>
    <row r="2">
      <c r="B2" s="44">
        <v>45016.0</v>
      </c>
      <c r="F2" s="44">
        <v>45033.0</v>
      </c>
      <c r="J2" s="44">
        <v>45035.0</v>
      </c>
    </row>
    <row r="3">
      <c r="B3" s="1" t="s">
        <v>36</v>
      </c>
      <c r="C3" s="1" t="s">
        <v>37</v>
      </c>
      <c r="F3" s="1" t="s">
        <v>36</v>
      </c>
      <c r="G3" s="1" t="s">
        <v>37</v>
      </c>
      <c r="J3" s="1" t="s">
        <v>36</v>
      </c>
      <c r="K3" s="1" t="s">
        <v>37</v>
      </c>
    </row>
    <row r="4">
      <c r="A4" s="5" t="s">
        <v>38</v>
      </c>
      <c r="B4" s="3">
        <v>1241.1</v>
      </c>
      <c r="C4" s="3">
        <v>3493.0</v>
      </c>
      <c r="E4" s="5" t="s">
        <v>38</v>
      </c>
      <c r="F4" s="3">
        <v>1122.0</v>
      </c>
      <c r="G4" s="3">
        <v>1493.0</v>
      </c>
      <c r="I4" s="5" t="s">
        <v>38</v>
      </c>
      <c r="J4" s="3">
        <v>16122.0</v>
      </c>
      <c r="K4" s="3">
        <v>1493.0</v>
      </c>
    </row>
    <row r="5">
      <c r="A5" s="5" t="s">
        <v>9</v>
      </c>
      <c r="B5" s="3">
        <v>975.0</v>
      </c>
      <c r="C5" s="3">
        <v>1.0</v>
      </c>
      <c r="E5" s="5" t="s">
        <v>9</v>
      </c>
      <c r="F5" s="3">
        <v>10325.0</v>
      </c>
      <c r="G5" s="3">
        <v>1.0</v>
      </c>
      <c r="I5" s="5" t="s">
        <v>9</v>
      </c>
      <c r="J5" s="3">
        <v>325.0</v>
      </c>
      <c r="K5" s="3">
        <v>1.0</v>
      </c>
    </row>
    <row r="6">
      <c r="A6" s="5" t="s">
        <v>8</v>
      </c>
      <c r="B6" s="3">
        <v>6614.18</v>
      </c>
      <c r="C6" s="3">
        <v>16300.32</v>
      </c>
      <c r="E6" s="5" t="s">
        <v>8</v>
      </c>
      <c r="F6" s="3">
        <v>6614.0</v>
      </c>
      <c r="G6" s="3">
        <v>16300.0</v>
      </c>
      <c r="I6" s="5" t="s">
        <v>8</v>
      </c>
      <c r="J6" s="3">
        <v>1614.0</v>
      </c>
      <c r="K6" s="3">
        <v>6300.0</v>
      </c>
    </row>
    <row r="7">
      <c r="A7" s="5" t="s">
        <v>14</v>
      </c>
      <c r="B7" s="3">
        <v>17827.31</v>
      </c>
      <c r="C7" s="4"/>
      <c r="E7" s="5" t="s">
        <v>14</v>
      </c>
      <c r="F7" s="3">
        <v>7644.91</v>
      </c>
      <c r="G7" s="4"/>
      <c r="I7" s="5" t="s">
        <v>14</v>
      </c>
      <c r="J7" s="3">
        <v>22645.0</v>
      </c>
      <c r="K7" s="4"/>
    </row>
    <row r="8">
      <c r="A8" s="5" t="s">
        <v>39</v>
      </c>
      <c r="B8" s="3">
        <v>0.0</v>
      </c>
      <c r="C8" s="3">
        <v>0.0</v>
      </c>
      <c r="E8" s="5" t="s">
        <v>39</v>
      </c>
      <c r="F8" s="3">
        <v>0.0</v>
      </c>
      <c r="G8" s="3">
        <v>0.0</v>
      </c>
      <c r="I8" s="5" t="s">
        <v>39</v>
      </c>
      <c r="J8" s="3">
        <v>10.0</v>
      </c>
      <c r="K8" s="3">
        <v>0.0</v>
      </c>
    </row>
    <row r="9">
      <c r="A9" s="5" t="s">
        <v>35</v>
      </c>
      <c r="B9" s="4">
        <f>SUM(B4:C7)</f>
        <v>46451.91</v>
      </c>
      <c r="C9" s="6"/>
      <c r="E9" s="5" t="s">
        <v>35</v>
      </c>
      <c r="F9" s="4">
        <f>SUM(F4:G8)</f>
        <v>43499.91</v>
      </c>
      <c r="G9" s="6"/>
      <c r="I9" s="5" t="s">
        <v>35</v>
      </c>
      <c r="J9" s="4">
        <f>SUM(J4:K8)</f>
        <v>48510</v>
      </c>
      <c r="K9" s="6"/>
    </row>
    <row r="10">
      <c r="B10" s="6"/>
      <c r="C10" s="6"/>
    </row>
    <row r="11">
      <c r="B11" s="4">
        <f>B9-F9</f>
        <v>2952</v>
      </c>
      <c r="C11" s="6"/>
    </row>
    <row r="12">
      <c r="A12" s="2" t="s">
        <v>40</v>
      </c>
      <c r="B12" s="2">
        <v>1800.0</v>
      </c>
    </row>
    <row r="13">
      <c r="A13" s="2" t="s">
        <v>41</v>
      </c>
      <c r="B13" s="13">
        <f>B11-B12</f>
        <v>1152</v>
      </c>
    </row>
  </sheetData>
  <mergeCells count="3">
    <mergeCell ref="B2:C2"/>
    <mergeCell ref="F2:G2"/>
    <mergeCell ref="J2:K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25"/>
  </cols>
  <sheetData>
    <row r="1">
      <c r="A1" s="1" t="s">
        <v>16</v>
      </c>
      <c r="B1" s="1" t="s">
        <v>17</v>
      </c>
      <c r="C1" s="1" t="s">
        <v>18</v>
      </c>
      <c r="D1" s="1" t="s">
        <v>19</v>
      </c>
      <c r="I1" s="26" t="s">
        <v>42</v>
      </c>
      <c r="J1" s="1" t="s">
        <v>18</v>
      </c>
      <c r="K1" s="1" t="s">
        <v>17</v>
      </c>
    </row>
    <row r="2">
      <c r="A2" s="7" t="s">
        <v>20</v>
      </c>
      <c r="B2" s="42">
        <v>3693.1699999999983</v>
      </c>
      <c r="C2" s="7">
        <v>2022.0</v>
      </c>
      <c r="D2" s="7" t="s">
        <v>43</v>
      </c>
      <c r="I2" s="14" t="s">
        <v>26</v>
      </c>
      <c r="J2" s="9">
        <v>44636.0</v>
      </c>
      <c r="K2" s="10">
        <v>9000.0</v>
      </c>
      <c r="R2" s="11"/>
      <c r="S2" s="4"/>
      <c r="T2" s="4"/>
      <c r="U2" s="4"/>
      <c r="V2" s="4"/>
    </row>
    <row r="3">
      <c r="A3" s="7" t="s">
        <v>20</v>
      </c>
      <c r="B3" s="45">
        <v>500.0</v>
      </c>
      <c r="C3" s="41">
        <v>44929.0</v>
      </c>
      <c r="D3" s="7" t="s">
        <v>23</v>
      </c>
      <c r="I3" s="14" t="s">
        <v>26</v>
      </c>
      <c r="J3" s="10"/>
      <c r="K3" s="10">
        <v>8500.0</v>
      </c>
      <c r="M3" s="5" t="s">
        <v>44</v>
      </c>
      <c r="R3" s="1" t="s">
        <v>24</v>
      </c>
      <c r="S3" s="15" t="s">
        <v>25</v>
      </c>
      <c r="T3" s="15"/>
      <c r="U3" s="15"/>
      <c r="V3" s="4"/>
    </row>
    <row r="4">
      <c r="A4" s="7" t="s">
        <v>20</v>
      </c>
      <c r="B4" s="20">
        <v>2500.0</v>
      </c>
      <c r="C4" s="8">
        <v>44566.0</v>
      </c>
      <c r="D4" s="7" t="s">
        <v>23</v>
      </c>
      <c r="I4" s="14" t="s">
        <v>9</v>
      </c>
      <c r="J4" s="10"/>
      <c r="K4" s="10">
        <v>1881.38</v>
      </c>
      <c r="M4" s="2" t="s">
        <v>45</v>
      </c>
      <c r="N4" s="16">
        <v>12994.77</v>
      </c>
      <c r="R4" s="1" t="s">
        <v>20</v>
      </c>
      <c r="S4" s="17">
        <v>36024.509999999995</v>
      </c>
      <c r="T4" s="6"/>
      <c r="U4" s="6"/>
      <c r="V4" s="6"/>
    </row>
    <row r="5">
      <c r="A5" s="7" t="s">
        <v>20</v>
      </c>
      <c r="B5" s="45">
        <v>3544.0</v>
      </c>
      <c r="C5" s="8">
        <v>44925.0</v>
      </c>
      <c r="D5" s="7" t="s">
        <v>11</v>
      </c>
      <c r="I5" s="14" t="s">
        <v>10</v>
      </c>
      <c r="J5" s="10"/>
      <c r="K5" s="10">
        <v>4000.0</v>
      </c>
      <c r="M5" s="2" t="s">
        <v>46</v>
      </c>
      <c r="N5" s="16">
        <v>3000.0</v>
      </c>
      <c r="R5" s="7" t="s">
        <v>9</v>
      </c>
      <c r="S5" s="3">
        <v>0.0</v>
      </c>
      <c r="T5" s="6"/>
      <c r="U5" s="6"/>
      <c r="V5" s="6"/>
    </row>
    <row r="6">
      <c r="A6" s="18" t="s">
        <v>20</v>
      </c>
      <c r="B6" s="45">
        <v>125.0</v>
      </c>
      <c r="C6" s="19">
        <v>44925.0</v>
      </c>
      <c r="D6" s="7" t="s">
        <v>11</v>
      </c>
      <c r="I6" s="14" t="s">
        <v>28</v>
      </c>
      <c r="J6" s="10"/>
      <c r="K6" s="20">
        <v>450.96</v>
      </c>
      <c r="M6" s="5" t="s">
        <v>35</v>
      </c>
      <c r="N6" s="21">
        <f>SUM(N4:N5)</f>
        <v>15994.77</v>
      </c>
      <c r="R6" s="7" t="s">
        <v>26</v>
      </c>
      <c r="S6" s="3">
        <v>0.0</v>
      </c>
      <c r="T6" s="18"/>
      <c r="U6" s="6"/>
      <c r="V6" s="6"/>
    </row>
    <row r="7">
      <c r="A7" s="7" t="s">
        <v>20</v>
      </c>
      <c r="B7" s="45">
        <v>32.08</v>
      </c>
      <c r="C7" s="8">
        <v>44931.0</v>
      </c>
      <c r="D7" s="7" t="s">
        <v>11</v>
      </c>
      <c r="I7" s="14" t="s">
        <v>11</v>
      </c>
      <c r="J7" s="10"/>
      <c r="K7" s="20">
        <v>6410.0</v>
      </c>
      <c r="R7" s="7" t="s">
        <v>26</v>
      </c>
      <c r="S7" s="3">
        <v>0.0</v>
      </c>
      <c r="T7" s="6"/>
      <c r="U7" s="6"/>
      <c r="V7" s="6"/>
    </row>
    <row r="8">
      <c r="A8" s="7" t="s">
        <v>20</v>
      </c>
      <c r="B8" s="20">
        <v>1188.43</v>
      </c>
      <c r="C8" s="8">
        <v>44931.0</v>
      </c>
      <c r="D8" s="7" t="s">
        <v>11</v>
      </c>
      <c r="I8" s="14" t="s">
        <v>28</v>
      </c>
      <c r="J8" s="22"/>
      <c r="K8" s="20">
        <v>4695.0</v>
      </c>
      <c r="R8" s="7" t="s">
        <v>27</v>
      </c>
      <c r="S8" s="12">
        <v>1512.95</v>
      </c>
      <c r="T8" s="18"/>
      <c r="U8" s="6"/>
      <c r="V8" s="6"/>
    </row>
    <row r="9">
      <c r="A9" s="7" t="s">
        <v>20</v>
      </c>
      <c r="B9" s="20">
        <v>115.27</v>
      </c>
      <c r="C9" s="8">
        <v>44926.0</v>
      </c>
      <c r="D9" s="7" t="s">
        <v>9</v>
      </c>
      <c r="I9" s="14" t="s">
        <v>47</v>
      </c>
      <c r="J9" s="9">
        <v>44687.0</v>
      </c>
      <c r="K9" s="20">
        <v>1087.17</v>
      </c>
      <c r="R9" s="7" t="s">
        <v>11</v>
      </c>
      <c r="S9" s="3">
        <v>5531.0</v>
      </c>
      <c r="T9" s="18"/>
      <c r="U9" s="6"/>
      <c r="V9" s="6"/>
    </row>
    <row r="10">
      <c r="A10" s="7" t="s">
        <v>20</v>
      </c>
      <c r="B10" s="20">
        <v>1796.82</v>
      </c>
      <c r="C10" s="8">
        <v>44926.0</v>
      </c>
      <c r="D10" s="7" t="s">
        <v>9</v>
      </c>
      <c r="E10" s="7"/>
      <c r="I10" s="14" t="s">
        <v>47</v>
      </c>
      <c r="J10" s="9">
        <v>44700.0</v>
      </c>
      <c r="K10" s="20">
        <v>110.75</v>
      </c>
      <c r="R10" s="7" t="s">
        <v>28</v>
      </c>
      <c r="S10" s="3">
        <v>3247.0</v>
      </c>
      <c r="T10" s="18"/>
      <c r="U10" s="6"/>
      <c r="V10" s="6"/>
    </row>
    <row r="11">
      <c r="A11" s="7" t="s">
        <v>29</v>
      </c>
      <c r="B11" s="20">
        <v>1500.0</v>
      </c>
      <c r="C11" s="8">
        <v>45006.0</v>
      </c>
      <c r="D11" s="7" t="s">
        <v>23</v>
      </c>
      <c r="E11" s="7"/>
      <c r="H11" s="23"/>
      <c r="I11" s="14" t="s">
        <v>38</v>
      </c>
      <c r="J11" s="9">
        <v>44769.0</v>
      </c>
      <c r="K11" s="20">
        <v>5246.91</v>
      </c>
      <c r="R11" s="18" t="s">
        <v>10</v>
      </c>
      <c r="S11" s="3">
        <v>2346.5</v>
      </c>
      <c r="T11" s="24"/>
      <c r="U11" s="6"/>
      <c r="V11" s="6"/>
    </row>
    <row r="12">
      <c r="A12" s="7" t="s">
        <v>29</v>
      </c>
      <c r="B12" s="20">
        <v>2000.0</v>
      </c>
      <c r="C12" s="8">
        <v>45006.0</v>
      </c>
      <c r="D12" s="7" t="s">
        <v>23</v>
      </c>
      <c r="E12" s="7"/>
      <c r="I12" s="14" t="s">
        <v>48</v>
      </c>
      <c r="J12" s="7"/>
      <c r="K12" s="7">
        <v>311.0</v>
      </c>
      <c r="T12" s="6"/>
      <c r="U12" s="6"/>
      <c r="V12" s="6"/>
    </row>
    <row r="13">
      <c r="A13" s="7" t="s">
        <v>20</v>
      </c>
      <c r="B13" s="10">
        <v>5650.14</v>
      </c>
      <c r="C13" s="25">
        <v>45023.0</v>
      </c>
      <c r="D13" s="7" t="s">
        <v>30</v>
      </c>
      <c r="E13" s="7"/>
      <c r="I13" s="14" t="s">
        <v>35</v>
      </c>
      <c r="J13" s="7"/>
      <c r="K13" s="10">
        <f>SUM(K2:K12)</f>
        <v>41693.17</v>
      </c>
      <c r="T13" s="6"/>
      <c r="U13" s="6"/>
      <c r="V13" s="6"/>
    </row>
    <row r="14">
      <c r="A14" s="1"/>
      <c r="B14" s="28"/>
      <c r="C14" s="6"/>
      <c r="D14" s="6"/>
      <c r="I14" s="26"/>
      <c r="J14" s="1"/>
      <c r="K14" s="1"/>
      <c r="S14" s="13"/>
      <c r="T14" s="6"/>
      <c r="U14" s="27"/>
      <c r="V14" s="6"/>
    </row>
    <row r="15">
      <c r="A15" s="1" t="s">
        <v>35</v>
      </c>
      <c r="B15" s="28">
        <f>SUM(B2:B13)</f>
        <v>22644.91</v>
      </c>
      <c r="C15" s="6"/>
      <c r="D15" s="6"/>
      <c r="I15" s="26" t="s">
        <v>18</v>
      </c>
      <c r="J15" s="1" t="s">
        <v>17</v>
      </c>
      <c r="K15" s="1" t="s">
        <v>25</v>
      </c>
      <c r="S15" s="13"/>
      <c r="T15" s="6"/>
      <c r="U15" s="27">
        <v>1699.0</v>
      </c>
      <c r="V15" s="6"/>
    </row>
    <row r="16">
      <c r="A16" s="6"/>
      <c r="B16" s="6"/>
      <c r="C16" s="6"/>
      <c r="D16" s="6"/>
      <c r="H16" s="31"/>
      <c r="I16" s="11"/>
      <c r="J16" s="3">
        <v>5000.0</v>
      </c>
      <c r="K16" s="46">
        <f>J24-J16</f>
        <v>36693.17</v>
      </c>
      <c r="R16" s="6"/>
      <c r="S16" s="4"/>
      <c r="T16" s="6"/>
      <c r="U16" s="6"/>
      <c r="V16" s="6"/>
    </row>
    <row r="17">
      <c r="A17" s="1" t="s">
        <v>15</v>
      </c>
      <c r="B17" s="32"/>
      <c r="C17" s="32"/>
      <c r="D17" s="32"/>
      <c r="H17" s="33"/>
      <c r="I17" s="11"/>
      <c r="J17" s="3">
        <v>10000.0</v>
      </c>
      <c r="K17" s="46">
        <f t="shared" ref="K17:K22" si="1">K16-J17</f>
        <v>26693.17</v>
      </c>
      <c r="R17" s="1" t="s">
        <v>35</v>
      </c>
      <c r="S17" s="17">
        <f>SUM(S5:S11)</f>
        <v>12637.45</v>
      </c>
      <c r="T17" s="6"/>
      <c r="U17" s="6"/>
      <c r="V17" s="6"/>
    </row>
    <row r="18">
      <c r="A18" s="1" t="s">
        <v>16</v>
      </c>
      <c r="B18" s="1" t="s">
        <v>17</v>
      </c>
      <c r="C18" s="1" t="s">
        <v>18</v>
      </c>
      <c r="D18" s="1" t="s">
        <v>19</v>
      </c>
      <c r="H18" s="34"/>
      <c r="I18" s="35">
        <v>44778.0</v>
      </c>
      <c r="J18" s="3">
        <v>7000.0</v>
      </c>
      <c r="K18" s="46">
        <f t="shared" si="1"/>
        <v>19693.17</v>
      </c>
    </row>
    <row r="19">
      <c r="A19" s="7" t="s">
        <v>20</v>
      </c>
      <c r="B19" s="20">
        <v>15000.0</v>
      </c>
      <c r="C19" s="9">
        <v>45033.0</v>
      </c>
      <c r="D19" s="7" t="s">
        <v>22</v>
      </c>
      <c r="H19" s="36"/>
      <c r="I19" s="35">
        <v>44812.0</v>
      </c>
      <c r="J19" s="3">
        <v>3000.0</v>
      </c>
      <c r="K19" s="46">
        <f t="shared" si="1"/>
        <v>16693.17</v>
      </c>
    </row>
    <row r="20">
      <c r="H20" s="37"/>
      <c r="I20" s="35">
        <v>44854.0</v>
      </c>
      <c r="J20" s="3">
        <v>10000.0</v>
      </c>
      <c r="K20" s="46">
        <f t="shared" si="1"/>
        <v>6693.17</v>
      </c>
    </row>
    <row r="21">
      <c r="A21" s="1" t="s">
        <v>35</v>
      </c>
      <c r="B21" s="47">
        <f>SUM(B19:B20)</f>
        <v>15000</v>
      </c>
      <c r="C21" s="6"/>
      <c r="D21" s="6"/>
      <c r="H21" s="36"/>
      <c r="I21" s="35">
        <v>44854.0</v>
      </c>
      <c r="J21" s="3">
        <v>1500.0</v>
      </c>
      <c r="K21" s="46">
        <f t="shared" si="1"/>
        <v>5193.17</v>
      </c>
    </row>
    <row r="22">
      <c r="H22" s="38"/>
      <c r="I22" s="35">
        <v>44869.0</v>
      </c>
      <c r="J22" s="3">
        <v>1500.0</v>
      </c>
      <c r="K22" s="46">
        <f t="shared" si="1"/>
        <v>3693.17</v>
      </c>
    </row>
    <row r="23">
      <c r="A23" s="5" t="s">
        <v>49</v>
      </c>
      <c r="B23" s="21">
        <f>B15-B21</f>
        <v>7644.91</v>
      </c>
      <c r="H23" s="39"/>
      <c r="K23" s="6"/>
    </row>
    <row r="24">
      <c r="H24" s="36"/>
      <c r="I24" s="2" t="s">
        <v>50</v>
      </c>
      <c r="J24" s="46">
        <f>K13</f>
        <v>41693.17</v>
      </c>
      <c r="K24" s="6"/>
    </row>
    <row r="25">
      <c r="H25" s="37"/>
      <c r="I25" s="14" t="s">
        <v>32</v>
      </c>
      <c r="J25" s="4">
        <f>SUM(J16:J22)</f>
        <v>38000</v>
      </c>
      <c r="K25" s="5"/>
    </row>
    <row r="26">
      <c r="H26" s="36"/>
      <c r="I26" s="26" t="s">
        <v>51</v>
      </c>
      <c r="J26" s="48">
        <f>J24-J25</f>
        <v>3693.17</v>
      </c>
    </row>
    <row r="27">
      <c r="H27" s="38"/>
      <c r="I27" s="26" t="s">
        <v>25</v>
      </c>
      <c r="J27" s="48">
        <f>J24-J25-K12</f>
        <v>3382.17</v>
      </c>
      <c r="K27" s="5"/>
    </row>
    <row r="28">
      <c r="A28" s="7" t="s">
        <v>52</v>
      </c>
      <c r="B28" s="20">
        <v>563.54</v>
      </c>
      <c r="C28" s="40">
        <v>44917.0</v>
      </c>
      <c r="D28" s="7" t="s">
        <v>53</v>
      </c>
      <c r="H28" s="39"/>
    </row>
    <row r="29">
      <c r="A29" s="7" t="s">
        <v>54</v>
      </c>
      <c r="B29" s="20">
        <v>269.0</v>
      </c>
      <c r="C29" s="41">
        <v>44922.0</v>
      </c>
      <c r="D29" s="7" t="s">
        <v>55</v>
      </c>
      <c r="H29" s="36"/>
    </row>
    <row r="30">
      <c r="A30" s="1" t="s">
        <v>35</v>
      </c>
      <c r="B30" s="42">
        <f>SUM(B28:B29)</f>
        <v>832.54</v>
      </c>
      <c r="C30" s="6"/>
      <c r="D30" s="6"/>
      <c r="H30" s="37"/>
    </row>
    <row r="31">
      <c r="A31" s="6"/>
      <c r="B31" s="6"/>
      <c r="C31" s="6"/>
      <c r="D31" s="6"/>
      <c r="H31" s="36"/>
    </row>
    <row r="32">
      <c r="A32" s="5" t="s">
        <v>49</v>
      </c>
      <c r="B32" s="21">
        <f>B15+B30</f>
        <v>23477.45</v>
      </c>
      <c r="D32" s="43"/>
      <c r="H32" s="3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3" width="17.5"/>
  </cols>
  <sheetData>
    <row r="1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</row>
    <row r="2">
      <c r="A2" s="7" t="s">
        <v>61</v>
      </c>
      <c r="B2" s="3">
        <v>2442.0</v>
      </c>
      <c r="C2" s="3">
        <v>3356.39</v>
      </c>
      <c r="D2" s="3">
        <v>4237.7</v>
      </c>
      <c r="E2" s="3">
        <v>28.0</v>
      </c>
    </row>
    <row r="3">
      <c r="A3" s="7" t="s">
        <v>62</v>
      </c>
      <c r="B3" s="3">
        <v>0.0</v>
      </c>
      <c r="C3" s="3">
        <v>1398.67</v>
      </c>
      <c r="D3" s="3">
        <v>3050.69</v>
      </c>
      <c r="E3" s="3">
        <v>10.0</v>
      </c>
    </row>
    <row r="4">
      <c r="A4" s="7" t="s">
        <v>10</v>
      </c>
      <c r="B4" s="3">
        <v>1093.0</v>
      </c>
      <c r="C4" s="3">
        <v>2879.91</v>
      </c>
      <c r="D4" s="3">
        <v>3252.77</v>
      </c>
      <c r="E4" s="3">
        <v>18.0</v>
      </c>
    </row>
    <row r="5">
      <c r="A5" s="1" t="s">
        <v>35</v>
      </c>
      <c r="B5" s="17">
        <f>SUM(B1:B4)</f>
        <v>3535</v>
      </c>
      <c r="C5" s="17">
        <f t="shared" ref="C5:E5" si="1">SUM(C2:C4)</f>
        <v>7634.97</v>
      </c>
      <c r="D5" s="17">
        <f t="shared" si="1"/>
        <v>10541.16</v>
      </c>
      <c r="E5" s="17">
        <f t="shared" si="1"/>
        <v>56</v>
      </c>
    </row>
    <row r="6">
      <c r="A6" s="6"/>
      <c r="B6" s="4"/>
      <c r="C6" s="4"/>
      <c r="D6" s="4"/>
      <c r="E6" s="4"/>
    </row>
    <row r="22">
      <c r="A22" s="5"/>
    </row>
    <row r="23">
      <c r="A23" s="7"/>
      <c r="B23" s="7"/>
      <c r="C23" s="7"/>
      <c r="D23" s="40"/>
    </row>
    <row r="24">
      <c r="A24" s="7"/>
      <c r="B24" s="7"/>
      <c r="C24" s="7"/>
      <c r="D24" s="4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26" t="s">
        <v>42</v>
      </c>
      <c r="B1" s="1" t="s">
        <v>18</v>
      </c>
      <c r="C1" s="1" t="s">
        <v>17</v>
      </c>
      <c r="H1" s="2"/>
      <c r="I1" s="2"/>
    </row>
    <row r="2">
      <c r="A2" s="14" t="s">
        <v>26</v>
      </c>
      <c r="B2" s="9">
        <v>44636.0</v>
      </c>
      <c r="C2" s="10">
        <v>9000.0</v>
      </c>
      <c r="E2" s="5"/>
      <c r="F2" s="5"/>
      <c r="G2" s="5" t="s">
        <v>63</v>
      </c>
      <c r="H2" s="5" t="s">
        <v>64</v>
      </c>
      <c r="I2" s="49" t="s">
        <v>42</v>
      </c>
      <c r="J2" s="5" t="s">
        <v>18</v>
      </c>
      <c r="K2" s="5" t="s">
        <v>17</v>
      </c>
      <c r="M2" s="1"/>
    </row>
    <row r="3">
      <c r="A3" s="14" t="s">
        <v>26</v>
      </c>
      <c r="B3" s="10"/>
      <c r="C3" s="10">
        <v>8500.0</v>
      </c>
      <c r="E3" s="2"/>
      <c r="F3" s="2"/>
      <c r="G3" s="2" t="s">
        <v>26</v>
      </c>
      <c r="I3" s="2">
        <v>8418.0</v>
      </c>
      <c r="J3" s="50">
        <v>44636.0</v>
      </c>
      <c r="K3" s="51">
        <v>9000.0</v>
      </c>
      <c r="M3" s="1"/>
      <c r="N3" s="1"/>
      <c r="O3" s="1"/>
    </row>
    <row r="4">
      <c r="A4" s="14" t="s">
        <v>9</v>
      </c>
      <c r="B4" s="10"/>
      <c r="C4" s="10">
        <v>1881.38</v>
      </c>
      <c r="E4" s="2"/>
      <c r="F4" s="2"/>
      <c r="G4" s="2" t="s">
        <v>26</v>
      </c>
      <c r="I4" s="2">
        <v>9164.0</v>
      </c>
      <c r="J4" s="51"/>
      <c r="K4" s="51">
        <v>8500.0</v>
      </c>
      <c r="M4" s="7"/>
      <c r="N4" s="7"/>
      <c r="O4" s="6"/>
    </row>
    <row r="5">
      <c r="A5" s="14" t="s">
        <v>10</v>
      </c>
      <c r="B5" s="10"/>
      <c r="C5" s="10">
        <v>4000.0</v>
      </c>
      <c r="E5" s="2"/>
      <c r="F5" s="2"/>
      <c r="G5" s="2" t="s">
        <v>9</v>
      </c>
      <c r="J5" s="51"/>
      <c r="K5" s="51">
        <v>1881.38</v>
      </c>
      <c r="M5" s="9"/>
      <c r="N5" s="7"/>
      <c r="O5" s="6"/>
    </row>
    <row r="6">
      <c r="A6" s="14" t="s">
        <v>28</v>
      </c>
      <c r="B6" s="10"/>
      <c r="C6" s="20">
        <v>450.96</v>
      </c>
      <c r="E6" s="2"/>
      <c r="F6" s="2"/>
      <c r="G6" s="2" t="s">
        <v>10</v>
      </c>
      <c r="J6" s="51"/>
      <c r="K6" s="51">
        <v>4000.0</v>
      </c>
      <c r="M6" s="9"/>
      <c r="N6" s="7"/>
      <c r="O6" s="6"/>
    </row>
    <row r="7">
      <c r="A7" s="14" t="s">
        <v>11</v>
      </c>
      <c r="B7" s="10"/>
      <c r="C7" s="20">
        <v>6410.0</v>
      </c>
      <c r="E7" s="2"/>
      <c r="F7" s="2"/>
      <c r="G7" s="2" t="s">
        <v>28</v>
      </c>
      <c r="J7" s="51"/>
      <c r="K7" s="16">
        <v>450.96</v>
      </c>
      <c r="M7" s="7"/>
      <c r="N7" s="6"/>
      <c r="O7" s="6"/>
    </row>
    <row r="8">
      <c r="A8" s="14" t="s">
        <v>28</v>
      </c>
      <c r="B8" s="22"/>
      <c r="C8" s="20">
        <v>4695.0</v>
      </c>
      <c r="E8" s="2"/>
      <c r="F8" s="2"/>
      <c r="G8" s="2" t="s">
        <v>11</v>
      </c>
      <c r="J8" s="51"/>
      <c r="K8" s="16">
        <v>6410.0</v>
      </c>
      <c r="M8" s="1"/>
      <c r="N8" s="32"/>
      <c r="O8" s="6"/>
    </row>
    <row r="9">
      <c r="A9" s="14" t="s">
        <v>47</v>
      </c>
      <c r="B9" s="9">
        <v>44687.0</v>
      </c>
      <c r="C9" s="20">
        <v>1087.17</v>
      </c>
      <c r="E9" s="2"/>
      <c r="F9" s="2"/>
      <c r="G9" s="2" t="s">
        <v>28</v>
      </c>
      <c r="I9" s="52"/>
      <c r="J9" s="53"/>
      <c r="K9" s="16">
        <v>4695.0</v>
      </c>
      <c r="M9" s="9"/>
      <c r="N9" s="7"/>
      <c r="O9" s="6"/>
    </row>
    <row r="10">
      <c r="A10" s="14" t="s">
        <v>47</v>
      </c>
      <c r="B10" s="9">
        <v>44700.0</v>
      </c>
      <c r="C10" s="20">
        <v>110.75</v>
      </c>
      <c r="E10" s="2"/>
      <c r="F10" s="2"/>
      <c r="G10" s="2" t="s">
        <v>47</v>
      </c>
      <c r="I10" s="54" t="s">
        <v>65</v>
      </c>
      <c r="J10" s="50">
        <v>44687.0</v>
      </c>
      <c r="K10" s="16">
        <v>1087.17</v>
      </c>
      <c r="M10" s="9"/>
      <c r="N10" s="7"/>
      <c r="O10" s="6"/>
    </row>
    <row r="11">
      <c r="A11" s="14" t="s">
        <v>38</v>
      </c>
      <c r="B11" s="9">
        <v>44769.0</v>
      </c>
      <c r="C11" s="20">
        <v>5246.91</v>
      </c>
      <c r="E11" s="2"/>
      <c r="F11" s="2"/>
      <c r="G11" s="2" t="s">
        <v>47</v>
      </c>
      <c r="I11" s="2" t="s">
        <v>66</v>
      </c>
      <c r="J11" s="50">
        <v>44700.0</v>
      </c>
      <c r="K11" s="16">
        <v>110.75</v>
      </c>
      <c r="M11" s="9"/>
      <c r="N11" s="6"/>
      <c r="O11" s="7"/>
    </row>
    <row r="12">
      <c r="A12" s="14" t="s">
        <v>48</v>
      </c>
      <c r="B12" s="7"/>
      <c r="C12" s="7">
        <v>311.0</v>
      </c>
      <c r="D12" s="2"/>
      <c r="E12" s="2"/>
      <c r="F12" s="2"/>
      <c r="G12" s="2"/>
      <c r="H12" s="2"/>
      <c r="I12" s="2"/>
      <c r="J12" s="50"/>
      <c r="K12" s="16"/>
      <c r="M12" s="7"/>
      <c r="N12" s="6"/>
      <c r="O12" s="7"/>
    </row>
    <row r="13">
      <c r="A13" s="14" t="s">
        <v>35</v>
      </c>
      <c r="B13" s="7"/>
      <c r="C13" s="10">
        <f>SUM(C2:C12)</f>
        <v>41693.17</v>
      </c>
      <c r="D13" s="2"/>
      <c r="E13" s="2"/>
      <c r="F13" s="2"/>
      <c r="G13" s="2" t="s">
        <v>38</v>
      </c>
      <c r="H13" s="2" t="s">
        <v>67</v>
      </c>
      <c r="I13" s="2">
        <v>9164.0</v>
      </c>
      <c r="J13" s="50">
        <v>44769.0</v>
      </c>
      <c r="K13" s="16">
        <v>5246.91</v>
      </c>
      <c r="M13" s="7"/>
      <c r="N13" s="6"/>
      <c r="O13" s="7"/>
    </row>
    <row r="14">
      <c r="A14" s="26"/>
      <c r="B14" s="1"/>
      <c r="C14" s="1"/>
      <c r="D14" s="5"/>
      <c r="E14" s="5"/>
      <c r="F14" s="5"/>
      <c r="G14" s="5" t="s">
        <v>35</v>
      </c>
      <c r="H14" s="52"/>
      <c r="I14" s="52"/>
      <c r="J14" s="52"/>
      <c r="K14" s="55">
        <f>SUM(K3:K13)</f>
        <v>41382.17</v>
      </c>
      <c r="M14" s="6"/>
      <c r="N14" s="6"/>
      <c r="O14" s="6"/>
    </row>
    <row r="15">
      <c r="A15" s="26" t="s">
        <v>18</v>
      </c>
      <c r="B15" s="1" t="s">
        <v>17</v>
      </c>
      <c r="C15" s="1" t="s">
        <v>25</v>
      </c>
      <c r="M15" s="6"/>
      <c r="N15" s="6"/>
      <c r="O15" s="6"/>
    </row>
    <row r="16">
      <c r="A16" s="11"/>
      <c r="B16" s="3">
        <v>5000.0</v>
      </c>
      <c r="C16" s="46">
        <f>B24-B16</f>
        <v>36693.17</v>
      </c>
      <c r="D16" s="5"/>
      <c r="E16" s="5"/>
      <c r="F16" s="5"/>
      <c r="G16" s="5"/>
      <c r="H16" s="5" t="s">
        <v>68</v>
      </c>
      <c r="I16" s="5" t="s">
        <v>18</v>
      </c>
    </row>
    <row r="17">
      <c r="A17" s="11"/>
      <c r="B17" s="3">
        <v>10000.0</v>
      </c>
      <c r="C17" s="46">
        <f t="shared" ref="C17:C22" si="1">C16-B17</f>
        <v>26693.17</v>
      </c>
      <c r="H17" s="56">
        <v>5000.0</v>
      </c>
    </row>
    <row r="18">
      <c r="A18" s="35">
        <v>44778.0</v>
      </c>
      <c r="B18" s="3">
        <v>7000.0</v>
      </c>
      <c r="C18" s="46">
        <f t="shared" si="1"/>
        <v>19693.17</v>
      </c>
      <c r="H18" s="56">
        <v>10000.0</v>
      </c>
    </row>
    <row r="19">
      <c r="A19" s="35">
        <v>44812.0</v>
      </c>
      <c r="B19" s="3">
        <v>3000.0</v>
      </c>
      <c r="C19" s="46">
        <f t="shared" si="1"/>
        <v>16693.17</v>
      </c>
      <c r="H19" s="56">
        <v>7000.0</v>
      </c>
      <c r="I19" s="50">
        <v>44778.0</v>
      </c>
    </row>
    <row r="20">
      <c r="A20" s="35">
        <v>44854.0</v>
      </c>
      <c r="B20" s="3">
        <v>10000.0</v>
      </c>
      <c r="C20" s="46">
        <f t="shared" si="1"/>
        <v>6693.17</v>
      </c>
      <c r="H20" s="56">
        <v>3000.0</v>
      </c>
      <c r="I20" s="50">
        <v>44812.0</v>
      </c>
    </row>
    <row r="21">
      <c r="A21" s="35">
        <v>44854.0</v>
      </c>
      <c r="B21" s="3">
        <v>1500.0</v>
      </c>
      <c r="C21" s="46">
        <f t="shared" si="1"/>
        <v>5193.17</v>
      </c>
      <c r="H21" s="56">
        <v>10000.0</v>
      </c>
      <c r="I21" s="50">
        <v>44854.0</v>
      </c>
    </row>
    <row r="22">
      <c r="A22" s="35">
        <v>44869.0</v>
      </c>
      <c r="B22" s="3">
        <v>1500.0</v>
      </c>
      <c r="C22" s="46">
        <f t="shared" si="1"/>
        <v>3693.17</v>
      </c>
      <c r="H22" s="56">
        <v>1500.0</v>
      </c>
      <c r="I22" s="50">
        <v>44854.0</v>
      </c>
    </row>
    <row r="23">
      <c r="C23" s="6"/>
      <c r="H23" s="56">
        <v>1500.0</v>
      </c>
      <c r="I23" s="50">
        <v>44869.0</v>
      </c>
    </row>
    <row r="24">
      <c r="A24" s="2" t="s">
        <v>50</v>
      </c>
      <c r="B24" s="46">
        <f>C13</f>
        <v>41693.17</v>
      </c>
      <c r="C24" s="6"/>
      <c r="H24" s="56"/>
    </row>
    <row r="25">
      <c r="A25" s="14" t="s">
        <v>32</v>
      </c>
      <c r="B25" s="4">
        <f>SUM(B16:B22)</f>
        <v>38000</v>
      </c>
      <c r="C25" s="5"/>
      <c r="D25" s="5"/>
      <c r="E25" s="5"/>
      <c r="F25" s="5"/>
      <c r="G25" s="5" t="s">
        <v>35</v>
      </c>
      <c r="H25" s="13">
        <f>SUM(H17:H24)</f>
        <v>38000</v>
      </c>
    </row>
    <row r="26">
      <c r="A26" s="26" t="s">
        <v>51</v>
      </c>
      <c r="B26" s="48">
        <f>B24-B25</f>
        <v>3693.17</v>
      </c>
    </row>
    <row r="27">
      <c r="A27" s="26" t="s">
        <v>25</v>
      </c>
      <c r="B27" s="48">
        <f>B24-B25-C12</f>
        <v>3382.17</v>
      </c>
      <c r="C27" s="5"/>
      <c r="D27" s="5"/>
      <c r="E27" s="5"/>
      <c r="F27" s="5"/>
      <c r="G27" s="5" t="s">
        <v>69</v>
      </c>
      <c r="H27" s="57">
        <f>K14-H25</f>
        <v>3382.17</v>
      </c>
    </row>
    <row r="28">
      <c r="A28" s="11"/>
    </row>
    <row r="29">
      <c r="A29" s="11"/>
    </row>
    <row r="30">
      <c r="A30" s="26"/>
      <c r="B30" s="5"/>
      <c r="C30" s="5"/>
      <c r="D30" s="5"/>
      <c r="E30" s="5"/>
      <c r="F30" s="5"/>
      <c r="G30" s="5" t="s">
        <v>60</v>
      </c>
      <c r="H30" s="2"/>
    </row>
    <row r="31">
      <c r="A31" s="14"/>
      <c r="B31" s="2"/>
      <c r="C31" s="2"/>
      <c r="D31" s="2"/>
      <c r="E31" s="2"/>
      <c r="F31" s="2"/>
      <c r="G31" s="2" t="s">
        <v>26</v>
      </c>
      <c r="J31" s="2" t="s">
        <v>56</v>
      </c>
    </row>
    <row r="32">
      <c r="A32" s="14"/>
      <c r="B32" s="2"/>
      <c r="C32" s="2"/>
      <c r="D32" s="2"/>
      <c r="E32" s="2"/>
      <c r="F32" s="2"/>
      <c r="G32" s="2">
        <v>9164.0</v>
      </c>
      <c r="H32" s="56">
        <f>27+26+30</f>
        <v>83</v>
      </c>
    </row>
    <row r="33">
      <c r="A33" s="14"/>
      <c r="B33" s="2"/>
      <c r="C33" s="2"/>
      <c r="D33" s="2"/>
      <c r="E33" s="2"/>
      <c r="F33" s="2"/>
      <c r="G33" s="2">
        <v>8418.0</v>
      </c>
      <c r="H33" s="56">
        <f>64+75+53+36</f>
        <v>228</v>
      </c>
    </row>
    <row r="34">
      <c r="A34" s="26"/>
      <c r="B34" s="5"/>
      <c r="C34" s="5"/>
      <c r="D34" s="5"/>
      <c r="E34" s="5"/>
      <c r="F34" s="5"/>
      <c r="G34" s="5" t="s">
        <v>35</v>
      </c>
      <c r="H34" s="56">
        <f>SUM(H32:H33)</f>
        <v>311</v>
      </c>
    </row>
    <row r="35">
      <c r="A35" s="11"/>
      <c r="H35" s="2"/>
    </row>
    <row r="36">
      <c r="A36" s="11"/>
      <c r="H36" s="2"/>
    </row>
    <row r="37">
      <c r="A37" s="11"/>
      <c r="H37" s="2"/>
    </row>
    <row r="38">
      <c r="A38" s="11"/>
      <c r="H38" s="2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mergeCells count="1">
    <mergeCell ref="M2:O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24</v>
      </c>
      <c r="B1" s="15" t="s">
        <v>70</v>
      </c>
      <c r="C1" s="5" t="s">
        <v>71</v>
      </c>
    </row>
    <row r="2">
      <c r="A2" s="7" t="s">
        <v>27</v>
      </c>
      <c r="B2" s="12"/>
    </row>
    <row r="3">
      <c r="A3" s="7" t="s">
        <v>11</v>
      </c>
      <c r="B3" s="9">
        <v>44632.0</v>
      </c>
    </row>
    <row r="4">
      <c r="A4" s="7" t="s">
        <v>28</v>
      </c>
      <c r="B4" s="9">
        <v>44607.0</v>
      </c>
      <c r="C4" s="2" t="s">
        <v>72</v>
      </c>
    </row>
    <row r="5">
      <c r="A5" s="18" t="s">
        <v>10</v>
      </c>
      <c r="B5" s="3"/>
      <c r="C5" s="2" t="s">
        <v>72</v>
      </c>
    </row>
    <row r="6">
      <c r="A6" s="1"/>
      <c r="B6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3" width="14.75"/>
  </cols>
  <sheetData>
    <row r="1">
      <c r="A1" s="1" t="s">
        <v>24</v>
      </c>
      <c r="B1" s="15" t="s">
        <v>18</v>
      </c>
      <c r="C1" s="15" t="s">
        <v>73</v>
      </c>
      <c r="D1" s="15" t="s">
        <v>18</v>
      </c>
      <c r="E1" s="15" t="s">
        <v>73</v>
      </c>
    </row>
    <row r="2">
      <c r="A2" s="7" t="s">
        <v>9</v>
      </c>
      <c r="B2" s="58">
        <v>44621.0</v>
      </c>
      <c r="C2" s="3">
        <v>315.0</v>
      </c>
      <c r="D2" s="59">
        <v>44743.0</v>
      </c>
      <c r="E2" s="3">
        <v>448.37</v>
      </c>
    </row>
    <row r="3">
      <c r="A3" s="7" t="s">
        <v>74</v>
      </c>
      <c r="B3" s="58"/>
      <c r="C3" s="3">
        <v>31.0</v>
      </c>
      <c r="E3" s="3">
        <v>121.6</v>
      </c>
    </row>
    <row r="4">
      <c r="A4" s="7" t="s">
        <v>75</v>
      </c>
      <c r="B4" s="58"/>
      <c r="C4" s="12">
        <v>55.0</v>
      </c>
      <c r="E4" s="3">
        <v>140.55</v>
      </c>
    </row>
    <row r="5">
      <c r="A5" s="7" t="s">
        <v>27</v>
      </c>
      <c r="B5" s="58"/>
      <c r="C5" s="4"/>
      <c r="E5" s="3"/>
    </row>
    <row r="6">
      <c r="A6" s="7" t="s">
        <v>11</v>
      </c>
      <c r="B6" s="58"/>
      <c r="E6" s="12">
        <v>129.21</v>
      </c>
    </row>
    <row r="7">
      <c r="A7" s="7" t="s">
        <v>28</v>
      </c>
      <c r="B7" s="58"/>
      <c r="C7" s="60"/>
      <c r="E7" s="3"/>
    </row>
    <row r="8">
      <c r="A8" s="18" t="s">
        <v>10</v>
      </c>
      <c r="B8" s="58"/>
      <c r="C8" s="60"/>
      <c r="E8" s="3">
        <v>311.0</v>
      </c>
    </row>
    <row r="9">
      <c r="A9" s="1" t="s">
        <v>35</v>
      </c>
      <c r="B9" s="58"/>
      <c r="C9" s="29">
        <f>SUM(C2:C8)</f>
        <v>401</v>
      </c>
      <c r="E9" s="15">
        <f>SUM(E2:E8)</f>
        <v>1150.73</v>
      </c>
    </row>
    <row r="10">
      <c r="B10" s="6"/>
      <c r="C10" s="6"/>
      <c r="E10" s="3"/>
    </row>
    <row r="11">
      <c r="E11" s="3"/>
    </row>
    <row r="12">
      <c r="E12" s="3"/>
    </row>
    <row r="13">
      <c r="E13" s="3"/>
    </row>
    <row r="14">
      <c r="E14" s="3"/>
    </row>
    <row r="15">
      <c r="E15" s="3"/>
    </row>
    <row r="16">
      <c r="E16" s="3"/>
    </row>
    <row r="17">
      <c r="E17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76</v>
      </c>
      <c r="C1" s="2" t="s">
        <v>77</v>
      </c>
      <c r="D1" s="2" t="s">
        <v>78</v>
      </c>
      <c r="E1" s="2" t="s">
        <v>79</v>
      </c>
    </row>
    <row r="2">
      <c r="A2" s="2" t="s">
        <v>80</v>
      </c>
      <c r="B2" s="2">
        <v>3363.0</v>
      </c>
      <c r="C2" s="2">
        <v>3351.0</v>
      </c>
      <c r="D2" s="2">
        <v>3321.0</v>
      </c>
      <c r="E2" s="61">
        <f>4763-1400</f>
        <v>3363</v>
      </c>
    </row>
    <row r="3">
      <c r="A3" s="2" t="s">
        <v>81</v>
      </c>
      <c r="B3" s="2">
        <v>481.0</v>
      </c>
      <c r="C3" s="2">
        <v>472.0</v>
      </c>
      <c r="D3" s="2">
        <v>455.0</v>
      </c>
      <c r="E3" s="2">
        <v>359.0</v>
      </c>
    </row>
    <row r="4">
      <c r="A4" s="2" t="s">
        <v>35</v>
      </c>
      <c r="B4" s="61">
        <f t="shared" ref="B4:E4" si="1">SUM(B2:B3)</f>
        <v>3844</v>
      </c>
      <c r="C4" s="61">
        <f t="shared" si="1"/>
        <v>3823</v>
      </c>
      <c r="D4" s="61">
        <f t="shared" si="1"/>
        <v>3776</v>
      </c>
      <c r="E4" s="61">
        <f t="shared" si="1"/>
        <v>3722</v>
      </c>
    </row>
    <row r="8">
      <c r="A8" s="2" t="s">
        <v>76</v>
      </c>
      <c r="B8" s="2">
        <v>120.0</v>
      </c>
    </row>
  </sheetData>
  <drawing r:id="rId1"/>
</worksheet>
</file>