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defaultThemeVersion="124226"/>
  <bookViews>
    <workbookView xWindow="13365" yWindow="1335" windowWidth="20730" windowHeight="11760" tabRatio="741" activeTab="1"/>
  </bookViews>
  <sheets>
    <sheet name="Master List Contacts- 2019" sheetId="48" r:id="rId1"/>
    <sheet name="Master- Admission Data" sheetId="49" r:id="rId2"/>
    <sheet name="Master Application- Fall 2018" sheetId="47" r:id="rId3"/>
    <sheet name="Master List Contacts- 2018" sheetId="44" r:id="rId4"/>
    <sheet name="OSU- Tution" sheetId="46" r:id="rId5"/>
    <sheet name="OSU- Apply" sheetId="45" r:id="rId6"/>
    <sheet name="Master Degree- Fall 2018 Apply" sheetId="43" r:id="rId7"/>
    <sheet name="Master Degree- Application List" sheetId="26" r:id="rId8"/>
    <sheet name="Master Rankings" sheetId="37" r:id="rId9"/>
    <sheet name="Master List Contacts- 2017" sheetId="15" r:id="rId10"/>
    <sheet name="Master- Startup" sheetId="39" r:id="rId11"/>
    <sheet name="Master Degree- Required Course " sheetId="23" r:id="rId12"/>
    <sheet name="Tuition Costs" sheetId="38" r:id="rId13"/>
    <sheet name="Master Degree Funding List" sheetId="20" r:id="rId14"/>
    <sheet name="Biology" sheetId="33" r:id="rId15"/>
    <sheet name="Computer Science" sheetId="42" r:id="rId16"/>
    <sheet name="Oceanography" sheetId="29" r:id="rId17"/>
    <sheet name="Physics" sheetId="27" r:id="rId18"/>
    <sheet name="Geography" sheetId="35" r:id="rId19"/>
    <sheet name="Business" sheetId="24" r:id="rId20"/>
    <sheet name="Public Health" sheetId="34" r:id="rId21"/>
    <sheet name="Graduate Courses" sheetId="16" r:id="rId22"/>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F31" i="49"/>
  <c r="F30"/>
  <c r="F29"/>
  <c r="F28"/>
  <c r="F25"/>
  <c r="F26"/>
  <c r="F27"/>
  <c r="F24"/>
  <c r="F23"/>
  <c r="F22"/>
  <c r="F21"/>
  <c r="F20"/>
  <c r="F19"/>
  <c r="F18"/>
  <c r="F17"/>
  <c r="F16"/>
  <c r="F14"/>
  <c r="F15"/>
  <c r="F13"/>
  <c r="F12"/>
  <c r="F11"/>
  <c r="F10"/>
  <c r="F9"/>
  <c r="F8"/>
  <c r="F7"/>
  <c r="F6"/>
  <c r="F4"/>
  <c r="F5"/>
  <c r="F2"/>
  <c r="F3"/>
  <c r="D11" i="47"/>
  <c r="L14" i="46" l="1"/>
  <c r="K14"/>
  <c r="J14"/>
  <c r="F14"/>
  <c r="G14"/>
  <c r="H14"/>
  <c r="C14"/>
  <c r="D14"/>
  <c r="B14"/>
  <c r="B66" i="26"/>
  <c r="B16" i="42" l="1"/>
  <c r="B15"/>
  <c r="E4"/>
  <c r="A18" i="29" l="1"/>
  <c r="B15" i="38" l="1"/>
  <c r="B14"/>
  <c r="C9"/>
  <c r="B9"/>
  <c r="E9" i="37"/>
  <c r="E8"/>
  <c r="E7"/>
  <c r="E6"/>
  <c r="E5"/>
  <c r="E4"/>
  <c r="E3"/>
  <c r="E2"/>
  <c r="C10" i="38" l="1"/>
  <c r="B19"/>
  <c r="C4" i="35"/>
  <c r="B4"/>
  <c r="C4" i="27" l="1"/>
  <c r="B4"/>
  <c r="B17" i="16" l="1"/>
  <c r="B19" s="1"/>
</calcChain>
</file>

<file path=xl/sharedStrings.xml><?xml version="1.0" encoding="utf-8"?>
<sst xmlns="http://schemas.openxmlformats.org/spreadsheetml/2006/main" count="970" uniqueCount="338">
  <si>
    <t>University</t>
  </si>
  <si>
    <t>Status</t>
  </si>
  <si>
    <t>OSU</t>
  </si>
  <si>
    <t>Biology</t>
  </si>
  <si>
    <t>Faculty</t>
  </si>
  <si>
    <t>Jorie Clark</t>
  </si>
  <si>
    <t>Research</t>
  </si>
  <si>
    <t>Lab</t>
  </si>
  <si>
    <t>Done</t>
  </si>
  <si>
    <t>Paleocology</t>
  </si>
  <si>
    <t>Does not supervise</t>
  </si>
  <si>
    <t>Date</t>
  </si>
  <si>
    <t>Pelagic Ecology Lab</t>
  </si>
  <si>
    <t>Bill Smart</t>
  </si>
  <si>
    <t>Robotics</t>
  </si>
  <si>
    <t>Kelly Benoit-Bird </t>
  </si>
  <si>
    <t>CEOAS</t>
  </si>
  <si>
    <t>Lori Hartline</t>
  </si>
  <si>
    <t>Administrator</t>
  </si>
  <si>
    <t>Ed Brook</t>
  </si>
  <si>
    <t xml:space="preserve">Waiting </t>
  </si>
  <si>
    <t>Ari S. Friedlaender</t>
  </si>
  <si>
    <t>Leigh Torres</t>
  </si>
  <si>
    <t>Ning Nan</t>
  </si>
  <si>
    <t>UBC</t>
  </si>
  <si>
    <t>Not very helpful</t>
  </si>
  <si>
    <t>Business</t>
  </si>
  <si>
    <t>Fisheries and Wildlife</t>
  </si>
  <si>
    <t>Dr. Diana Varela</t>
  </si>
  <si>
    <t>UViC</t>
  </si>
  <si>
    <t>No funding</t>
  </si>
  <si>
    <t>Anders Carlson</t>
  </si>
  <si>
    <t>Need to Email</t>
  </si>
  <si>
    <t>Applied</t>
  </si>
  <si>
    <t>Level</t>
  </si>
  <si>
    <t>Overall</t>
  </si>
  <si>
    <t xml:space="preserve">Follow up </t>
  </si>
  <si>
    <t>April Abbot</t>
  </si>
  <si>
    <t>Grad Student</t>
  </si>
  <si>
    <t xml:space="preserve">OSU </t>
  </si>
  <si>
    <t>Marine Resource Management</t>
  </si>
  <si>
    <t xml:space="preserve">Holger Klinck </t>
  </si>
  <si>
    <t>Department</t>
  </si>
  <si>
    <t>MIS</t>
  </si>
  <si>
    <t xml:space="preserve">UVIC </t>
  </si>
  <si>
    <t>Zoology</t>
  </si>
  <si>
    <t>Notes</t>
  </si>
  <si>
    <t>Physics</t>
  </si>
  <si>
    <t xml:space="preserve"> </t>
  </si>
  <si>
    <t>Justin Wettstein</t>
  </si>
  <si>
    <t>Colleen T.E. Kellogg</t>
  </si>
  <si>
    <t>Hallam Lab</t>
  </si>
  <si>
    <t>Byron Crump</t>
  </si>
  <si>
    <t>Anne Trehu</t>
  </si>
  <si>
    <t>John Nabelek</t>
  </si>
  <si>
    <t>Geology and Geophysics</t>
  </si>
  <si>
    <t>Emailed</t>
  </si>
  <si>
    <t>Alan Mix</t>
  </si>
  <si>
    <t>isotope research</t>
  </si>
  <si>
    <t>Jennifer McKay</t>
  </si>
  <si>
    <t xml:space="preserve">Fisheries </t>
  </si>
  <si>
    <t>72 Credits</t>
  </si>
  <si>
    <t>Course</t>
  </si>
  <si>
    <t>Credits</t>
  </si>
  <si>
    <t>Stats 511</t>
  </si>
  <si>
    <t>Stats 512</t>
  </si>
  <si>
    <t>RHP 515</t>
  </si>
  <si>
    <t>RHP 531</t>
  </si>
  <si>
    <t>RHP 588</t>
  </si>
  <si>
    <t xml:space="preserve">RHP </t>
  </si>
  <si>
    <t xml:space="preserve">  </t>
  </si>
  <si>
    <t xml:space="preserve">A </t>
  </si>
  <si>
    <t xml:space="preserve">RADIATION BIOLOGY </t>
  </si>
  <si>
    <t>RHP 507</t>
  </si>
  <si>
    <t>RHP 535</t>
  </si>
  <si>
    <t>RHP 536</t>
  </si>
  <si>
    <t>RHP 583</t>
  </si>
  <si>
    <t>RHP 590</t>
  </si>
  <si>
    <t>H 512</t>
  </si>
  <si>
    <t>RHP 582</t>
  </si>
  <si>
    <t>RHP 516</t>
  </si>
  <si>
    <t>Total</t>
  </si>
  <si>
    <t>Remaining</t>
  </si>
  <si>
    <t>Jonathan Hurst</t>
  </si>
  <si>
    <t>Integrative Biology</t>
  </si>
  <si>
    <t xml:space="preserve">UBC </t>
  </si>
  <si>
    <t>Tiphaine Jeanniard du Dot</t>
  </si>
  <si>
    <t>Marine Biology</t>
  </si>
  <si>
    <t>Site</t>
  </si>
  <si>
    <t>Link</t>
  </si>
  <si>
    <t>Jonathan Nash</t>
  </si>
  <si>
    <t>Emailed and Waiting</t>
  </si>
  <si>
    <t>Degree</t>
  </si>
  <si>
    <t>Funding</t>
  </si>
  <si>
    <t>Ceaos</t>
  </si>
  <si>
    <t>Deadline</t>
  </si>
  <si>
    <t>PhD</t>
  </si>
  <si>
    <t>MS</t>
  </si>
  <si>
    <t>Full</t>
  </si>
  <si>
    <t>Partial Tuition Waiver</t>
  </si>
  <si>
    <t>Jan 15- (Can get faculty)</t>
  </si>
  <si>
    <t>Jan 1 or Jun 1</t>
  </si>
  <si>
    <t>Anytime</t>
  </si>
  <si>
    <t>Varies</t>
  </si>
  <si>
    <t>PhD or MS</t>
  </si>
  <si>
    <t>Master List</t>
  </si>
  <si>
    <t>Computer Science</t>
  </si>
  <si>
    <t>Machine Learning</t>
  </si>
  <si>
    <t>Wave Energy</t>
  </si>
  <si>
    <t>Artificial Intelligence</t>
  </si>
  <si>
    <t>Artic Research</t>
  </si>
  <si>
    <t>Theoretical Physics</t>
  </si>
  <si>
    <t>Centers</t>
  </si>
  <si>
    <t>UViC Center for Forest Biology</t>
  </si>
  <si>
    <t>Forestry</t>
  </si>
  <si>
    <t>MS or PhD</t>
  </si>
  <si>
    <t>Rolling</t>
  </si>
  <si>
    <t>Kim Bernard</t>
  </si>
  <si>
    <t>RHP</t>
  </si>
  <si>
    <t>Public Health</t>
  </si>
  <si>
    <t>Ocean Ecology and Biogeochemistry</t>
  </si>
  <si>
    <t>George Waldbusser</t>
  </si>
  <si>
    <t>Benthic Ecology &amp; Sediment Biogeochemistry: The role of organisms in modifying physical and biogeochemical processes in sediments, Species interactions in sediments, Coastal and estuarine acidification effects on bivalves, The importance of benthic habitats in biogeochemical cycling, Structure and function of sedimentary habitats, Tidal flat ecology.</t>
  </si>
  <si>
    <t>Lorenzo Ciannelli</t>
  </si>
  <si>
    <t>Robert Kennedy</t>
  </si>
  <si>
    <t>Anne W. Nolin</t>
  </si>
  <si>
    <t>Students</t>
  </si>
  <si>
    <t>Julia Jones</t>
  </si>
  <si>
    <t>UW</t>
  </si>
  <si>
    <t>Oceanography</t>
  </si>
  <si>
    <t xml:space="preserve">UViC </t>
  </si>
  <si>
    <t>*Kim</t>
  </si>
  <si>
    <t>Miguel Gomez</t>
  </si>
  <si>
    <t>Robert Allan</t>
  </si>
  <si>
    <t xml:space="preserve">Jack Barth </t>
  </si>
  <si>
    <t>Met</t>
  </si>
  <si>
    <t>seacast.org</t>
  </si>
  <si>
    <t>Ted Strup</t>
  </si>
  <si>
    <t>Flaxen Conway</t>
  </si>
  <si>
    <t>Angel White</t>
  </si>
  <si>
    <t>Yvette Spitz</t>
  </si>
  <si>
    <t>Anne Nollin</t>
  </si>
  <si>
    <t>Geography</t>
  </si>
  <si>
    <t>PSU</t>
  </si>
  <si>
    <t xml:space="preserve">PSU </t>
  </si>
  <si>
    <t>Earth Systems</t>
  </si>
  <si>
    <t>Apply</t>
  </si>
  <si>
    <t>Yes</t>
  </si>
  <si>
    <t>Rolling Admission</t>
  </si>
  <si>
    <t>Courses</t>
  </si>
  <si>
    <t>Rigid Structure</t>
  </si>
  <si>
    <t>Term 1</t>
  </si>
  <si>
    <t>Term 2</t>
  </si>
  <si>
    <t>September to December</t>
  </si>
  <si>
    <t>January to April</t>
  </si>
  <si>
    <t>Summer</t>
  </si>
  <si>
    <t>Fall</t>
  </si>
  <si>
    <t>May to June</t>
  </si>
  <si>
    <t>July to August</t>
  </si>
  <si>
    <t>Total Courses</t>
  </si>
  <si>
    <t>5 to 6</t>
  </si>
  <si>
    <t>Application Cost</t>
  </si>
  <si>
    <t>Supervisor</t>
  </si>
  <si>
    <t>Find a Supervisor First</t>
  </si>
  <si>
    <t>UVIC</t>
  </si>
  <si>
    <t>Thesis</t>
  </si>
  <si>
    <t>Units</t>
  </si>
  <si>
    <t>1 full year 3 courses</t>
  </si>
  <si>
    <t>1 more course</t>
  </si>
  <si>
    <t>30 units</t>
  </si>
  <si>
    <t>Equivelent</t>
  </si>
  <si>
    <t>9 courses</t>
  </si>
  <si>
    <t>3 courses</t>
  </si>
  <si>
    <t>*Can transfer 36 credits in less then 7 years</t>
  </si>
  <si>
    <t>Portland State</t>
  </si>
  <si>
    <t>39 Credits</t>
  </si>
  <si>
    <t>30 Credits</t>
  </si>
  <si>
    <t>14 or 15</t>
  </si>
  <si>
    <t xml:space="preserve">Ocean Ecology </t>
  </si>
  <si>
    <t xml:space="preserve"> Geography</t>
  </si>
  <si>
    <t>Email and Waiting</t>
  </si>
  <si>
    <t>Major Area</t>
  </si>
  <si>
    <t>Teaching Locations</t>
  </si>
  <si>
    <t>People</t>
  </si>
  <si>
    <t>Score</t>
  </si>
  <si>
    <t>Maycira Costa</t>
  </si>
  <si>
    <t>GRE</t>
  </si>
  <si>
    <t>Undergraduate</t>
  </si>
  <si>
    <t>Type</t>
  </si>
  <si>
    <t>Unit</t>
  </si>
  <si>
    <t>Graduate</t>
  </si>
  <si>
    <t>Full Installment</t>
  </si>
  <si>
    <t>At uvic a term 3 credit course is 1.5 units</t>
  </si>
  <si>
    <t>one Term</t>
  </si>
  <si>
    <t>CD</t>
  </si>
  <si>
    <t>US</t>
  </si>
  <si>
    <t>CPU</t>
  </si>
  <si>
    <t>3 units</t>
  </si>
  <si>
    <t>Cost Per Credit</t>
  </si>
  <si>
    <t>Physics 3 Credits</t>
  </si>
  <si>
    <t>1 Course</t>
  </si>
  <si>
    <t>16.5 units</t>
  </si>
  <si>
    <t>7.5 Units</t>
  </si>
  <si>
    <t>MS Credits</t>
  </si>
  <si>
    <t>PHD Credits</t>
  </si>
  <si>
    <t>Flexible</t>
  </si>
  <si>
    <t>Dr. Brad Buckley</t>
  </si>
  <si>
    <t>Life in Extreme Environments</t>
  </si>
  <si>
    <t>Rigid</t>
  </si>
  <si>
    <t xml:space="preserve">Startup </t>
  </si>
  <si>
    <t>Description</t>
  </si>
  <si>
    <t>Kite</t>
  </si>
  <si>
    <t>Evently</t>
  </si>
  <si>
    <t>ShareShare</t>
  </si>
  <si>
    <t>Email</t>
  </si>
  <si>
    <t>A sharing site like Pinterest and Twitter where you make and follow boards</t>
  </si>
  <si>
    <t>A site to create, find and manage events</t>
  </si>
  <si>
    <t>A site to create and share with groups</t>
  </si>
  <si>
    <t>A better email list server, it is social and you can manage all emails including choosing to see activity but not receive email</t>
  </si>
  <si>
    <t>Coupon App</t>
  </si>
  <si>
    <t>Wishlist</t>
  </si>
  <si>
    <t>A site to create and share lists of things you want</t>
  </si>
  <si>
    <t>OC 599 ST:Oregon Coast Math Camp (P/N) 3</t>
  </si>
  <si>
    <t>OC 607 Seminar: CEOAS Student Series 4</t>
  </si>
  <si>
    <t>OEAS 520 Th e Solid Earth (fall) 4</t>
  </si>
  <si>
    <t>OEAS 530 Th e Fluid Earth (fall) 4</t>
  </si>
  <si>
    <t>OEAS 540 Th e Biogeochemical Earth (winter) 4</t>
  </si>
  <si>
    <t>OC 670 Fluid Dynamics 4</t>
  </si>
  <si>
    <t>OC 671 Geophysical Fluid Dynamics 4</t>
  </si>
  <si>
    <t>OC 672 Th eory of Ocean Circulation 4</t>
  </si>
  <si>
    <t>OC 673 Descriptive Physical Oceanography 4</t>
  </si>
  <si>
    <t>Other relevant courses</t>
  </si>
  <si>
    <t>Coursework Total Minimum of 36</t>
  </si>
  <si>
    <t>OC 603 Th esis Minimum of 36</t>
  </si>
  <si>
    <t>Total 108</t>
  </si>
  <si>
    <t>OSU PHD Physical Oceaongraphy</t>
  </si>
  <si>
    <t>18 Core</t>
  </si>
  <si>
    <t>27 Other</t>
  </si>
  <si>
    <t>CS</t>
  </si>
  <si>
    <t>Max</t>
  </si>
  <si>
    <t>Min</t>
  </si>
  <si>
    <t>Public Health Core Courses (17 credits): H 524, H 525, H 533, H 512, and H 571</t>
  </si>
  <si>
    <t>Courses in Methodology and Statistics (18 credits):</t>
  </si>
  <si>
    <t>H 659 Quantitative Health Policy Research Methods II (Students must have a</t>
  </si>
  <si>
    <t>working knowledge of Stata® [statistical software] prior to taking H 659.)</t>
  </si>
  <si>
    <t>H 632 Applied Health Economics [prereq: H 532]</t>
  </si>
  <si>
    <t>H 635 Cost Effectiveness Analysis in Health and Medical Care</t>
  </si>
  <si>
    <t>H 580 Linear Regression and Analysis of Time to Event Data</t>
  </si>
  <si>
    <t>H 581 Generalized Linear Models and Categorical Data Analysis</t>
  </si>
  <si>
    <t>H 630</t>
  </si>
  <si>
    <t>OSU Undergraduate</t>
  </si>
  <si>
    <t>Need Backcore</t>
  </si>
  <si>
    <t>No</t>
  </si>
  <si>
    <t>Maybe</t>
  </si>
  <si>
    <t>Computer Innovation</t>
  </si>
  <si>
    <t>Statistics</t>
  </si>
  <si>
    <t>Applied Economics</t>
  </si>
  <si>
    <t xml:space="preserve">Rosaline Canessa </t>
  </si>
  <si>
    <t>MsC</t>
  </si>
  <si>
    <t>Health Informatics</t>
  </si>
  <si>
    <t>Economics</t>
  </si>
  <si>
    <t>Need Linear Algebra</t>
  </si>
  <si>
    <t>Bioinformatics</t>
  </si>
  <si>
    <t>UVIC Cost</t>
  </si>
  <si>
    <t>UBC Cost</t>
  </si>
  <si>
    <t>First</t>
  </si>
  <si>
    <t>Second</t>
  </si>
  <si>
    <t>TOTAL</t>
  </si>
  <si>
    <t>Environmental Studies</t>
  </si>
  <si>
    <t>Admission Deadline</t>
  </si>
  <si>
    <t>Cost</t>
  </si>
  <si>
    <t>Year Round</t>
  </si>
  <si>
    <t>Find First</t>
  </si>
  <si>
    <t>Earth and Ocean Sciences</t>
  </si>
  <si>
    <t>Find Potential</t>
  </si>
  <si>
    <t>Potential</t>
  </si>
  <si>
    <t>Botany</t>
  </si>
  <si>
    <t>Check Backcore</t>
  </si>
  <si>
    <t>MS of Health Science</t>
  </si>
  <si>
    <t>High Acceptance</t>
  </si>
  <si>
    <t>Public Health PhD</t>
  </si>
  <si>
    <t>MRM</t>
  </si>
  <si>
    <t>Forest Ecosystems and Society</t>
  </si>
  <si>
    <t>Speak with</t>
  </si>
  <si>
    <t>Year Round (Try for Fall)</t>
  </si>
  <si>
    <t>Pacific and Asian Studies</t>
  </si>
  <si>
    <t>Programs</t>
  </si>
  <si>
    <t>Undergrad</t>
  </si>
  <si>
    <t>Undergrad and Fees</t>
  </si>
  <si>
    <t>Graduate and Fees</t>
  </si>
  <si>
    <t>Winter</t>
  </si>
  <si>
    <t>Spring</t>
  </si>
  <si>
    <t>Plan 1</t>
  </si>
  <si>
    <t>Plan 2</t>
  </si>
  <si>
    <t>Cost (L)</t>
  </si>
  <si>
    <t>Cost (H)</t>
  </si>
  <si>
    <t>Plan 3</t>
  </si>
  <si>
    <t>Su Sponaugle</t>
  </si>
  <si>
    <t>Sally D. Hacker</t>
  </si>
  <si>
    <t>Bruce Menge</t>
  </si>
  <si>
    <t>CSSA</t>
  </si>
  <si>
    <t>Radiation Physics</t>
  </si>
  <si>
    <t>February 1</t>
  </si>
  <si>
    <t>January 1</t>
  </si>
  <si>
    <t>January 5</t>
  </si>
  <si>
    <t>December 15</t>
  </si>
  <si>
    <t xml:space="preserve">December 1 </t>
  </si>
  <si>
    <t>January 15</t>
  </si>
  <si>
    <t>Next Year</t>
  </si>
  <si>
    <t>Jessica Creveling</t>
  </si>
  <si>
    <t>Sent- Waiting for Reply</t>
  </si>
  <si>
    <t>Andrea Allan</t>
  </si>
  <si>
    <t>Sent- She is instructor</t>
  </si>
  <si>
    <t>Ganio, Lisa</t>
  </si>
  <si>
    <t>Need to Contact</t>
  </si>
  <si>
    <t xml:space="preserve"> BA 660: Foundations of Entrepreneurship Research</t>
  </si>
  <si>
    <t>BA 661: Organizational Theory</t>
  </si>
  <si>
    <t>BA 662: Corporate Entrepreneurship and New Ventures</t>
  </si>
  <si>
    <t>BA 663: Strategic Management</t>
  </si>
  <si>
    <t>BA 664: Technology and Innovation Management and NPD</t>
  </si>
  <si>
    <t>MGMT 650: Organizational Behavior</t>
  </si>
  <si>
    <t>MRKT 690: Marketing and Commercialization</t>
  </si>
  <si>
    <t>BA 612: Foundations of Business Research</t>
  </si>
  <si>
    <t>BA 613: Business Research Methods</t>
  </si>
  <si>
    <t>AEC 525: Applied Econometrics</t>
  </si>
  <si>
    <t>AEC 625: Advanced Econometrics I</t>
  </si>
  <si>
    <t>AEC 626: Advanced Econometrics II</t>
  </si>
  <si>
    <t>Program</t>
  </si>
  <si>
    <t>Admitted</t>
  </si>
  <si>
    <t>Percentage</t>
  </si>
  <si>
    <t>Antropology</t>
  </si>
  <si>
    <t>Astronomy</t>
  </si>
  <si>
    <t>MBA</t>
  </si>
  <si>
    <t>Forestry- Management</t>
  </si>
  <si>
    <t xml:space="preserve">Forestry </t>
  </si>
  <si>
    <t>GeoSciences</t>
  </si>
  <si>
    <t>GeoPhysics</t>
  </si>
  <si>
    <t>Psychology</t>
  </si>
</sst>
</file>

<file path=xl/styles.xml><?xml version="1.0" encoding="utf-8"?>
<styleSheet xmlns="http://schemas.openxmlformats.org/spreadsheetml/2006/main">
  <numFmts count="3">
    <numFmt numFmtId="6" formatCode="&quot;$&quot;#,##0_);[Red]\(&quot;$&quot;#,##0\)"/>
    <numFmt numFmtId="8" formatCode="&quot;$&quot;#,##0.00_);[Red]\(&quot;$&quot;#,##0.00\)"/>
    <numFmt numFmtId="164" formatCode="&quot;$&quot;#,##0"/>
  </numFmts>
  <fonts count="4">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08">
    <xf numFmtId="0" fontId="0" fillId="0" borderId="0" xfId="0"/>
    <xf numFmtId="0" fontId="1" fillId="0" borderId="0" xfId="0" applyFont="1"/>
    <xf numFmtId="0" fontId="0" fillId="0" borderId="0" xfId="0" applyFont="1"/>
    <xf numFmtId="0" fontId="2" fillId="0" borderId="0" xfId="5"/>
    <xf numFmtId="14" fontId="0" fillId="0" borderId="0" xfId="0" applyNumberFormat="1"/>
    <xf numFmtId="0" fontId="0" fillId="0" borderId="0" xfId="0" applyAlignment="1">
      <alignment horizontal="left"/>
    </xf>
    <xf numFmtId="16" fontId="0" fillId="0" borderId="0" xfId="0" applyNumberFormat="1" applyAlignment="1">
      <alignment horizontal="left"/>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16" fontId="1" fillId="0" borderId="0" xfId="0" applyNumberFormat="1" applyFont="1" applyAlignment="1">
      <alignment vertical="center" wrapText="1"/>
    </xf>
    <xf numFmtId="16" fontId="0" fillId="0" borderId="0" xfId="0" applyNumberFormat="1" applyFont="1" applyAlignment="1">
      <alignment vertical="center" wrapText="1"/>
    </xf>
    <xf numFmtId="0" fontId="1" fillId="0" borderId="0" xfId="0" applyFont="1" applyAlignment="1">
      <alignment horizontal="center"/>
    </xf>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center"/>
    </xf>
    <xf numFmtId="0" fontId="0" fillId="0" borderId="0" xfId="0" applyFont="1" applyBorder="1"/>
    <xf numFmtId="0" fontId="1" fillId="0" borderId="0" xfId="0" applyFont="1" applyAlignment="1">
      <alignment horizontal="center"/>
    </xf>
    <xf numFmtId="0" fontId="0" fillId="0" borderId="0" xfId="0" applyAlignment="1">
      <alignment horizontal="center"/>
    </xf>
    <xf numFmtId="16" fontId="0" fillId="0" borderId="0" xfId="0" applyNumberFormat="1" applyAlignment="1">
      <alignment horizontal="center"/>
    </xf>
    <xf numFmtId="0" fontId="0"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Border="1"/>
    <xf numFmtId="0" fontId="0" fillId="0" borderId="0" xfId="0" applyBorder="1"/>
    <xf numFmtId="14" fontId="0" fillId="0" borderId="0" xfId="0" applyNumberFormat="1" applyBorder="1"/>
    <xf numFmtId="0" fontId="2" fillId="0" borderId="0" xfId="5" applyBorder="1"/>
    <xf numFmtId="0" fontId="0" fillId="0" borderId="0" xfId="0" applyAlignment="1">
      <alignment horizontal="center"/>
    </xf>
    <xf numFmtId="0" fontId="0" fillId="0" borderId="0" xfId="0" applyAlignment="1">
      <alignment horizontal="center"/>
    </xf>
    <xf numFmtId="16" fontId="1" fillId="0" borderId="0" xfId="0" applyNumberFormat="1" applyFont="1" applyAlignment="1">
      <alignment horizontal="center"/>
    </xf>
    <xf numFmtId="0" fontId="1" fillId="0" borderId="0" xfId="0" applyFont="1" applyAlignment="1">
      <alignment horizontal="left"/>
    </xf>
    <xf numFmtId="1"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xf>
    <xf numFmtId="6" fontId="0" fillId="0" borderId="0" xfId="0" applyNumberFormat="1"/>
    <xf numFmtId="6" fontId="0" fillId="0" borderId="0" xfId="0" applyNumberFormat="1" applyAlignment="1">
      <alignment vertical="center" wrapText="1"/>
    </xf>
    <xf numFmtId="8" fontId="0" fillId="0" borderId="0" xfId="0" applyNumberFormat="1"/>
    <xf numFmtId="3" fontId="0" fillId="0" borderId="0" xfId="0" applyNumberFormat="1" applyAlignment="1">
      <alignment vertical="center" wrapText="1"/>
    </xf>
    <xf numFmtId="164" fontId="0" fillId="0" borderId="0" xfId="0" applyNumberFormat="1" applyAlignment="1">
      <alignment horizontal="center" vertical="center" wrapText="1"/>
    </xf>
    <xf numFmtId="164" fontId="0" fillId="0" borderId="0" xfId="0" applyNumberFormat="1" applyAlignment="1">
      <alignment horizontal="center"/>
    </xf>
    <xf numFmtId="3" fontId="1" fillId="0" borderId="0" xfId="0" applyNumberFormat="1"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Border="1" applyAlignment="1">
      <alignment horizontal="center"/>
    </xf>
    <xf numFmtId="16" fontId="0" fillId="0" borderId="0" xfId="0" applyNumberForma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xf numFmtId="164" fontId="1"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vertical="top" wrapText="1"/>
    </xf>
    <xf numFmtId="0" fontId="1"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49" fontId="0" fillId="0" borderId="0" xfId="0" applyNumberFormat="1" applyBorder="1" applyAlignment="1">
      <alignment horizontal="center"/>
    </xf>
    <xf numFmtId="49" fontId="0" fillId="0" borderId="0" xfId="0" applyNumberFormat="1" applyFont="1" applyAlignment="1">
      <alignment horizontal="center"/>
    </xf>
    <xf numFmtId="49" fontId="1" fillId="0" borderId="0" xfId="0" applyNumberFormat="1" applyFont="1" applyAlignment="1">
      <alignment horizontal="center"/>
    </xf>
    <xf numFmtId="164" fontId="0"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16" fontId="0" fillId="0" borderId="0" xfId="0" applyNumberFormat="1" applyFont="1" applyAlignment="1">
      <alignment horizontal="center"/>
    </xf>
    <xf numFmtId="0" fontId="1" fillId="0" borderId="0" xfId="0" applyFont="1" applyBorder="1" applyAlignment="1">
      <alignment horizontal="center"/>
    </xf>
    <xf numFmtId="14" fontId="0" fillId="0" borderId="0" xfId="0" applyNumberFormat="1" applyBorder="1" applyAlignment="1">
      <alignment horizontal="center"/>
    </xf>
    <xf numFmtId="0" fontId="0" fillId="0" borderId="0"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wrapText="1"/>
    </xf>
    <xf numFmtId="10" fontId="0" fillId="0" borderId="0" xfId="0" applyNumberFormat="1" applyAlignment="1">
      <alignment horizontal="center"/>
    </xf>
    <xf numFmtId="10" fontId="0" fillId="0" borderId="0" xfId="0" applyNumberForma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mmru.ubc.ca/personnel/tiphaine-jeanniard-du-dot/" TargetMode="External"/><Relationship Id="rId7" Type="http://schemas.openxmlformats.org/officeDocument/2006/relationships/printerSettings" Target="../printerSettings/printerSettings10.bin"/><Relationship Id="rId2" Type="http://schemas.openxmlformats.org/officeDocument/2006/relationships/hyperlink" Target="http://mmi.oregonstate.edu/ari-friedlaender" TargetMode="External"/><Relationship Id="rId1" Type="http://schemas.openxmlformats.org/officeDocument/2006/relationships/hyperlink" Target="https://webmail.oregonstate.edu/imp/message.php?mailbox=INBOX&amp;index=26578" TargetMode="External"/><Relationship Id="rId6" Type="http://schemas.openxmlformats.org/officeDocument/2006/relationships/hyperlink" Target="http://web.uvic.ca/~dvarela/people/dvarela.html" TargetMode="External"/><Relationship Id="rId5" Type="http://schemas.openxmlformats.org/officeDocument/2006/relationships/hyperlink" Target="http://mime.oregonstate.edu/people/hurst" TargetMode="External"/><Relationship Id="rId4" Type="http://schemas.openxmlformats.org/officeDocument/2006/relationships/hyperlink" Target="http://ceoas.oregonstate.edu/profile/noli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G65"/>
  <sheetViews>
    <sheetView workbookViewId="0">
      <pane ySplit="1" topLeftCell="A2" activePane="bottomLeft" state="frozen"/>
      <selection pane="bottomLeft" activeCell="B12" sqref="B12"/>
    </sheetView>
  </sheetViews>
  <sheetFormatPr defaultRowHeight="15"/>
  <cols>
    <col min="1" max="1" width="30.140625" customWidth="1"/>
    <col min="2" max="2" width="25.5703125" customWidth="1"/>
    <col min="3" max="3" width="24.28515625" customWidth="1"/>
    <col min="4" max="4" width="19.42578125" customWidth="1"/>
    <col min="5" max="5" width="15.28515625" style="95" customWidth="1"/>
    <col min="6" max="6" width="28.42578125" customWidth="1"/>
    <col min="7" max="7" width="19.42578125" customWidth="1"/>
  </cols>
  <sheetData>
    <row r="1" spans="1:7" ht="18.75" customHeight="1">
      <c r="A1" s="92" t="s">
        <v>42</v>
      </c>
      <c r="B1" s="92" t="s">
        <v>4</v>
      </c>
      <c r="C1" s="92" t="s">
        <v>1</v>
      </c>
      <c r="D1" s="92" t="s">
        <v>35</v>
      </c>
      <c r="E1" s="94" t="s">
        <v>11</v>
      </c>
      <c r="F1" s="92" t="s">
        <v>6</v>
      </c>
      <c r="G1" s="92" t="s">
        <v>7</v>
      </c>
    </row>
    <row r="2" spans="1:7" ht="14.25" customHeight="1">
      <c r="A2" s="2" t="s">
        <v>16</v>
      </c>
      <c r="B2" t="s">
        <v>309</v>
      </c>
      <c r="C2" t="s">
        <v>310</v>
      </c>
      <c r="D2" s="2"/>
      <c r="E2" s="96">
        <v>43541</v>
      </c>
      <c r="F2" s="2"/>
      <c r="G2" s="2"/>
    </row>
    <row r="3" spans="1:7" ht="14.25" customHeight="1">
      <c r="A3" s="2" t="s">
        <v>16</v>
      </c>
      <c r="B3" t="s">
        <v>311</v>
      </c>
      <c r="C3" t="s">
        <v>312</v>
      </c>
      <c r="D3" t="s">
        <v>252</v>
      </c>
      <c r="E3" s="20"/>
      <c r="F3" s="2"/>
      <c r="G3" s="2"/>
    </row>
    <row r="4" spans="1:7" ht="14.25" customHeight="1">
      <c r="A4" t="s">
        <v>282</v>
      </c>
      <c r="B4" t="s">
        <v>313</v>
      </c>
      <c r="C4" t="s">
        <v>314</v>
      </c>
      <c r="D4" s="2"/>
      <c r="E4" s="20"/>
      <c r="F4" s="2"/>
      <c r="G4" s="2"/>
    </row>
    <row r="5" spans="1:7" ht="14.25" customHeight="1">
      <c r="A5" s="93"/>
      <c r="B5" s="20"/>
      <c r="C5" s="92"/>
      <c r="D5" s="92"/>
      <c r="E5" s="94"/>
      <c r="F5" s="20"/>
      <c r="G5" s="1"/>
    </row>
    <row r="6" spans="1:7" ht="14.25" customHeight="1">
      <c r="A6" s="93"/>
      <c r="B6" s="20"/>
      <c r="C6" s="92"/>
      <c r="D6" s="92"/>
      <c r="E6" s="94"/>
      <c r="F6" s="92"/>
      <c r="G6" s="1"/>
    </row>
    <row r="7" spans="1:7" ht="14.25" customHeight="1">
      <c r="A7" s="93"/>
      <c r="B7" s="20"/>
      <c r="C7" s="93"/>
      <c r="D7" s="93"/>
      <c r="F7" s="20"/>
    </row>
    <row r="8" spans="1:7" ht="14.25" customHeight="1">
      <c r="A8" s="93"/>
      <c r="B8" s="20"/>
      <c r="C8" s="93"/>
      <c r="D8" s="93"/>
      <c r="E8" s="20"/>
      <c r="F8" s="20"/>
    </row>
    <row r="9" spans="1:7" ht="14.25" customHeight="1">
      <c r="A9" s="93"/>
      <c r="B9" s="93"/>
      <c r="C9" s="93"/>
      <c r="D9" s="93"/>
      <c r="F9" s="20"/>
    </row>
    <row r="10" spans="1:7" ht="14.25" customHeight="1">
      <c r="A10" s="20"/>
      <c r="B10" s="20"/>
      <c r="C10" s="93"/>
      <c r="D10" s="20"/>
      <c r="E10" s="20"/>
      <c r="F10" s="20"/>
      <c r="G10" s="2"/>
    </row>
    <row r="11" spans="1:7" ht="14.25" customHeight="1">
      <c r="A11" s="20"/>
      <c r="B11" s="93"/>
      <c r="C11" s="93"/>
      <c r="D11" s="92"/>
      <c r="E11" s="82"/>
      <c r="F11" s="92"/>
      <c r="G11" s="1"/>
    </row>
    <row r="12" spans="1:7" ht="14.25" customHeight="1">
      <c r="A12" s="20"/>
      <c r="B12" s="93"/>
      <c r="C12" s="20"/>
      <c r="D12" s="92"/>
      <c r="E12" s="82"/>
      <c r="F12" s="20"/>
      <c r="G12" s="1"/>
    </row>
    <row r="13" spans="1:7" ht="14.25" customHeight="1">
      <c r="A13" s="20"/>
      <c r="B13" s="93"/>
      <c r="C13" s="20"/>
      <c r="D13" s="92"/>
      <c r="F13" s="20"/>
      <c r="G13" s="1"/>
    </row>
    <row r="14" spans="1:7" ht="14.25" customHeight="1">
      <c r="A14" s="93"/>
      <c r="B14" s="93"/>
      <c r="C14" s="93"/>
      <c r="D14" s="92"/>
      <c r="F14" s="83"/>
      <c r="G14" s="1"/>
    </row>
    <row r="15" spans="1:7" ht="14.25" customHeight="1">
      <c r="A15" s="2"/>
      <c r="B15" s="2"/>
      <c r="D15" s="1"/>
      <c r="E15" s="94"/>
      <c r="F15" s="1"/>
      <c r="G15" s="1"/>
    </row>
    <row r="16" spans="1:7" ht="14.25" customHeight="1">
      <c r="A16" s="2"/>
      <c r="B16" s="2"/>
      <c r="D16" s="26"/>
      <c r="E16" s="97"/>
      <c r="F16" s="26"/>
      <c r="G16" s="26"/>
    </row>
    <row r="17" spans="1:7" ht="14.25" customHeight="1">
      <c r="A17" s="2"/>
      <c r="C17" s="2"/>
      <c r="D17" s="26"/>
      <c r="E17" s="98"/>
      <c r="F17" s="16"/>
      <c r="G17" s="26"/>
    </row>
    <row r="18" spans="1:7" ht="14.25" customHeight="1">
      <c r="A18" s="2"/>
      <c r="B18" s="2"/>
      <c r="D18" s="16"/>
      <c r="E18" s="99"/>
      <c r="F18" s="16"/>
      <c r="G18" s="16"/>
    </row>
    <row r="19" spans="1:7" ht="14.25" customHeight="1">
      <c r="A19" s="2"/>
      <c r="D19" s="26"/>
      <c r="E19" s="60"/>
      <c r="F19" s="16"/>
      <c r="G19" s="26"/>
    </row>
    <row r="20" spans="1:7" ht="14.25" customHeight="1">
      <c r="D20" s="26"/>
      <c r="E20" s="60"/>
      <c r="F20" s="16"/>
      <c r="G20" s="26"/>
    </row>
    <row r="21" spans="1:7" ht="14.25" customHeight="1">
      <c r="A21" s="2"/>
      <c r="D21" s="26"/>
      <c r="E21" s="60"/>
      <c r="F21" s="16"/>
      <c r="G21" s="26"/>
    </row>
    <row r="22" spans="1:7" ht="14.25" customHeight="1">
      <c r="A22" s="2"/>
      <c r="D22" s="26"/>
      <c r="E22" s="60"/>
      <c r="F22" s="16"/>
      <c r="G22" s="26"/>
    </row>
    <row r="23" spans="1:7" ht="14.25" customHeight="1">
      <c r="A23" s="2"/>
      <c r="D23" s="26"/>
      <c r="E23" s="60"/>
      <c r="F23" s="16"/>
      <c r="G23" s="26"/>
    </row>
    <row r="24" spans="1:7" ht="14.25" customHeight="1">
      <c r="A24" s="2"/>
      <c r="D24" s="26"/>
      <c r="E24" s="60"/>
      <c r="F24" s="16"/>
      <c r="G24" s="26"/>
    </row>
    <row r="25" spans="1:7" ht="14.25" customHeight="1">
      <c r="A25" s="2"/>
      <c r="D25" s="26"/>
      <c r="E25" s="60"/>
      <c r="F25" s="16"/>
      <c r="G25" s="26"/>
    </row>
    <row r="26" spans="1:7" ht="14.25" customHeight="1">
      <c r="C26" s="2"/>
      <c r="D26" s="29"/>
      <c r="E26" s="60"/>
      <c r="F26" s="27"/>
      <c r="G26" s="27"/>
    </row>
    <row r="27" spans="1:7" ht="14.25" customHeight="1">
      <c r="B27" s="2"/>
      <c r="C27" s="2"/>
      <c r="D27" s="27"/>
      <c r="E27" s="99"/>
      <c r="F27" s="16"/>
      <c r="G27" s="27"/>
    </row>
    <row r="28" spans="1:7" ht="14.25" customHeight="1">
      <c r="D28" s="27"/>
      <c r="E28" s="60"/>
      <c r="F28" s="27"/>
      <c r="G28" s="27"/>
    </row>
    <row r="29" spans="1:7" ht="14.25" customHeight="1">
      <c r="A29" s="2"/>
      <c r="D29" s="26"/>
      <c r="E29" s="60"/>
      <c r="F29" s="16"/>
      <c r="G29" s="26"/>
    </row>
    <row r="30" spans="1:7" ht="14.25" customHeight="1">
      <c r="D30" s="1"/>
      <c r="F30" s="2"/>
      <c r="G30" s="1"/>
    </row>
    <row r="31" spans="1:7" ht="14.25" customHeight="1">
      <c r="D31" s="1"/>
      <c r="F31" s="2"/>
      <c r="G31" s="1"/>
    </row>
    <row r="32" spans="1:7" ht="14.25" customHeight="1">
      <c r="A32" s="2"/>
      <c r="D32" s="1"/>
      <c r="F32" s="2"/>
      <c r="G32" s="1"/>
    </row>
    <row r="33" spans="1:7" ht="14.25" customHeight="1">
      <c r="A33" s="2"/>
      <c r="D33" s="1"/>
      <c r="F33" s="2"/>
      <c r="G33" s="1"/>
    </row>
    <row r="34" spans="1:7" ht="14.25" customHeight="1">
      <c r="A34" s="2"/>
      <c r="B34" s="2"/>
      <c r="C34" s="2"/>
      <c r="D34" s="2"/>
      <c r="E34" s="20"/>
      <c r="F34" s="2"/>
      <c r="G34" s="2"/>
    </row>
    <row r="35" spans="1:7" ht="14.25" customHeight="1">
      <c r="A35" s="2"/>
      <c r="B35" s="2"/>
      <c r="C35" s="2"/>
      <c r="D35" s="2"/>
      <c r="E35" s="20"/>
      <c r="F35" s="2"/>
      <c r="G35" s="2"/>
    </row>
    <row r="36" spans="1:7" ht="14.25" customHeight="1"/>
    <row r="37" spans="1:7" ht="14.25" customHeight="1"/>
    <row r="38" spans="1:7" ht="14.25" customHeight="1">
      <c r="A38" s="2"/>
      <c r="B38" s="2"/>
      <c r="C38" s="1"/>
      <c r="D38" s="1"/>
      <c r="E38" s="94"/>
      <c r="F38" s="1"/>
      <c r="G38" s="1"/>
    </row>
    <row r="39" spans="1:7" ht="14.25" customHeight="1">
      <c r="A39" s="2"/>
      <c r="B39" s="2"/>
      <c r="C39" s="1"/>
      <c r="D39" s="1"/>
      <c r="E39" s="94"/>
      <c r="F39" s="1"/>
      <c r="G39" s="1"/>
    </row>
    <row r="40" spans="1:7" ht="14.25" customHeight="1">
      <c r="A40" s="2"/>
      <c r="B40" s="2"/>
      <c r="C40" s="1"/>
      <c r="D40" s="1"/>
      <c r="E40" s="94"/>
      <c r="F40" s="1"/>
      <c r="G40" s="1"/>
    </row>
    <row r="41" spans="1:7" ht="14.25" customHeight="1">
      <c r="C41" s="1"/>
      <c r="D41" s="1"/>
      <c r="E41" s="94"/>
      <c r="F41" s="13"/>
      <c r="G41" s="1"/>
    </row>
    <row r="42" spans="1:7" ht="14.25" customHeight="1">
      <c r="C42" s="1"/>
      <c r="D42" s="1"/>
      <c r="E42" s="94"/>
      <c r="F42" s="1"/>
      <c r="G42" s="1"/>
    </row>
    <row r="43" spans="1:7" ht="14.25" customHeight="1">
      <c r="A43" s="2"/>
      <c r="C43" s="2"/>
      <c r="D43" s="1"/>
      <c r="E43" s="94"/>
      <c r="F43" s="1"/>
      <c r="G43" s="1"/>
    </row>
    <row r="44" spans="1:7" ht="14.25" customHeight="1">
      <c r="A44" s="2"/>
      <c r="C44" s="2"/>
      <c r="D44" s="1"/>
      <c r="E44" s="94"/>
      <c r="F44" s="1"/>
      <c r="G44" s="1"/>
    </row>
    <row r="45" spans="1:7" ht="14.25" customHeight="1">
      <c r="A45" s="2"/>
    </row>
    <row r="46" spans="1:7" ht="14.25" customHeight="1"/>
    <row r="47" spans="1:7" ht="14.25" customHeight="1">
      <c r="B47" s="2"/>
    </row>
    <row r="48" spans="1:7" ht="14.25" customHeight="1"/>
    <row r="49" spans="1:6" ht="14.25" customHeight="1">
      <c r="A49" s="1"/>
      <c r="B49" s="1"/>
      <c r="C49" s="1"/>
      <c r="E49" s="94"/>
      <c r="F49" s="1"/>
    </row>
    <row r="50" spans="1:6" ht="14.25" customHeight="1">
      <c r="A50" s="2"/>
      <c r="B50" s="2"/>
      <c r="C50" s="2"/>
      <c r="D50" s="1"/>
    </row>
    <row r="51" spans="1:6" ht="14.25" customHeight="1">
      <c r="A51" s="1"/>
      <c r="B51" s="1"/>
      <c r="C51" s="1"/>
      <c r="D51" s="1"/>
      <c r="E51" s="83"/>
    </row>
    <row r="52" spans="1:6" ht="14.25" customHeight="1">
      <c r="A52" s="1"/>
      <c r="B52" s="54"/>
      <c r="C52" s="1"/>
      <c r="D52" s="1"/>
      <c r="E52" s="83"/>
    </row>
    <row r="53" spans="1:6" ht="14.25" customHeight="1">
      <c r="E53" s="83"/>
      <c r="F53" s="2"/>
    </row>
    <row r="54" spans="1:6" ht="14.25" customHeight="1">
      <c r="A54" s="2"/>
      <c r="B54" s="2"/>
      <c r="E54" s="83"/>
    </row>
    <row r="55" spans="1:6" ht="14.25" customHeight="1">
      <c r="A55" s="2"/>
      <c r="B55" s="2"/>
      <c r="E55" s="83"/>
    </row>
    <row r="56" spans="1:6" ht="14.25" customHeight="1">
      <c r="A56" s="2"/>
      <c r="B56" s="2"/>
      <c r="E56" s="83"/>
    </row>
    <row r="57" spans="1:6" ht="14.25" customHeight="1">
      <c r="E57" s="83"/>
      <c r="F57" s="2"/>
    </row>
    <row r="58" spans="1:6" ht="14.25" customHeight="1">
      <c r="A58" s="2"/>
      <c r="B58" s="2"/>
      <c r="E58" s="83"/>
    </row>
    <row r="59" spans="1:6" ht="14.25" customHeight="1">
      <c r="A59" s="2"/>
      <c r="B59" s="2"/>
    </row>
    <row r="60" spans="1:6" ht="14.25" customHeight="1">
      <c r="A60" s="2"/>
      <c r="B60" s="2"/>
    </row>
    <row r="61" spans="1:6">
      <c r="A61" s="2"/>
      <c r="B61" s="2"/>
    </row>
    <row r="62" spans="1:6">
      <c r="A62" s="2"/>
      <c r="B62" s="2"/>
      <c r="E62" s="83"/>
    </row>
    <row r="63" spans="1:6">
      <c r="A63" s="2"/>
      <c r="B63" s="2"/>
      <c r="E63" s="83"/>
    </row>
    <row r="64" spans="1:6">
      <c r="A64" s="2"/>
      <c r="B64" s="2"/>
      <c r="E64" s="83"/>
    </row>
    <row r="65" spans="1:5">
      <c r="A65" s="2"/>
      <c r="B65" s="2"/>
      <c r="E65" s="8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65"/>
  <sheetViews>
    <sheetView workbookViewId="0">
      <pane ySplit="1" topLeftCell="A8" activePane="bottomLeft" state="frozen"/>
      <selection pane="bottomLeft" activeCell="E26" sqref="E26"/>
    </sheetView>
  </sheetViews>
  <sheetFormatPr defaultRowHeight="15"/>
  <cols>
    <col min="1" max="1" width="15.5703125" customWidth="1"/>
    <col min="2" max="2" width="15.7109375" customWidth="1"/>
    <col min="3" max="3" width="25.5703125" customWidth="1"/>
    <col min="4" max="4" width="20.5703125" bestFit="1" customWidth="1"/>
    <col min="5" max="5" width="19.42578125" customWidth="1"/>
    <col min="6" max="6" width="12.28515625" customWidth="1"/>
    <col min="7" max="7" width="13" customWidth="1"/>
    <col min="8" max="8" width="28.42578125" customWidth="1"/>
    <col min="9" max="9" width="20.5703125" customWidth="1"/>
    <col min="10" max="10" width="19.42578125" customWidth="1"/>
    <col min="11" max="11" width="15" customWidth="1"/>
    <col min="12" max="12" width="22.85546875" customWidth="1"/>
  </cols>
  <sheetData>
    <row r="1" spans="1:12" ht="18.75" customHeight="1">
      <c r="A1" s="1" t="s">
        <v>0</v>
      </c>
      <c r="B1" s="1" t="s">
        <v>42</v>
      </c>
      <c r="C1" s="1" t="s">
        <v>4</v>
      </c>
      <c r="D1" s="1" t="s">
        <v>1</v>
      </c>
      <c r="E1" s="1" t="s">
        <v>35</v>
      </c>
      <c r="F1" s="1" t="s">
        <v>11</v>
      </c>
      <c r="G1" s="1" t="s">
        <v>126</v>
      </c>
      <c r="H1" s="1" t="s">
        <v>6</v>
      </c>
      <c r="I1" s="1" t="s">
        <v>46</v>
      </c>
      <c r="J1" s="1" t="s">
        <v>7</v>
      </c>
      <c r="K1" s="1" t="s">
        <v>34</v>
      </c>
      <c r="L1" s="1" t="s">
        <v>88</v>
      </c>
    </row>
    <row r="2" spans="1:12" ht="14.25" customHeight="1">
      <c r="A2" s="2"/>
      <c r="B2" s="1"/>
      <c r="C2" s="1"/>
      <c r="D2" s="1"/>
      <c r="E2" s="1"/>
      <c r="F2" s="1"/>
      <c r="G2" s="1"/>
      <c r="H2" s="1"/>
      <c r="I2" s="1"/>
      <c r="J2" s="1"/>
      <c r="K2" s="1"/>
      <c r="L2" s="1"/>
    </row>
    <row r="3" spans="1:12" ht="14.25" customHeight="1">
      <c r="A3" s="2" t="s">
        <v>44</v>
      </c>
      <c r="B3" s="2" t="s">
        <v>142</v>
      </c>
      <c r="C3" s="2" t="s">
        <v>185</v>
      </c>
      <c r="D3" s="1"/>
      <c r="E3" s="1"/>
      <c r="F3" s="1"/>
      <c r="G3" s="1"/>
      <c r="H3" s="1"/>
      <c r="I3" s="1"/>
      <c r="J3" s="1"/>
      <c r="K3" s="1"/>
      <c r="L3" s="1"/>
    </row>
    <row r="4" spans="1:12" ht="14.25" customHeight="1">
      <c r="A4" s="2" t="s">
        <v>44</v>
      </c>
      <c r="B4" s="2" t="s">
        <v>142</v>
      </c>
      <c r="C4" s="2" t="s">
        <v>257</v>
      </c>
      <c r="D4" s="1"/>
      <c r="E4" s="1"/>
      <c r="F4" s="1"/>
      <c r="G4" s="1"/>
      <c r="H4" s="1"/>
      <c r="I4" s="1"/>
      <c r="J4" s="1"/>
      <c r="K4" s="1"/>
      <c r="L4" s="1"/>
    </row>
    <row r="5" spans="1:12" ht="14.25" customHeight="1">
      <c r="A5" s="2"/>
      <c r="B5" s="2"/>
      <c r="C5" s="2"/>
      <c r="D5" s="1"/>
      <c r="E5" s="1"/>
      <c r="F5" s="1"/>
      <c r="G5" s="1"/>
      <c r="H5" s="1"/>
      <c r="I5" s="1"/>
      <c r="J5" s="1"/>
      <c r="K5" s="1"/>
      <c r="L5" s="1"/>
    </row>
    <row r="6" spans="1:12" ht="14.25" customHeight="1">
      <c r="A6" s="2"/>
      <c r="B6" s="2"/>
      <c r="C6" s="2"/>
      <c r="D6" s="1"/>
      <c r="E6" s="1"/>
      <c r="F6" s="1"/>
      <c r="G6" s="1"/>
      <c r="H6" s="1"/>
      <c r="I6" s="1"/>
      <c r="J6" s="1"/>
      <c r="K6" s="1"/>
      <c r="L6" s="1"/>
    </row>
    <row r="7" spans="1:12" ht="14.25" customHeight="1">
      <c r="A7" s="2" t="s">
        <v>2</v>
      </c>
      <c r="B7" s="2" t="s">
        <v>16</v>
      </c>
      <c r="C7" s="2" t="s">
        <v>17</v>
      </c>
      <c r="D7" t="s">
        <v>18</v>
      </c>
      <c r="H7" s="2"/>
      <c r="K7" t="s">
        <v>4</v>
      </c>
      <c r="L7" s="1"/>
    </row>
    <row r="8" spans="1:12" ht="14.25" customHeight="1">
      <c r="A8" t="s">
        <v>44</v>
      </c>
      <c r="B8" t="s">
        <v>3</v>
      </c>
      <c r="C8" s="2" t="s">
        <v>28</v>
      </c>
      <c r="D8" t="s">
        <v>33</v>
      </c>
      <c r="E8" t="s">
        <v>36</v>
      </c>
      <c r="F8" s="2"/>
      <c r="G8" s="2"/>
      <c r="H8" s="2"/>
      <c r="K8" t="s">
        <v>4</v>
      </c>
    </row>
    <row r="9" spans="1:12" ht="14.25" customHeight="1">
      <c r="A9" t="s">
        <v>2</v>
      </c>
      <c r="B9" t="s">
        <v>16</v>
      </c>
      <c r="C9" t="s">
        <v>5</v>
      </c>
      <c r="D9" t="s">
        <v>10</v>
      </c>
      <c r="E9" t="s">
        <v>8</v>
      </c>
      <c r="H9" s="2"/>
      <c r="K9" t="s">
        <v>4</v>
      </c>
    </row>
    <row r="10" spans="1:12" ht="14.25" customHeight="1">
      <c r="A10" s="2" t="s">
        <v>39</v>
      </c>
      <c r="B10" s="2" t="s">
        <v>16</v>
      </c>
      <c r="C10" s="2" t="s">
        <v>54</v>
      </c>
      <c r="D10" t="s">
        <v>56</v>
      </c>
      <c r="E10" s="2"/>
      <c r="F10" s="2"/>
      <c r="G10" s="2"/>
      <c r="H10" s="2" t="s">
        <v>55</v>
      </c>
      <c r="J10" s="2"/>
      <c r="K10" t="s">
        <v>4</v>
      </c>
      <c r="L10" s="1"/>
    </row>
    <row r="11" spans="1:12" ht="14.25" customHeight="1">
      <c r="A11" s="2" t="s">
        <v>39</v>
      </c>
      <c r="B11" s="2" t="s">
        <v>16</v>
      </c>
      <c r="C11" t="s">
        <v>90</v>
      </c>
      <c r="D11" t="s">
        <v>91</v>
      </c>
      <c r="E11" s="1"/>
      <c r="F11" s="4">
        <v>42687</v>
      </c>
      <c r="H11" s="1"/>
      <c r="J11" s="1"/>
      <c r="K11" s="1"/>
      <c r="L11" s="1"/>
    </row>
    <row r="12" spans="1:12" ht="14.25" customHeight="1">
      <c r="A12" s="2" t="s">
        <v>39</v>
      </c>
      <c r="B12" s="2" t="s">
        <v>60</v>
      </c>
      <c r="C12" t="s">
        <v>41</v>
      </c>
      <c r="D12" s="2" t="s">
        <v>91</v>
      </c>
      <c r="E12" s="1"/>
      <c r="F12" s="4">
        <v>42775</v>
      </c>
      <c r="H12" s="2"/>
      <c r="I12" s="2"/>
      <c r="J12" s="1"/>
      <c r="K12" s="1"/>
      <c r="L12" s="1"/>
    </row>
    <row r="13" spans="1:12" ht="14.25" customHeight="1">
      <c r="A13" s="2" t="s">
        <v>2</v>
      </c>
      <c r="B13" s="2" t="s">
        <v>14</v>
      </c>
      <c r="C13" t="s">
        <v>83</v>
      </c>
      <c r="D13" s="2" t="s">
        <v>91</v>
      </c>
      <c r="E13" s="1"/>
      <c r="H13" s="2"/>
      <c r="J13" s="1"/>
      <c r="K13" s="1"/>
      <c r="L13" s="1"/>
    </row>
    <row r="14" spans="1:12" ht="14.25" customHeight="1">
      <c r="A14" t="s">
        <v>2</v>
      </c>
      <c r="B14" t="s">
        <v>16</v>
      </c>
      <c r="C14" t="s">
        <v>124</v>
      </c>
      <c r="D14" t="s">
        <v>91</v>
      </c>
      <c r="E14" s="1"/>
      <c r="H14" s="13"/>
      <c r="J14" s="1"/>
      <c r="K14" s="1"/>
      <c r="L14" s="3"/>
    </row>
    <row r="15" spans="1:12" ht="14.25" customHeight="1">
      <c r="A15" t="s">
        <v>39</v>
      </c>
      <c r="B15" s="2" t="s">
        <v>16</v>
      </c>
      <c r="C15" s="2" t="s">
        <v>137</v>
      </c>
      <c r="D15" t="s">
        <v>91</v>
      </c>
      <c r="E15" s="1"/>
      <c r="F15" s="1"/>
      <c r="G15" s="2"/>
      <c r="H15" s="1"/>
      <c r="I15" s="2" t="s">
        <v>136</v>
      </c>
      <c r="J15" s="1"/>
      <c r="K15" s="1"/>
    </row>
    <row r="16" spans="1:12" ht="14.25" customHeight="1">
      <c r="A16" t="s">
        <v>39</v>
      </c>
      <c r="B16" s="2" t="s">
        <v>16</v>
      </c>
      <c r="C16" s="2" t="s">
        <v>141</v>
      </c>
      <c r="D16" t="s">
        <v>91</v>
      </c>
      <c r="E16" s="26"/>
      <c r="F16" s="26"/>
      <c r="G16" s="16"/>
      <c r="H16" s="26"/>
      <c r="I16" s="26"/>
      <c r="J16" s="26"/>
      <c r="K16" s="26"/>
      <c r="L16" s="27"/>
    </row>
    <row r="17" spans="1:12" ht="14.25" customHeight="1">
      <c r="A17" s="2" t="s">
        <v>2</v>
      </c>
      <c r="B17" s="2" t="s">
        <v>16</v>
      </c>
      <c r="C17" t="s">
        <v>117</v>
      </c>
      <c r="D17" s="2" t="s">
        <v>135</v>
      </c>
      <c r="E17" s="26"/>
      <c r="F17" s="28">
        <v>42775</v>
      </c>
      <c r="G17" s="27"/>
      <c r="H17" s="16"/>
      <c r="I17" s="16"/>
      <c r="J17" s="26"/>
      <c r="K17" s="26"/>
      <c r="L17" s="29"/>
    </row>
    <row r="18" spans="1:12" ht="14.25" customHeight="1">
      <c r="A18" s="2" t="s">
        <v>39</v>
      </c>
      <c r="B18" s="2" t="s">
        <v>16</v>
      </c>
      <c r="C18" s="2" t="s">
        <v>53</v>
      </c>
      <c r="D18" t="s">
        <v>135</v>
      </c>
      <c r="E18" s="16"/>
      <c r="F18" s="16"/>
      <c r="G18" s="16"/>
      <c r="H18" s="16" t="s">
        <v>55</v>
      </c>
      <c r="I18" s="27"/>
      <c r="J18" s="16"/>
      <c r="K18" s="16" t="s">
        <v>4</v>
      </c>
      <c r="L18" s="26"/>
    </row>
    <row r="19" spans="1:12" ht="14.25" customHeight="1">
      <c r="A19" s="2" t="s">
        <v>39</v>
      </c>
      <c r="B19" s="2" t="s">
        <v>16</v>
      </c>
      <c r="C19" t="s">
        <v>57</v>
      </c>
      <c r="D19" t="s">
        <v>32</v>
      </c>
      <c r="E19" s="26"/>
      <c r="F19" s="27"/>
      <c r="G19" s="27"/>
      <c r="H19" s="16" t="s">
        <v>58</v>
      </c>
      <c r="I19" s="27"/>
      <c r="J19" s="26"/>
      <c r="K19" s="26"/>
      <c r="L19" s="26"/>
    </row>
    <row r="20" spans="1:12" ht="14.25" customHeight="1">
      <c r="A20" t="s">
        <v>2</v>
      </c>
      <c r="B20" t="s">
        <v>16</v>
      </c>
      <c r="C20" t="s">
        <v>31</v>
      </c>
      <c r="D20" t="s">
        <v>32</v>
      </c>
      <c r="E20" s="26"/>
      <c r="F20" s="27"/>
      <c r="G20" s="27">
        <v>2</v>
      </c>
      <c r="H20" s="16"/>
      <c r="I20" s="27"/>
      <c r="J20" s="26"/>
      <c r="K20" s="26"/>
      <c r="L20" s="26"/>
    </row>
    <row r="21" spans="1:12" ht="14.25" customHeight="1">
      <c r="A21" s="2" t="s">
        <v>39</v>
      </c>
      <c r="B21" s="2" t="s">
        <v>16</v>
      </c>
      <c r="C21" t="s">
        <v>59</v>
      </c>
      <c r="D21" t="s">
        <v>32</v>
      </c>
      <c r="E21" s="26"/>
      <c r="F21" s="27"/>
      <c r="G21" s="27"/>
      <c r="H21" s="16" t="s">
        <v>58</v>
      </c>
      <c r="I21" s="27"/>
      <c r="J21" s="26"/>
      <c r="K21" s="26"/>
      <c r="L21" s="26"/>
    </row>
    <row r="22" spans="1:12" ht="14.25" customHeight="1">
      <c r="A22" s="2" t="s">
        <v>39</v>
      </c>
      <c r="B22" s="2" t="s">
        <v>60</v>
      </c>
      <c r="C22" t="s">
        <v>21</v>
      </c>
      <c r="D22" t="s">
        <v>32</v>
      </c>
      <c r="E22" s="26"/>
      <c r="F22" s="27"/>
      <c r="G22" s="27"/>
      <c r="H22" s="16"/>
      <c r="I22" s="27"/>
      <c r="J22" s="26"/>
      <c r="K22" s="26"/>
      <c r="L22" s="26"/>
    </row>
    <row r="23" spans="1:12" ht="14.25" customHeight="1">
      <c r="A23" s="2" t="s">
        <v>39</v>
      </c>
      <c r="B23" s="2" t="s">
        <v>60</v>
      </c>
      <c r="C23" t="s">
        <v>22</v>
      </c>
      <c r="D23" t="s">
        <v>32</v>
      </c>
      <c r="E23" s="26"/>
      <c r="F23" s="27"/>
      <c r="G23" s="27"/>
      <c r="H23" s="16"/>
      <c r="I23" s="27"/>
      <c r="J23" s="26"/>
      <c r="K23" s="26"/>
      <c r="L23" s="26"/>
    </row>
    <row r="24" spans="1:12" ht="14.25" customHeight="1">
      <c r="A24" s="2" t="s">
        <v>2</v>
      </c>
      <c r="B24" s="2" t="s">
        <v>14</v>
      </c>
      <c r="C24" t="s">
        <v>13</v>
      </c>
      <c r="D24" t="s">
        <v>32</v>
      </c>
      <c r="E24" s="26"/>
      <c r="F24" s="27"/>
      <c r="G24" s="27"/>
      <c r="H24" s="16"/>
      <c r="I24" s="27"/>
      <c r="J24" s="26"/>
      <c r="K24" s="26"/>
      <c r="L24" s="26"/>
    </row>
    <row r="25" spans="1:12" ht="14.25" customHeight="1">
      <c r="A25" s="2" t="s">
        <v>85</v>
      </c>
      <c r="B25" s="2" t="s">
        <v>87</v>
      </c>
      <c r="C25" t="s">
        <v>86</v>
      </c>
      <c r="D25" t="s">
        <v>32</v>
      </c>
      <c r="E25" s="26"/>
      <c r="F25" s="27"/>
      <c r="G25" s="27"/>
      <c r="H25" s="16"/>
      <c r="I25" s="27"/>
      <c r="J25" s="26"/>
      <c r="K25" s="26"/>
      <c r="L25" s="29" t="s">
        <v>89</v>
      </c>
    </row>
    <row r="26" spans="1:12" ht="14.25" customHeight="1">
      <c r="A26" t="s">
        <v>2</v>
      </c>
      <c r="B26" t="s">
        <v>16</v>
      </c>
      <c r="C26" t="s">
        <v>15</v>
      </c>
      <c r="D26" s="2" t="s">
        <v>30</v>
      </c>
      <c r="E26" s="29"/>
      <c r="F26" s="27"/>
      <c r="G26" s="27"/>
      <c r="H26" s="27" t="s">
        <v>12</v>
      </c>
      <c r="I26" s="16"/>
      <c r="J26" s="27"/>
      <c r="K26" s="27" t="s">
        <v>4</v>
      </c>
      <c r="L26" s="27"/>
    </row>
    <row r="27" spans="1:12" ht="14.25" customHeight="1">
      <c r="A27" t="s">
        <v>24</v>
      </c>
      <c r="B27" t="s">
        <v>43</v>
      </c>
      <c r="C27" s="2" t="s">
        <v>23</v>
      </c>
      <c r="D27" s="2" t="s">
        <v>25</v>
      </c>
      <c r="E27" s="27" t="s">
        <v>8</v>
      </c>
      <c r="F27" s="16"/>
      <c r="G27" s="16"/>
      <c r="H27" s="16"/>
      <c r="I27" s="16"/>
      <c r="J27" s="27"/>
      <c r="K27" s="27" t="s">
        <v>4</v>
      </c>
      <c r="L27" s="27"/>
    </row>
    <row r="28" spans="1:12" ht="14.25" customHeight="1">
      <c r="A28" t="s">
        <v>2</v>
      </c>
      <c r="B28" t="s">
        <v>16</v>
      </c>
      <c r="C28" t="s">
        <v>19</v>
      </c>
      <c r="D28" t="s">
        <v>20</v>
      </c>
      <c r="E28" s="27"/>
      <c r="F28" s="27"/>
      <c r="G28" s="27"/>
      <c r="H28" s="27" t="s">
        <v>9</v>
      </c>
      <c r="I28" s="27"/>
      <c r="J28" s="27"/>
      <c r="K28" s="27" t="s">
        <v>4</v>
      </c>
      <c r="L28" s="27"/>
    </row>
    <row r="29" spans="1:12" ht="14.25" customHeight="1">
      <c r="A29" s="2" t="s">
        <v>2</v>
      </c>
      <c r="B29" s="2" t="s">
        <v>16</v>
      </c>
      <c r="C29" t="s">
        <v>52</v>
      </c>
      <c r="E29" s="26"/>
      <c r="F29" s="27"/>
      <c r="G29" s="27"/>
      <c r="H29" s="16"/>
      <c r="I29" s="27"/>
      <c r="J29" s="26"/>
      <c r="K29" s="26"/>
      <c r="L29" s="29"/>
    </row>
    <row r="30" spans="1:12" ht="14.25" customHeight="1">
      <c r="A30" t="s">
        <v>2</v>
      </c>
      <c r="B30" t="s">
        <v>16</v>
      </c>
      <c r="C30" t="s">
        <v>132</v>
      </c>
      <c r="E30" s="1"/>
      <c r="H30" s="2"/>
      <c r="I30" t="s">
        <v>131</v>
      </c>
      <c r="J30" s="1"/>
      <c r="K30" s="1"/>
      <c r="L30" s="3"/>
    </row>
    <row r="31" spans="1:12" ht="14.25" customHeight="1">
      <c r="A31" t="s">
        <v>2</v>
      </c>
      <c r="B31" t="s">
        <v>16</v>
      </c>
      <c r="C31" t="s">
        <v>133</v>
      </c>
      <c r="E31" s="1"/>
      <c r="H31" s="2"/>
      <c r="I31" t="s">
        <v>131</v>
      </c>
      <c r="J31" s="1"/>
      <c r="K31" s="1"/>
      <c r="L31" s="3"/>
    </row>
    <row r="32" spans="1:12" ht="14.25" customHeight="1">
      <c r="A32" s="2" t="s">
        <v>2</v>
      </c>
      <c r="B32" s="2" t="s">
        <v>16</v>
      </c>
      <c r="C32" t="s">
        <v>57</v>
      </c>
      <c r="E32" s="1"/>
      <c r="H32" s="2"/>
      <c r="I32" t="s">
        <v>131</v>
      </c>
      <c r="J32" s="1"/>
      <c r="K32" s="1"/>
      <c r="L32" s="1"/>
    </row>
    <row r="33" spans="1:12" ht="14.25" customHeight="1">
      <c r="A33" s="2" t="s">
        <v>2</v>
      </c>
      <c r="B33" s="2" t="s">
        <v>16</v>
      </c>
      <c r="C33" t="s">
        <v>134</v>
      </c>
      <c r="E33" s="1"/>
      <c r="H33" s="2"/>
      <c r="J33" s="1"/>
      <c r="K33" s="1"/>
      <c r="L33" s="1"/>
    </row>
    <row r="34" spans="1:12" ht="14.25" customHeight="1">
      <c r="A34" s="2" t="s">
        <v>39</v>
      </c>
      <c r="B34" s="2" t="s">
        <v>16</v>
      </c>
      <c r="C34" s="2" t="s">
        <v>49</v>
      </c>
      <c r="D34" s="2"/>
      <c r="E34" s="2"/>
      <c r="F34" s="2"/>
      <c r="G34" s="2"/>
      <c r="H34" s="2"/>
      <c r="I34" s="2"/>
      <c r="J34" s="2"/>
      <c r="K34" s="2"/>
      <c r="L34" s="1"/>
    </row>
    <row r="35" spans="1:12" ht="14.25" customHeight="1">
      <c r="A35" s="2" t="s">
        <v>39</v>
      </c>
      <c r="B35" s="2" t="s">
        <v>16</v>
      </c>
      <c r="C35" s="2" t="s">
        <v>52</v>
      </c>
      <c r="D35" s="2"/>
      <c r="E35" s="2"/>
      <c r="F35" s="2"/>
      <c r="G35" s="2"/>
      <c r="H35" s="2"/>
      <c r="I35" s="2"/>
      <c r="J35" s="2"/>
      <c r="K35" s="2"/>
      <c r="L35" s="1"/>
    </row>
    <row r="36" spans="1:12" ht="14.25" customHeight="1">
      <c r="A36" t="s">
        <v>2</v>
      </c>
      <c r="B36" t="s">
        <v>16</v>
      </c>
      <c r="C36" t="s">
        <v>37</v>
      </c>
      <c r="E36" t="s">
        <v>36</v>
      </c>
      <c r="K36" t="s">
        <v>38</v>
      </c>
    </row>
    <row r="37" spans="1:12" ht="14.25" customHeight="1">
      <c r="A37" t="s">
        <v>24</v>
      </c>
      <c r="B37" t="s">
        <v>16</v>
      </c>
      <c r="C37" t="s">
        <v>50</v>
      </c>
      <c r="J37" t="s">
        <v>51</v>
      </c>
      <c r="K37" t="s">
        <v>4</v>
      </c>
    </row>
    <row r="38" spans="1:12" ht="14.25" customHeight="1">
      <c r="A38" t="s">
        <v>39</v>
      </c>
      <c r="B38" s="2" t="s">
        <v>16</v>
      </c>
      <c r="C38" s="2" t="s">
        <v>138</v>
      </c>
      <c r="D38" s="1"/>
      <c r="E38" s="1"/>
      <c r="F38" s="1"/>
      <c r="G38" s="2"/>
      <c r="H38" s="1"/>
      <c r="I38" s="2" t="s">
        <v>136</v>
      </c>
      <c r="J38" s="1"/>
      <c r="K38" s="1"/>
    </row>
    <row r="39" spans="1:12" ht="14.25" customHeight="1">
      <c r="A39" t="s">
        <v>39</v>
      </c>
      <c r="B39" s="2" t="s">
        <v>16</v>
      </c>
      <c r="C39" s="2" t="s">
        <v>139</v>
      </c>
      <c r="D39" s="1"/>
      <c r="E39" s="1"/>
      <c r="F39" s="1"/>
      <c r="G39" s="2"/>
      <c r="H39" s="1"/>
      <c r="I39" s="2" t="s">
        <v>136</v>
      </c>
      <c r="J39" s="1"/>
      <c r="K39" s="1"/>
    </row>
    <row r="40" spans="1:12" ht="14.25" customHeight="1">
      <c r="A40" t="s">
        <v>39</v>
      </c>
      <c r="B40" s="2" t="s">
        <v>16</v>
      </c>
      <c r="C40" s="2" t="s">
        <v>140</v>
      </c>
      <c r="D40" s="1"/>
      <c r="E40" s="1"/>
      <c r="F40" s="1"/>
      <c r="G40" s="2"/>
      <c r="H40" s="1"/>
      <c r="I40" s="1"/>
      <c r="J40" s="1"/>
      <c r="K40" s="1"/>
    </row>
    <row r="41" spans="1:12" ht="14.25" customHeight="1">
      <c r="A41" t="s">
        <v>39</v>
      </c>
      <c r="B41" t="s">
        <v>178</v>
      </c>
      <c r="C41" t="s">
        <v>121</v>
      </c>
      <c r="D41" s="1"/>
      <c r="E41" s="1"/>
      <c r="F41" s="1"/>
      <c r="G41">
        <v>1</v>
      </c>
      <c r="H41" s="13" t="s">
        <v>122</v>
      </c>
      <c r="I41" s="1"/>
      <c r="J41" s="1"/>
      <c r="K41" s="1"/>
    </row>
    <row r="42" spans="1:12" ht="14.25" customHeight="1">
      <c r="A42" t="s">
        <v>39</v>
      </c>
      <c r="B42" t="s">
        <v>120</v>
      </c>
      <c r="C42" t="s">
        <v>123</v>
      </c>
      <c r="D42" s="1"/>
      <c r="E42" s="1"/>
      <c r="F42" s="1"/>
      <c r="G42">
        <v>2</v>
      </c>
      <c r="H42" s="1"/>
      <c r="I42" s="1"/>
      <c r="J42" s="1"/>
      <c r="K42" s="1"/>
    </row>
    <row r="43" spans="1:12" ht="14.25" customHeight="1">
      <c r="A43" t="s">
        <v>39</v>
      </c>
      <c r="B43" s="2" t="s">
        <v>179</v>
      </c>
      <c r="C43" t="s">
        <v>124</v>
      </c>
      <c r="D43" s="2" t="s">
        <v>180</v>
      </c>
      <c r="E43" s="1"/>
      <c r="F43" s="1"/>
      <c r="G43" s="1"/>
      <c r="H43" s="1"/>
      <c r="I43" s="1"/>
      <c r="J43" s="1"/>
      <c r="K43" s="1"/>
    </row>
    <row r="44" spans="1:12" ht="14.25" customHeight="1">
      <c r="A44" t="s">
        <v>39</v>
      </c>
      <c r="B44" s="2" t="s">
        <v>179</v>
      </c>
      <c r="C44" t="s">
        <v>125</v>
      </c>
      <c r="D44" s="2" t="s">
        <v>180</v>
      </c>
      <c r="E44" s="1"/>
      <c r="F44" s="1"/>
      <c r="G44" s="1"/>
      <c r="H44" s="1"/>
      <c r="I44" s="1"/>
      <c r="J44" s="1"/>
      <c r="K44" s="1"/>
    </row>
    <row r="45" spans="1:12" ht="14.25" customHeight="1">
      <c r="A45" t="s">
        <v>39</v>
      </c>
      <c r="B45" s="2" t="s">
        <v>16</v>
      </c>
      <c r="C45" t="s">
        <v>127</v>
      </c>
      <c r="G45">
        <v>4</v>
      </c>
    </row>
    <row r="46" spans="1:12" ht="14.25" customHeight="1"/>
    <row r="47" spans="1:12" ht="14.25" customHeight="1">
      <c r="A47" t="s">
        <v>143</v>
      </c>
      <c r="B47" t="s">
        <v>3</v>
      </c>
      <c r="C47" s="2" t="s">
        <v>206</v>
      </c>
      <c r="H47" t="s">
        <v>207</v>
      </c>
    </row>
    <row r="48" spans="1:12" ht="14.25" customHeight="1"/>
    <row r="49" spans="1:9" ht="14.25" customHeight="1">
      <c r="A49" s="1"/>
      <c r="B49" s="1"/>
      <c r="C49" s="1"/>
      <c r="D49" s="1"/>
      <c r="F49" s="1"/>
      <c r="G49" s="1"/>
      <c r="H49" s="1"/>
      <c r="I49" s="1"/>
    </row>
    <row r="50" spans="1:9" ht="14.25" customHeight="1">
      <c r="A50" s="2" t="s">
        <v>164</v>
      </c>
      <c r="B50" s="2" t="s">
        <v>142</v>
      </c>
      <c r="C50" s="2" t="s">
        <v>185</v>
      </c>
      <c r="D50" s="2"/>
      <c r="E50" s="1"/>
    </row>
    <row r="51" spans="1:9" ht="14.25" customHeight="1">
      <c r="A51" s="1"/>
      <c r="B51" s="1"/>
      <c r="C51" s="1"/>
      <c r="D51" s="1"/>
      <c r="E51" s="1"/>
      <c r="F51" s="13"/>
    </row>
    <row r="52" spans="1:9" ht="14.25" customHeight="1">
      <c r="A52" s="1"/>
      <c r="B52" s="1"/>
      <c r="C52" s="54"/>
      <c r="D52" s="1"/>
      <c r="E52" s="1"/>
      <c r="F52" s="13"/>
      <c r="G52" s="14"/>
    </row>
    <row r="53" spans="1:9" ht="14.25" customHeight="1">
      <c r="F53" s="13"/>
      <c r="H53" s="2"/>
    </row>
    <row r="54" spans="1:9" ht="14.25" customHeight="1">
      <c r="B54" s="2"/>
      <c r="C54" s="2"/>
      <c r="F54" s="13"/>
      <c r="G54" s="2"/>
    </row>
    <row r="55" spans="1:9" ht="14.25" customHeight="1">
      <c r="B55" s="2"/>
      <c r="C55" s="2"/>
      <c r="F55" s="13"/>
      <c r="G55" s="2"/>
    </row>
    <row r="56" spans="1:9" ht="14.25" customHeight="1">
      <c r="B56" s="2"/>
      <c r="C56" s="2"/>
      <c r="F56" s="13"/>
      <c r="G56" s="2"/>
      <c r="I56" s="2"/>
    </row>
    <row r="57" spans="1:9" ht="14.25" customHeight="1">
      <c r="F57" s="13"/>
      <c r="H57" s="2"/>
      <c r="I57" s="2"/>
    </row>
    <row r="58" spans="1:9" ht="14.25" customHeight="1">
      <c r="B58" s="2"/>
      <c r="C58" s="2"/>
      <c r="F58" s="13"/>
      <c r="G58" s="2"/>
      <c r="I58" s="2"/>
    </row>
    <row r="59" spans="1:9" ht="14.25" customHeight="1">
      <c r="B59" s="2"/>
      <c r="C59" s="2"/>
      <c r="G59" s="2"/>
      <c r="I59" s="2"/>
    </row>
    <row r="60" spans="1:9" ht="14.25" customHeight="1">
      <c r="B60" s="2"/>
      <c r="C60" s="2"/>
      <c r="G60" s="2"/>
      <c r="I60" s="2"/>
    </row>
    <row r="61" spans="1:9">
      <c r="B61" s="2"/>
      <c r="C61" s="2"/>
      <c r="G61" s="2"/>
      <c r="I61" s="2"/>
    </row>
    <row r="62" spans="1:9">
      <c r="B62" s="2"/>
      <c r="C62" s="2"/>
      <c r="F62" s="13"/>
      <c r="G62" s="2"/>
      <c r="I62" s="2"/>
    </row>
    <row r="63" spans="1:9">
      <c r="B63" s="2"/>
      <c r="C63" s="2"/>
      <c r="F63" s="13"/>
      <c r="G63" s="2"/>
      <c r="I63" s="2"/>
    </row>
    <row r="64" spans="1:9">
      <c r="B64" s="2"/>
      <c r="C64" s="2"/>
      <c r="F64" s="13"/>
      <c r="G64" s="2"/>
      <c r="I64" s="2"/>
    </row>
    <row r="65" spans="2:9">
      <c r="B65" s="2"/>
      <c r="C65" s="2"/>
      <c r="F65" s="13"/>
      <c r="G65" s="2"/>
      <c r="I65" s="2"/>
    </row>
  </sheetData>
  <hyperlinks>
    <hyperlink ref="C26" r:id="rId1" display="https://webmail.oregonstate.edu/imp/message.php?mailbox=INBOX&amp;index=26578"/>
    <hyperlink ref="C22" r:id="rId2" display="http://mmi.oregonstate.edu/ari-friedlaender"/>
    <hyperlink ref="L25" r:id="rId3"/>
    <hyperlink ref="C44" r:id="rId4" display="http://ceoas.oregonstate.edu/profile/nolin/"/>
    <hyperlink ref="C13" r:id="rId5" display="http://mime.oregonstate.edu/people/hurst"/>
    <hyperlink ref="C8" r:id="rId6" display="http://web.uvic.ca/~dvarela/people/dvarela.html"/>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dimension ref="A1:E44"/>
  <sheetViews>
    <sheetView workbookViewId="0">
      <selection activeCell="A8" sqref="A8"/>
    </sheetView>
  </sheetViews>
  <sheetFormatPr defaultRowHeight="15"/>
  <cols>
    <col min="1" max="1" width="20.7109375" customWidth="1"/>
    <col min="2" max="2" width="84.28515625" customWidth="1"/>
    <col min="3" max="7" width="12.28515625" customWidth="1"/>
  </cols>
  <sheetData>
    <row r="1" spans="1:4" ht="22.5" customHeight="1">
      <c r="A1" s="47" t="s">
        <v>209</v>
      </c>
      <c r="B1" s="47" t="s">
        <v>210</v>
      </c>
      <c r="C1" s="47"/>
      <c r="D1" s="47"/>
    </row>
    <row r="2" spans="1:4" ht="30.75" customHeight="1">
      <c r="A2" t="s">
        <v>211</v>
      </c>
      <c r="B2" s="48" t="s">
        <v>215</v>
      </c>
    </row>
    <row r="3" spans="1:4" ht="30.75" customHeight="1">
      <c r="A3" t="s">
        <v>212</v>
      </c>
      <c r="B3" s="48" t="s">
        <v>216</v>
      </c>
    </row>
    <row r="4" spans="1:4" ht="30.75" customHeight="1">
      <c r="A4" t="s">
        <v>213</v>
      </c>
      <c r="B4" s="48" t="s">
        <v>217</v>
      </c>
    </row>
    <row r="5" spans="1:4" ht="30.75" customHeight="1">
      <c r="A5" t="s">
        <v>214</v>
      </c>
      <c r="B5" s="48" t="s">
        <v>218</v>
      </c>
    </row>
    <row r="6" spans="1:4" ht="30.75" customHeight="1">
      <c r="A6" t="s">
        <v>220</v>
      </c>
      <c r="B6" s="48" t="s">
        <v>221</v>
      </c>
    </row>
    <row r="7" spans="1:4" ht="30.75" customHeight="1">
      <c r="A7" t="s">
        <v>219</v>
      </c>
    </row>
    <row r="8" spans="1:4" ht="38.25" customHeight="1"/>
    <row r="9" spans="1:4" ht="38.25" customHeight="1"/>
    <row r="22" spans="1:5">
      <c r="D22" s="47"/>
    </row>
    <row r="23" spans="1:5">
      <c r="D23" s="47"/>
    </row>
    <row r="24" spans="1:5">
      <c r="B24" s="2"/>
      <c r="C24" s="2"/>
    </row>
    <row r="26" spans="1:5">
      <c r="A26" s="1"/>
      <c r="B26" s="1"/>
      <c r="C26" s="1"/>
    </row>
    <row r="29" spans="1:5">
      <c r="E29" s="5"/>
    </row>
    <row r="30" spans="1:5">
      <c r="E30" s="5"/>
    </row>
    <row r="31" spans="1:5">
      <c r="E31" s="5"/>
    </row>
    <row r="32" spans="1:5">
      <c r="E32" s="5"/>
    </row>
    <row r="33" spans="5:5">
      <c r="E33" s="6"/>
    </row>
    <row r="34" spans="5:5">
      <c r="E34" s="5"/>
    </row>
    <row r="35" spans="5:5">
      <c r="E35" s="5"/>
    </row>
    <row r="36" spans="5:5">
      <c r="E36" s="5"/>
    </row>
    <row r="37" spans="5:5">
      <c r="E37" s="5"/>
    </row>
    <row r="38" spans="5:5">
      <c r="E38" s="5"/>
    </row>
    <row r="39" spans="5:5">
      <c r="E39" s="5"/>
    </row>
    <row r="40" spans="5:5">
      <c r="E40" s="5"/>
    </row>
    <row r="41" spans="5:5">
      <c r="E41" s="5"/>
    </row>
    <row r="42" spans="5:5">
      <c r="E42" s="5"/>
    </row>
    <row r="43" spans="5:5">
      <c r="E43" s="5"/>
    </row>
    <row r="44" spans="5:5">
      <c r="E44" s="5"/>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J50"/>
  <sheetViews>
    <sheetView workbookViewId="0">
      <selection activeCell="D18" sqref="D18"/>
    </sheetView>
  </sheetViews>
  <sheetFormatPr defaultRowHeight="15"/>
  <cols>
    <col min="1" max="3" width="20.7109375" customWidth="1"/>
    <col min="4" max="5" width="15.28515625" customWidth="1"/>
    <col min="6" max="7" width="20.5703125" customWidth="1"/>
    <col min="8" max="8" width="46.7109375" customWidth="1"/>
    <col min="9" max="9" width="28.5703125" customWidth="1"/>
  </cols>
  <sheetData>
    <row r="1" spans="1:8" ht="22.5" customHeight="1">
      <c r="A1" s="15" t="s">
        <v>0</v>
      </c>
      <c r="B1" s="15" t="s">
        <v>92</v>
      </c>
      <c r="C1" s="44" t="s">
        <v>203</v>
      </c>
      <c r="D1" s="17" t="s">
        <v>204</v>
      </c>
      <c r="E1" s="17" t="s">
        <v>159</v>
      </c>
      <c r="F1" s="17" t="s">
        <v>150</v>
      </c>
      <c r="G1" s="17"/>
      <c r="H1" s="1"/>
    </row>
    <row r="2" spans="1:8">
      <c r="A2" t="s">
        <v>2</v>
      </c>
      <c r="B2" t="s">
        <v>129</v>
      </c>
      <c r="C2" s="45"/>
      <c r="D2" s="45">
        <v>36</v>
      </c>
      <c r="E2" s="45"/>
      <c r="F2" s="45"/>
    </row>
    <row r="3" spans="1:8">
      <c r="A3" t="s">
        <v>2</v>
      </c>
      <c r="B3" t="s">
        <v>119</v>
      </c>
      <c r="C3" s="45"/>
      <c r="D3" s="45"/>
      <c r="E3" s="45"/>
      <c r="F3" s="45"/>
    </row>
    <row r="4" spans="1:8">
      <c r="A4" t="s">
        <v>2</v>
      </c>
      <c r="B4" t="s">
        <v>118</v>
      </c>
      <c r="C4" s="45"/>
      <c r="D4" s="45"/>
      <c r="E4" s="45"/>
      <c r="F4" s="45"/>
    </row>
    <row r="5" spans="1:8">
      <c r="C5" s="45"/>
      <c r="D5" s="45"/>
      <c r="E5" s="45"/>
      <c r="F5" s="45"/>
    </row>
    <row r="6" spans="1:8">
      <c r="A6" t="s">
        <v>85</v>
      </c>
      <c r="B6" t="s">
        <v>43</v>
      </c>
      <c r="C6" s="45"/>
      <c r="D6" s="45">
        <v>36</v>
      </c>
      <c r="E6" s="45">
        <v>16</v>
      </c>
      <c r="F6" s="45" t="s">
        <v>208</v>
      </c>
      <c r="H6" s="10"/>
    </row>
    <row r="7" spans="1:8">
      <c r="A7" t="s">
        <v>85</v>
      </c>
      <c r="B7" t="s">
        <v>119</v>
      </c>
      <c r="C7" s="45"/>
      <c r="D7" s="45" t="s">
        <v>201</v>
      </c>
      <c r="E7" s="45" t="s">
        <v>160</v>
      </c>
      <c r="F7" s="45" t="s">
        <v>205</v>
      </c>
      <c r="H7" s="10"/>
    </row>
    <row r="8" spans="1:8">
      <c r="A8" t="s">
        <v>85</v>
      </c>
      <c r="B8" t="s">
        <v>129</v>
      </c>
      <c r="C8" s="45"/>
      <c r="D8" s="45"/>
      <c r="E8" s="45"/>
      <c r="F8" s="45"/>
    </row>
    <row r="9" spans="1:8">
      <c r="A9" t="s">
        <v>24</v>
      </c>
      <c r="B9" t="s">
        <v>47</v>
      </c>
      <c r="C9" s="45"/>
      <c r="D9" s="45"/>
      <c r="E9" s="45"/>
      <c r="F9" s="45"/>
    </row>
    <row r="10" spans="1:8">
      <c r="A10" t="s">
        <v>85</v>
      </c>
      <c r="B10" t="s">
        <v>45</v>
      </c>
      <c r="C10" s="45"/>
      <c r="D10" s="45"/>
      <c r="E10" s="45"/>
      <c r="F10" s="45"/>
    </row>
    <row r="11" spans="1:8">
      <c r="C11" s="45"/>
      <c r="D11" s="45"/>
      <c r="E11" s="45"/>
      <c r="F11" s="45"/>
    </row>
    <row r="12" spans="1:8">
      <c r="A12" t="s">
        <v>130</v>
      </c>
      <c r="B12" t="s">
        <v>129</v>
      </c>
      <c r="C12" s="45"/>
      <c r="D12" s="45"/>
      <c r="E12" s="45"/>
      <c r="F12" s="45"/>
    </row>
    <row r="13" spans="1:8">
      <c r="A13" t="s">
        <v>130</v>
      </c>
      <c r="B13" t="s">
        <v>26</v>
      </c>
      <c r="C13" s="45"/>
      <c r="D13" s="45"/>
      <c r="E13" s="45"/>
      <c r="F13" s="45"/>
    </row>
    <row r="14" spans="1:8">
      <c r="A14" t="s">
        <v>130</v>
      </c>
      <c r="B14" t="s">
        <v>142</v>
      </c>
      <c r="C14" s="45" t="s">
        <v>202</v>
      </c>
      <c r="D14" s="45" t="s">
        <v>202</v>
      </c>
      <c r="E14" s="45"/>
      <c r="F14" s="45" t="s">
        <v>205</v>
      </c>
    </row>
    <row r="15" spans="1:8">
      <c r="A15" t="s">
        <v>29</v>
      </c>
      <c r="B15" t="s">
        <v>47</v>
      </c>
      <c r="C15" s="45"/>
      <c r="D15" s="45"/>
      <c r="E15" s="45"/>
      <c r="F15" s="45"/>
    </row>
    <row r="16" spans="1:8">
      <c r="C16" s="45"/>
      <c r="D16" s="45"/>
      <c r="E16" s="45"/>
      <c r="F16" s="45"/>
    </row>
    <row r="17" spans="1:9">
      <c r="A17" t="s">
        <v>128</v>
      </c>
      <c r="B17" t="s">
        <v>129</v>
      </c>
      <c r="C17" s="45"/>
      <c r="D17" s="45"/>
      <c r="E17" s="45"/>
      <c r="F17" s="45"/>
    </row>
    <row r="18" spans="1:9">
      <c r="A18" t="s">
        <v>128</v>
      </c>
      <c r="B18" t="s">
        <v>43</v>
      </c>
      <c r="C18" s="45"/>
      <c r="D18" s="45"/>
      <c r="E18" s="45"/>
      <c r="F18" s="45"/>
    </row>
    <row r="19" spans="1:9">
      <c r="A19" t="s">
        <v>128</v>
      </c>
      <c r="B19" t="s">
        <v>119</v>
      </c>
      <c r="C19" s="45"/>
      <c r="D19" s="45"/>
      <c r="E19" s="45"/>
      <c r="F19" s="45"/>
    </row>
    <row r="20" spans="1:9">
      <c r="C20" s="45"/>
      <c r="D20" s="45"/>
      <c r="E20" s="45"/>
      <c r="F20" s="45"/>
    </row>
    <row r="21" spans="1:9">
      <c r="A21" t="s">
        <v>143</v>
      </c>
      <c r="B21" t="s">
        <v>3</v>
      </c>
      <c r="C21" s="45"/>
      <c r="D21" s="45"/>
      <c r="E21" s="45"/>
      <c r="F21" s="45"/>
    </row>
    <row r="22" spans="1:9">
      <c r="A22" t="s">
        <v>143</v>
      </c>
      <c r="B22" t="s">
        <v>106</v>
      </c>
      <c r="C22" s="45"/>
      <c r="D22" s="45"/>
      <c r="E22" s="45"/>
      <c r="F22" s="45"/>
    </row>
    <row r="23" spans="1:9">
      <c r="A23" t="s">
        <v>144</v>
      </c>
      <c r="B23" t="s">
        <v>145</v>
      </c>
      <c r="C23" s="45"/>
      <c r="D23" s="45"/>
      <c r="E23" s="45"/>
      <c r="F23" s="45"/>
    </row>
    <row r="24" spans="1:9">
      <c r="C24" s="45"/>
      <c r="D24" s="45"/>
      <c r="E24" s="45"/>
      <c r="F24" s="45"/>
    </row>
    <row r="25" spans="1:9">
      <c r="C25" s="45"/>
      <c r="D25" s="45"/>
      <c r="E25" s="45"/>
      <c r="F25" s="45"/>
    </row>
    <row r="26" spans="1:9">
      <c r="C26" s="45"/>
      <c r="D26" s="45"/>
      <c r="E26" s="45"/>
      <c r="F26" s="45"/>
    </row>
    <row r="27" spans="1:9">
      <c r="A27" s="102" t="s">
        <v>24</v>
      </c>
      <c r="B27" s="104"/>
      <c r="C27" s="45"/>
      <c r="D27" s="45"/>
      <c r="E27" s="45"/>
      <c r="F27" s="45"/>
      <c r="H27" s="15"/>
      <c r="I27" s="15"/>
    </row>
    <row r="28" spans="1:9">
      <c r="A28" s="1" t="s">
        <v>156</v>
      </c>
      <c r="B28" s="18"/>
      <c r="C28" s="45"/>
      <c r="D28" s="45"/>
      <c r="E28" s="45"/>
      <c r="F28" s="45"/>
      <c r="H28" s="17"/>
      <c r="I28" s="17"/>
    </row>
    <row r="29" spans="1:9">
      <c r="A29" t="s">
        <v>151</v>
      </c>
      <c r="B29" t="s">
        <v>153</v>
      </c>
      <c r="C29" s="45"/>
      <c r="D29" s="45"/>
      <c r="E29" s="45"/>
      <c r="F29" s="45"/>
      <c r="H29" s="15"/>
      <c r="I29" s="15"/>
    </row>
    <row r="30" spans="1:9">
      <c r="A30" t="s">
        <v>152</v>
      </c>
      <c r="B30" s="2" t="s">
        <v>154</v>
      </c>
      <c r="C30" s="20"/>
      <c r="D30" s="20"/>
      <c r="E30" s="20"/>
      <c r="F30" s="20"/>
      <c r="G30" s="2"/>
    </row>
    <row r="31" spans="1:9">
      <c r="C31" s="45"/>
      <c r="D31" s="45"/>
      <c r="E31" s="45"/>
      <c r="F31" s="45"/>
    </row>
    <row r="32" spans="1:9">
      <c r="A32" s="1" t="s">
        <v>155</v>
      </c>
      <c r="B32" s="1"/>
      <c r="C32" s="44"/>
      <c r="D32" s="44"/>
      <c r="E32" s="44"/>
      <c r="F32" s="44"/>
      <c r="G32" s="1"/>
    </row>
    <row r="33" spans="1:10">
      <c r="A33" t="s">
        <v>151</v>
      </c>
      <c r="B33" t="s">
        <v>157</v>
      </c>
      <c r="C33" s="45"/>
      <c r="D33" s="45"/>
      <c r="E33" s="45"/>
      <c r="F33" s="45"/>
    </row>
    <row r="34" spans="1:10">
      <c r="A34" t="s">
        <v>152</v>
      </c>
      <c r="B34" t="s">
        <v>158</v>
      </c>
      <c r="C34" s="45"/>
      <c r="D34" s="45"/>
      <c r="E34" s="45"/>
      <c r="F34" s="45"/>
    </row>
    <row r="35" spans="1:10">
      <c r="C35" s="45"/>
      <c r="D35" s="45"/>
      <c r="E35" s="45"/>
      <c r="F35" s="45"/>
      <c r="H35" s="5"/>
      <c r="J35" s="5"/>
    </row>
    <row r="36" spans="1:10">
      <c r="J36" s="5"/>
    </row>
    <row r="37" spans="1:10">
      <c r="J37" s="5"/>
    </row>
    <row r="38" spans="1:10">
      <c r="J38" s="5"/>
    </row>
    <row r="39" spans="1:10">
      <c r="J39" s="6"/>
    </row>
    <row r="40" spans="1:10">
      <c r="J40" s="5"/>
    </row>
    <row r="41" spans="1:10">
      <c r="J41" s="5"/>
    </row>
    <row r="42" spans="1:10">
      <c r="J42" s="5"/>
    </row>
    <row r="43" spans="1:10">
      <c r="J43" s="5"/>
    </row>
    <row r="44" spans="1:10">
      <c r="J44" s="5"/>
    </row>
    <row r="45" spans="1:10">
      <c r="J45" s="5"/>
    </row>
    <row r="46" spans="1:10">
      <c r="J46" s="5"/>
    </row>
    <row r="47" spans="1:10">
      <c r="J47" s="5"/>
    </row>
    <row r="48" spans="1:10">
      <c r="J48" s="5"/>
    </row>
    <row r="49" spans="10:10">
      <c r="J49" s="5"/>
    </row>
    <row r="50" spans="10:10">
      <c r="J50" s="5"/>
    </row>
  </sheetData>
  <mergeCells count="1">
    <mergeCell ref="A27:B2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I21"/>
  <sheetViews>
    <sheetView workbookViewId="0">
      <selection activeCell="D19" sqref="D19"/>
    </sheetView>
  </sheetViews>
  <sheetFormatPr defaultRowHeight="15"/>
  <cols>
    <col min="1" max="1" width="23.7109375" customWidth="1"/>
    <col min="2" max="8" width="18.5703125" customWidth="1"/>
  </cols>
  <sheetData>
    <row r="1" spans="1:9">
      <c r="B1" s="35" t="s">
        <v>164</v>
      </c>
      <c r="C1" s="35" t="s">
        <v>188</v>
      </c>
      <c r="D1" s="1"/>
      <c r="E1" s="1" t="s">
        <v>2</v>
      </c>
      <c r="F1" s="1" t="s">
        <v>143</v>
      </c>
      <c r="H1" s="1" t="s">
        <v>128</v>
      </c>
      <c r="I1" s="1" t="s">
        <v>24</v>
      </c>
    </row>
    <row r="2" spans="1:9">
      <c r="A2" t="s">
        <v>187</v>
      </c>
      <c r="B2" s="36">
        <v>1204</v>
      </c>
      <c r="C2" s="36" t="s">
        <v>189</v>
      </c>
    </row>
    <row r="3" spans="1:9">
      <c r="A3" t="s">
        <v>190</v>
      </c>
      <c r="B3" s="36">
        <v>2299</v>
      </c>
      <c r="C3" s="36" t="s">
        <v>191</v>
      </c>
    </row>
    <row r="4" spans="1:9" ht="35.25" customHeight="1">
      <c r="A4" t="s">
        <v>46</v>
      </c>
      <c r="B4" s="105" t="s">
        <v>192</v>
      </c>
      <c r="C4" s="105"/>
    </row>
    <row r="5" spans="1:9" ht="14.25" customHeight="1"/>
    <row r="6" spans="1:9">
      <c r="B6" t="s">
        <v>194</v>
      </c>
      <c r="C6" t="s">
        <v>195</v>
      </c>
    </row>
    <row r="7" spans="1:9">
      <c r="A7" t="s">
        <v>193</v>
      </c>
      <c r="B7" s="38">
        <v>9214</v>
      </c>
      <c r="C7" s="38">
        <v>6728</v>
      </c>
    </row>
    <row r="8" spans="1:9">
      <c r="A8" t="s">
        <v>166</v>
      </c>
      <c r="B8">
        <v>8</v>
      </c>
      <c r="C8">
        <v>8</v>
      </c>
    </row>
    <row r="9" spans="1:9">
      <c r="A9" t="s">
        <v>196</v>
      </c>
      <c r="B9" s="39">
        <f>B7/B8</f>
        <v>1151.75</v>
      </c>
      <c r="C9" s="37">
        <f>C7/C8</f>
        <v>841</v>
      </c>
    </row>
    <row r="10" spans="1:9">
      <c r="A10" t="s">
        <v>197</v>
      </c>
      <c r="C10" s="37">
        <f>C9*3</f>
        <v>2523</v>
      </c>
    </row>
    <row r="12" spans="1:9">
      <c r="B12" s="35" t="s">
        <v>24</v>
      </c>
      <c r="C12" s="35" t="s">
        <v>195</v>
      </c>
      <c r="D12" s="35" t="s">
        <v>188</v>
      </c>
    </row>
    <row r="13" spans="1:9">
      <c r="A13" t="s">
        <v>187</v>
      </c>
      <c r="B13" s="41">
        <v>35500</v>
      </c>
      <c r="C13" s="42">
        <v>25922</v>
      </c>
      <c r="D13" s="36" t="s">
        <v>176</v>
      </c>
    </row>
    <row r="14" spans="1:9">
      <c r="A14" t="s">
        <v>198</v>
      </c>
      <c r="B14" s="42">
        <f>35500/30</f>
        <v>1183.3333333333333</v>
      </c>
      <c r="C14" s="42">
        <v>863</v>
      </c>
      <c r="D14" s="36"/>
    </row>
    <row r="15" spans="1:9">
      <c r="A15" t="s">
        <v>199</v>
      </c>
      <c r="B15" s="42">
        <f>C14*3</f>
        <v>2589</v>
      </c>
      <c r="C15" s="36"/>
      <c r="D15" s="36"/>
    </row>
    <row r="16" spans="1:9">
      <c r="B16" s="40"/>
      <c r="C16" s="38"/>
    </row>
    <row r="17" spans="1:3">
      <c r="B17" s="43" t="s">
        <v>200</v>
      </c>
    </row>
    <row r="18" spans="1:3">
      <c r="A18" t="s">
        <v>85</v>
      </c>
      <c r="B18" s="42">
        <v>2589</v>
      </c>
      <c r="C18" s="37"/>
    </row>
    <row r="19" spans="1:3">
      <c r="A19" t="s">
        <v>164</v>
      </c>
      <c r="B19" s="42">
        <f>1.5*C9</f>
        <v>1261.5</v>
      </c>
      <c r="C19" s="37"/>
    </row>
    <row r="20" spans="1:3">
      <c r="A20" t="s">
        <v>143</v>
      </c>
      <c r="B20" s="42">
        <v>798</v>
      </c>
    </row>
    <row r="21" spans="1:3">
      <c r="A21" t="s">
        <v>2</v>
      </c>
      <c r="B21" s="42">
        <v>848</v>
      </c>
    </row>
  </sheetData>
  <mergeCells count="1">
    <mergeCell ref="B4:C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2"/>
  <sheetViews>
    <sheetView workbookViewId="0">
      <selection activeCell="E31" sqref="E31"/>
    </sheetView>
  </sheetViews>
  <sheetFormatPr defaultRowHeight="15"/>
  <cols>
    <col min="1" max="1" width="24.7109375" customWidth="1"/>
    <col min="2" max="2" width="28.5703125" bestFit="1" customWidth="1"/>
    <col min="3" max="3" width="28.28515625" bestFit="1" customWidth="1"/>
    <col min="4" max="4" width="24.7109375" customWidth="1"/>
    <col min="5" max="5" width="24.7109375" style="5" customWidth="1"/>
    <col min="6" max="7" width="28.5703125" customWidth="1"/>
  </cols>
  <sheetData>
    <row r="1" spans="1:6" ht="22.5" customHeight="1">
      <c r="A1" s="9" t="s">
        <v>0</v>
      </c>
      <c r="B1" s="9" t="s">
        <v>92</v>
      </c>
      <c r="C1" s="9" t="s">
        <v>34</v>
      </c>
      <c r="D1" s="9" t="s">
        <v>93</v>
      </c>
      <c r="E1" s="9" t="s">
        <v>95</v>
      </c>
    </row>
    <row r="2" spans="1:6">
      <c r="A2" t="s">
        <v>24</v>
      </c>
      <c r="B2" t="s">
        <v>45</v>
      </c>
      <c r="C2" t="s">
        <v>96</v>
      </c>
      <c r="D2" t="s">
        <v>98</v>
      </c>
      <c r="E2" s="5" t="s">
        <v>100</v>
      </c>
    </row>
    <row r="3" spans="1:6">
      <c r="A3" t="s">
        <v>24</v>
      </c>
      <c r="B3" t="s">
        <v>45</v>
      </c>
      <c r="C3" t="s">
        <v>97</v>
      </c>
      <c r="D3" t="s">
        <v>99</v>
      </c>
      <c r="E3" s="5" t="s">
        <v>100</v>
      </c>
    </row>
    <row r="4" spans="1:6">
      <c r="A4" t="s">
        <v>85</v>
      </c>
      <c r="B4" t="s">
        <v>94</v>
      </c>
      <c r="C4" t="s">
        <v>96</v>
      </c>
      <c r="D4" t="s">
        <v>98</v>
      </c>
      <c r="E4" s="11" t="s">
        <v>101</v>
      </c>
      <c r="F4" s="10"/>
    </row>
    <row r="5" spans="1:6">
      <c r="A5" t="s">
        <v>85</v>
      </c>
      <c r="B5" t="s">
        <v>94</v>
      </c>
      <c r="C5" t="s">
        <v>97</v>
      </c>
      <c r="D5" t="s">
        <v>99</v>
      </c>
      <c r="E5" s="11" t="s">
        <v>101</v>
      </c>
    </row>
    <row r="6" spans="1:6">
      <c r="A6" t="s">
        <v>85</v>
      </c>
      <c r="B6" t="s">
        <v>114</v>
      </c>
      <c r="C6" t="s">
        <v>115</v>
      </c>
      <c r="E6" s="11" t="s">
        <v>116</v>
      </c>
    </row>
    <row r="7" spans="1:6">
      <c r="A7" t="s">
        <v>24</v>
      </c>
      <c r="B7" t="s">
        <v>43</v>
      </c>
      <c r="E7" s="11"/>
    </row>
    <row r="8" spans="1:6">
      <c r="A8" t="s">
        <v>24</v>
      </c>
      <c r="B8" t="s">
        <v>47</v>
      </c>
      <c r="E8" s="11"/>
    </row>
    <row r="9" spans="1:6">
      <c r="E9" s="11"/>
    </row>
    <row r="11" spans="1:6">
      <c r="A11" t="s">
        <v>29</v>
      </c>
      <c r="B11" t="s">
        <v>94</v>
      </c>
      <c r="C11" t="s">
        <v>96</v>
      </c>
      <c r="D11" t="s">
        <v>103</v>
      </c>
      <c r="E11" s="5" t="s">
        <v>102</v>
      </c>
    </row>
    <row r="12" spans="1:6">
      <c r="A12" t="s">
        <v>29</v>
      </c>
      <c r="B12" t="s">
        <v>94</v>
      </c>
      <c r="C12" t="s">
        <v>97</v>
      </c>
      <c r="D12" t="s">
        <v>103</v>
      </c>
      <c r="E12" s="5" t="s">
        <v>102</v>
      </c>
    </row>
    <row r="13" spans="1:6">
      <c r="A13" t="s">
        <v>29</v>
      </c>
      <c r="B13" t="s">
        <v>3</v>
      </c>
      <c r="C13" t="s">
        <v>104</v>
      </c>
    </row>
    <row r="14" spans="1:6">
      <c r="A14" t="s">
        <v>29</v>
      </c>
      <c r="B14" t="s">
        <v>26</v>
      </c>
      <c r="C14" t="s">
        <v>96</v>
      </c>
    </row>
    <row r="15" spans="1:6">
      <c r="A15" t="s">
        <v>29</v>
      </c>
      <c r="B15" t="s">
        <v>47</v>
      </c>
    </row>
    <row r="17" spans="1:8">
      <c r="A17" t="s">
        <v>2</v>
      </c>
      <c r="B17" t="s">
        <v>16</v>
      </c>
      <c r="C17" t="s">
        <v>104</v>
      </c>
    </row>
    <row r="18" spans="1:8">
      <c r="A18" t="s">
        <v>2</v>
      </c>
      <c r="B18" t="s">
        <v>27</v>
      </c>
      <c r="C18" t="s">
        <v>104</v>
      </c>
    </row>
    <row r="19" spans="1:8">
      <c r="A19" t="s">
        <v>2</v>
      </c>
      <c r="B19" t="s">
        <v>84</v>
      </c>
      <c r="C19" t="s">
        <v>104</v>
      </c>
    </row>
    <row r="20" spans="1:8">
      <c r="A20" t="s">
        <v>2</v>
      </c>
      <c r="B20" t="s">
        <v>118</v>
      </c>
      <c r="C20" s="9"/>
      <c r="D20" s="9"/>
      <c r="E20" s="9"/>
      <c r="F20" s="9"/>
      <c r="G20" s="9"/>
    </row>
    <row r="21" spans="1:8">
      <c r="A21" t="s">
        <v>39</v>
      </c>
      <c r="B21" t="s">
        <v>40</v>
      </c>
      <c r="C21" s="12"/>
      <c r="D21" s="12"/>
      <c r="E21" s="12"/>
      <c r="F21" s="12"/>
      <c r="G21" s="12"/>
    </row>
    <row r="22" spans="1:8">
      <c r="A22" t="s">
        <v>39</v>
      </c>
      <c r="B22" s="2" t="s">
        <v>119</v>
      </c>
      <c r="C22" s="2"/>
      <c r="E22"/>
    </row>
    <row r="23" spans="1:8">
      <c r="E23"/>
    </row>
    <row r="24" spans="1:8">
      <c r="A24" s="1" t="s">
        <v>105</v>
      </c>
      <c r="B24" s="1" t="s">
        <v>6</v>
      </c>
      <c r="C24" s="1" t="s">
        <v>112</v>
      </c>
      <c r="E24"/>
    </row>
    <row r="25" spans="1:8">
      <c r="A25" t="s">
        <v>3</v>
      </c>
      <c r="B25" t="s">
        <v>109</v>
      </c>
      <c r="C25" t="s">
        <v>113</v>
      </c>
      <c r="E25"/>
    </row>
    <row r="26" spans="1:8">
      <c r="A26" t="s">
        <v>47</v>
      </c>
      <c r="B26" t="s">
        <v>107</v>
      </c>
    </row>
    <row r="27" spans="1:8">
      <c r="A27" t="s">
        <v>16</v>
      </c>
      <c r="B27" t="s">
        <v>108</v>
      </c>
      <c r="F27" s="5"/>
      <c r="H27" s="5"/>
    </row>
    <row r="28" spans="1:8">
      <c r="A28" t="s">
        <v>106</v>
      </c>
      <c r="B28" t="s">
        <v>110</v>
      </c>
      <c r="H28" s="5"/>
    </row>
    <row r="29" spans="1:8">
      <c r="A29" t="s">
        <v>26</v>
      </c>
      <c r="B29" t="s">
        <v>111</v>
      </c>
      <c r="H29" s="5"/>
    </row>
    <row r="30" spans="1:8">
      <c r="H30" s="5"/>
    </row>
    <row r="31" spans="1:8">
      <c r="H31" s="6"/>
    </row>
    <row r="32" spans="1:8">
      <c r="H32" s="5"/>
    </row>
    <row r="33" spans="8:8">
      <c r="H33" s="5"/>
    </row>
    <row r="34" spans="8:8">
      <c r="H34" s="5"/>
    </row>
    <row r="35" spans="8:8">
      <c r="H35" s="5"/>
    </row>
    <row r="36" spans="8:8">
      <c r="H36" s="5"/>
    </row>
    <row r="37" spans="8:8">
      <c r="H37" s="5"/>
    </row>
    <row r="38" spans="8:8">
      <c r="H38" s="5"/>
    </row>
    <row r="39" spans="8:8">
      <c r="H39" s="5"/>
    </row>
    <row r="40" spans="8:8">
      <c r="H40" s="5"/>
    </row>
    <row r="41" spans="8:8">
      <c r="H41" s="5"/>
    </row>
    <row r="42" spans="8:8">
      <c r="H42" s="5"/>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D7"/>
  <sheetViews>
    <sheetView workbookViewId="0">
      <selection activeCell="C4" sqref="C4"/>
    </sheetView>
  </sheetViews>
  <sheetFormatPr defaultRowHeight="15"/>
  <cols>
    <col min="1" max="1" width="15.28515625" customWidth="1"/>
    <col min="2" max="3" width="18" customWidth="1"/>
    <col min="4" max="4" width="4.5703125" customWidth="1"/>
    <col min="5" max="5" width="18" customWidth="1"/>
  </cols>
  <sheetData>
    <row r="1" spans="1:4">
      <c r="B1" s="102" t="s">
        <v>174</v>
      </c>
      <c r="C1" s="104"/>
    </row>
    <row r="2" spans="1:4">
      <c r="A2" s="23"/>
      <c r="B2" s="22" t="s">
        <v>97</v>
      </c>
      <c r="C2" s="22" t="s">
        <v>96</v>
      </c>
    </row>
    <row r="3" spans="1:4">
      <c r="A3" t="s">
        <v>166</v>
      </c>
      <c r="B3" s="23"/>
      <c r="C3" s="23"/>
      <c r="D3" s="23"/>
    </row>
    <row r="4" spans="1:4">
      <c r="A4" t="s">
        <v>63</v>
      </c>
      <c r="B4" s="23" t="s">
        <v>176</v>
      </c>
      <c r="C4" s="23" t="s">
        <v>175</v>
      </c>
      <c r="D4" s="23"/>
    </row>
    <row r="5" spans="1:4">
      <c r="A5" t="s">
        <v>149</v>
      </c>
      <c r="B5" s="23"/>
      <c r="D5" s="23"/>
    </row>
    <row r="6" spans="1:4">
      <c r="A6" t="s">
        <v>165</v>
      </c>
      <c r="B6" s="23"/>
      <c r="C6" s="23"/>
      <c r="D6" s="23"/>
    </row>
    <row r="7" spans="1:4">
      <c r="A7" t="s">
        <v>170</v>
      </c>
      <c r="B7" s="23"/>
      <c r="C7" s="23"/>
    </row>
  </sheetData>
  <mergeCells count="1">
    <mergeCell ref="B1:C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dimension ref="A1:E16"/>
  <sheetViews>
    <sheetView workbookViewId="0">
      <selection activeCell="A17" sqref="A17"/>
    </sheetView>
  </sheetViews>
  <sheetFormatPr defaultRowHeight="15"/>
  <cols>
    <col min="2" max="3" width="9.7109375" bestFit="1" customWidth="1"/>
  </cols>
  <sheetData>
    <row r="1" spans="1:5">
      <c r="B1" s="102" t="s">
        <v>174</v>
      </c>
      <c r="C1" s="104"/>
    </row>
    <row r="2" spans="1:5">
      <c r="A2" s="50"/>
      <c r="B2" s="49" t="s">
        <v>97</v>
      </c>
      <c r="C2" s="49" t="s">
        <v>96</v>
      </c>
    </row>
    <row r="3" spans="1:5">
      <c r="A3" t="s">
        <v>166</v>
      </c>
      <c r="B3" s="50"/>
      <c r="C3" s="50"/>
    </row>
    <row r="4" spans="1:5">
      <c r="A4" t="s">
        <v>63</v>
      </c>
      <c r="B4" s="50"/>
      <c r="C4" s="50" t="s">
        <v>236</v>
      </c>
      <c r="D4" t="s">
        <v>237</v>
      </c>
      <c r="E4">
        <f>18+27</f>
        <v>45</v>
      </c>
    </row>
    <row r="5" spans="1:5">
      <c r="A5" t="s">
        <v>149</v>
      </c>
      <c r="B5" s="50"/>
    </row>
    <row r="6" spans="1:5">
      <c r="A6" t="s">
        <v>165</v>
      </c>
      <c r="B6" s="50"/>
      <c r="C6" s="50"/>
    </row>
    <row r="7" spans="1:5">
      <c r="A7" t="s">
        <v>170</v>
      </c>
      <c r="B7" s="50"/>
      <c r="C7" s="50"/>
    </row>
    <row r="12" spans="1:5">
      <c r="A12" t="s">
        <v>143</v>
      </c>
    </row>
    <row r="13" spans="1:5">
      <c r="A13" t="s">
        <v>3</v>
      </c>
      <c r="B13">
        <v>39</v>
      </c>
    </row>
    <row r="14" spans="1:5">
      <c r="A14" t="s">
        <v>238</v>
      </c>
      <c r="B14">
        <v>27</v>
      </c>
      <c r="C14" t="s">
        <v>236</v>
      </c>
    </row>
    <row r="15" spans="1:5">
      <c r="A15" t="s">
        <v>239</v>
      </c>
      <c r="B15">
        <f>39+27+18</f>
        <v>84</v>
      </c>
    </row>
    <row r="16" spans="1:5">
      <c r="A16" t="s">
        <v>240</v>
      </c>
      <c r="B16">
        <f>18+39</f>
        <v>57</v>
      </c>
    </row>
  </sheetData>
  <mergeCells count="1">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2:B18"/>
  <sheetViews>
    <sheetView workbookViewId="0">
      <selection activeCell="A20" sqref="A20"/>
    </sheetView>
  </sheetViews>
  <sheetFormatPr defaultRowHeight="15"/>
  <cols>
    <col min="1" max="1" width="42.5703125" customWidth="1"/>
  </cols>
  <sheetData>
    <row r="2" spans="1:2">
      <c r="A2" s="1" t="s">
        <v>235</v>
      </c>
    </row>
    <row r="3" spans="1:2">
      <c r="A3" t="s">
        <v>222</v>
      </c>
    </row>
    <row r="4" spans="1:2">
      <c r="A4" t="s">
        <v>223</v>
      </c>
    </row>
    <row r="5" spans="1:2">
      <c r="A5" t="s">
        <v>224</v>
      </c>
      <c r="B5">
        <v>1</v>
      </c>
    </row>
    <row r="6" spans="1:2">
      <c r="A6" t="s">
        <v>225</v>
      </c>
      <c r="B6">
        <v>2</v>
      </c>
    </row>
    <row r="7" spans="1:2">
      <c r="A7" t="s">
        <v>226</v>
      </c>
      <c r="B7">
        <v>3</v>
      </c>
    </row>
    <row r="8" spans="1:2">
      <c r="A8" t="s">
        <v>227</v>
      </c>
      <c r="B8">
        <v>4</v>
      </c>
    </row>
    <row r="9" spans="1:2">
      <c r="A9" t="s">
        <v>228</v>
      </c>
      <c r="B9">
        <v>5</v>
      </c>
    </row>
    <row r="10" spans="1:2">
      <c r="A10" t="s">
        <v>229</v>
      </c>
      <c r="B10">
        <v>6</v>
      </c>
    </row>
    <row r="11" spans="1:2">
      <c r="A11" t="s">
        <v>230</v>
      </c>
      <c r="B11">
        <v>7</v>
      </c>
    </row>
    <row r="12" spans="1:2">
      <c r="A12" t="s">
        <v>231</v>
      </c>
    </row>
    <row r="13" spans="1:2">
      <c r="A13" t="s">
        <v>232</v>
      </c>
    </row>
    <row r="14" spans="1:2">
      <c r="A14" t="s">
        <v>233</v>
      </c>
    </row>
    <row r="15" spans="1:2">
      <c r="A15" t="s">
        <v>234</v>
      </c>
    </row>
    <row r="18" spans="1:1">
      <c r="A18">
        <f>8*4</f>
        <v>32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F7"/>
  <sheetViews>
    <sheetView workbookViewId="0">
      <selection activeCell="B4" sqref="B4"/>
    </sheetView>
  </sheetViews>
  <sheetFormatPr defaultRowHeight="15"/>
  <cols>
    <col min="1" max="1" width="15.28515625" customWidth="1"/>
    <col min="2" max="3" width="18" customWidth="1"/>
    <col min="4" max="4" width="4.5703125" customWidth="1"/>
    <col min="5" max="6" width="19.5703125" customWidth="1"/>
  </cols>
  <sheetData>
    <row r="1" spans="1:6">
      <c r="B1" s="102" t="s">
        <v>164</v>
      </c>
      <c r="C1" s="104"/>
      <c r="E1" s="102" t="s">
        <v>24</v>
      </c>
      <c r="F1" s="104"/>
    </row>
    <row r="2" spans="1:6">
      <c r="A2" s="21"/>
      <c r="B2" s="22" t="s">
        <v>97</v>
      </c>
      <c r="C2" s="22" t="s">
        <v>96</v>
      </c>
      <c r="E2" s="22" t="s">
        <v>97</v>
      </c>
      <c r="F2" s="22" t="s">
        <v>96</v>
      </c>
    </row>
    <row r="3" spans="1:6">
      <c r="A3" t="s">
        <v>166</v>
      </c>
      <c r="B3" s="23">
        <v>9</v>
      </c>
      <c r="C3" s="23">
        <v>3</v>
      </c>
      <c r="D3" s="21"/>
    </row>
    <row r="4" spans="1:6">
      <c r="A4" t="s">
        <v>63</v>
      </c>
      <c r="B4" s="23">
        <f>B3*3</f>
        <v>27</v>
      </c>
      <c r="C4" s="23">
        <f>C3*3</f>
        <v>9</v>
      </c>
      <c r="D4" s="23"/>
    </row>
    <row r="5" spans="1:6">
      <c r="A5" t="s">
        <v>149</v>
      </c>
      <c r="B5" s="23" t="s">
        <v>167</v>
      </c>
      <c r="C5" s="23" t="s">
        <v>168</v>
      </c>
      <c r="D5" s="21"/>
    </row>
    <row r="6" spans="1:6">
      <c r="A6" t="s">
        <v>170</v>
      </c>
      <c r="B6" s="23" t="s">
        <v>171</v>
      </c>
      <c r="C6" s="23" t="s">
        <v>172</v>
      </c>
    </row>
    <row r="7" spans="1:6">
      <c r="A7" t="s">
        <v>165</v>
      </c>
      <c r="B7" s="23">
        <v>6</v>
      </c>
      <c r="C7" s="23" t="s">
        <v>169</v>
      </c>
    </row>
  </sheetData>
  <mergeCells count="2">
    <mergeCell ref="B1:C1"/>
    <mergeCell ref="E1:F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D7"/>
  <sheetViews>
    <sheetView workbookViewId="0">
      <selection activeCell="E23" sqref="E23"/>
    </sheetView>
  </sheetViews>
  <sheetFormatPr defaultRowHeight="15"/>
  <cols>
    <col min="1" max="1" width="15.28515625" customWidth="1"/>
    <col min="2" max="3" width="18" customWidth="1"/>
    <col min="4" max="4" width="4.5703125" customWidth="1"/>
    <col min="5" max="5" width="18" customWidth="1"/>
  </cols>
  <sheetData>
    <row r="1" spans="1:4">
      <c r="B1" s="102" t="s">
        <v>174</v>
      </c>
      <c r="C1" s="104"/>
    </row>
    <row r="2" spans="1:4">
      <c r="A2" s="25"/>
      <c r="B2" s="24" t="s">
        <v>97</v>
      </c>
      <c r="C2" s="24" t="s">
        <v>96</v>
      </c>
    </row>
    <row r="3" spans="1:4">
      <c r="A3" t="s">
        <v>166</v>
      </c>
      <c r="B3" s="25">
        <v>7.5</v>
      </c>
      <c r="C3" s="25">
        <v>7.5</v>
      </c>
      <c r="D3" s="25"/>
    </row>
    <row r="4" spans="1:4">
      <c r="A4" t="s">
        <v>63</v>
      </c>
      <c r="B4" s="25">
        <f>B3*3</f>
        <v>22.5</v>
      </c>
      <c r="C4" s="25">
        <f>C3*3</f>
        <v>22.5</v>
      </c>
      <c r="D4" s="25"/>
    </row>
    <row r="5" spans="1:4">
      <c r="A5" t="s">
        <v>149</v>
      </c>
      <c r="B5" s="25"/>
      <c r="D5" s="25"/>
    </row>
    <row r="6" spans="1:4">
      <c r="A6" t="s">
        <v>165</v>
      </c>
      <c r="B6" s="25"/>
      <c r="C6" s="25"/>
      <c r="D6" s="25"/>
    </row>
    <row r="7" spans="1:4">
      <c r="A7" t="s">
        <v>170</v>
      </c>
      <c r="B7" s="25"/>
      <c r="C7" s="25"/>
    </row>
  </sheetData>
  <mergeCells count="1">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90"/>
  <sheetViews>
    <sheetView tabSelected="1" topLeftCell="A24" workbookViewId="0">
      <selection activeCell="D35" sqref="A32:D35"/>
    </sheetView>
  </sheetViews>
  <sheetFormatPr defaultRowHeight="15"/>
  <cols>
    <col min="1" max="1" width="26.85546875" customWidth="1"/>
    <col min="2" max="6" width="15.5703125" customWidth="1"/>
  </cols>
  <sheetData>
    <row r="1" spans="1:6">
      <c r="A1" s="100" t="s">
        <v>327</v>
      </c>
      <c r="B1" s="100" t="s">
        <v>0</v>
      </c>
      <c r="C1" s="100" t="s">
        <v>34</v>
      </c>
      <c r="D1" s="100" t="s">
        <v>328</v>
      </c>
      <c r="E1" s="100" t="s">
        <v>33</v>
      </c>
      <c r="F1" s="100" t="s">
        <v>329</v>
      </c>
    </row>
    <row r="2" spans="1:6">
      <c r="A2" s="101" t="s">
        <v>330</v>
      </c>
      <c r="B2" s="101" t="s">
        <v>24</v>
      </c>
      <c r="C2" s="101" t="s">
        <v>96</v>
      </c>
      <c r="D2" s="101">
        <v>11</v>
      </c>
      <c r="E2" s="101">
        <v>45</v>
      </c>
      <c r="F2" s="106">
        <f>D2/E2</f>
        <v>0.24444444444444444</v>
      </c>
    </row>
    <row r="3" spans="1:6">
      <c r="A3" s="101" t="s">
        <v>330</v>
      </c>
      <c r="B3" s="101" t="s">
        <v>24</v>
      </c>
      <c r="C3" s="101" t="s">
        <v>97</v>
      </c>
      <c r="D3" s="101">
        <v>4</v>
      </c>
      <c r="E3" s="101">
        <v>50</v>
      </c>
      <c r="F3" s="106">
        <f>D3/E3</f>
        <v>0.08</v>
      </c>
    </row>
    <row r="4" spans="1:6">
      <c r="A4" s="101" t="s">
        <v>331</v>
      </c>
      <c r="B4" s="101" t="s">
        <v>24</v>
      </c>
      <c r="C4" s="101" t="s">
        <v>96</v>
      </c>
      <c r="D4" s="101">
        <v>3</v>
      </c>
      <c r="E4" s="101">
        <v>14</v>
      </c>
      <c r="F4" s="106">
        <f t="shared" ref="F4:F8" si="0">D4/E4</f>
        <v>0.21428571428571427</v>
      </c>
    </row>
    <row r="5" spans="1:6">
      <c r="A5" s="101" t="s">
        <v>331</v>
      </c>
      <c r="B5" s="101" t="s">
        <v>24</v>
      </c>
      <c r="C5" s="101" t="s">
        <v>97</v>
      </c>
      <c r="D5" s="101">
        <v>6</v>
      </c>
      <c r="E5" s="101">
        <v>29</v>
      </c>
      <c r="F5" s="106">
        <f t="shared" si="0"/>
        <v>0.20689655172413793</v>
      </c>
    </row>
    <row r="6" spans="1:6">
      <c r="A6" s="101" t="s">
        <v>262</v>
      </c>
      <c r="B6" s="101" t="s">
        <v>24</v>
      </c>
      <c r="C6" s="101" t="s">
        <v>96</v>
      </c>
      <c r="D6" s="101">
        <v>9</v>
      </c>
      <c r="E6" s="101">
        <v>22</v>
      </c>
      <c r="F6" s="106">
        <f t="shared" si="0"/>
        <v>0.40909090909090912</v>
      </c>
    </row>
    <row r="7" spans="1:6">
      <c r="A7" s="101" t="s">
        <v>262</v>
      </c>
      <c r="B7" s="101" t="s">
        <v>24</v>
      </c>
      <c r="C7" s="101" t="s">
        <v>97</v>
      </c>
      <c r="D7" s="101">
        <v>12</v>
      </c>
      <c r="E7" s="101">
        <v>72</v>
      </c>
      <c r="F7" s="106">
        <f t="shared" si="0"/>
        <v>0.16666666666666666</v>
      </c>
    </row>
    <row r="8" spans="1:6">
      <c r="A8" s="101" t="s">
        <v>332</v>
      </c>
      <c r="B8" s="101" t="s">
        <v>24</v>
      </c>
      <c r="C8" s="101" t="s">
        <v>97</v>
      </c>
      <c r="D8" s="101">
        <v>237</v>
      </c>
      <c r="E8" s="101">
        <v>655</v>
      </c>
      <c r="F8" s="106">
        <f t="shared" si="0"/>
        <v>0.3618320610687023</v>
      </c>
    </row>
    <row r="9" spans="1:6">
      <c r="A9" s="101" t="s">
        <v>106</v>
      </c>
      <c r="B9" s="101" t="s">
        <v>24</v>
      </c>
      <c r="C9" s="101" t="s">
        <v>96</v>
      </c>
      <c r="D9" s="101">
        <v>22</v>
      </c>
      <c r="E9" s="101">
        <v>246</v>
      </c>
      <c r="F9" s="106">
        <f>D9/E9</f>
        <v>8.943089430894309E-2</v>
      </c>
    </row>
    <row r="10" spans="1:6">
      <c r="A10" s="101" t="s">
        <v>106</v>
      </c>
      <c r="B10" s="101" t="s">
        <v>24</v>
      </c>
      <c r="C10" s="101" t="s">
        <v>97</v>
      </c>
      <c r="D10" s="101">
        <v>87</v>
      </c>
      <c r="E10" s="101">
        <v>1319</v>
      </c>
      <c r="F10" s="106">
        <f>D10/E10</f>
        <v>6.5959059893858987E-2</v>
      </c>
    </row>
    <row r="11" spans="1:6">
      <c r="A11" s="101" t="s">
        <v>333</v>
      </c>
      <c r="B11" s="101" t="s">
        <v>24</v>
      </c>
      <c r="C11" s="101" t="s">
        <v>97</v>
      </c>
      <c r="D11" s="101">
        <v>33</v>
      </c>
      <c r="E11" s="101">
        <v>65</v>
      </c>
      <c r="F11" s="106">
        <f>D11/E11</f>
        <v>0.50769230769230766</v>
      </c>
    </row>
    <row r="12" spans="1:6">
      <c r="A12" s="101" t="s">
        <v>334</v>
      </c>
      <c r="B12" s="101" t="s">
        <v>24</v>
      </c>
      <c r="C12" s="101" t="s">
        <v>96</v>
      </c>
      <c r="D12" s="101">
        <v>30</v>
      </c>
      <c r="E12" s="101">
        <v>50</v>
      </c>
      <c r="F12" s="106">
        <f>D12/E12</f>
        <v>0.6</v>
      </c>
    </row>
    <row r="13" spans="1:6">
      <c r="A13" s="101" t="s">
        <v>114</v>
      </c>
      <c r="B13" s="101" t="s">
        <v>24</v>
      </c>
      <c r="C13" s="101" t="s">
        <v>97</v>
      </c>
      <c r="D13" s="101">
        <v>39</v>
      </c>
      <c r="E13" s="101">
        <v>72</v>
      </c>
      <c r="F13" s="106">
        <f>D13/E13</f>
        <v>0.54166666666666663</v>
      </c>
    </row>
    <row r="14" spans="1:6">
      <c r="A14" s="101" t="s">
        <v>142</v>
      </c>
      <c r="B14" s="101" t="s">
        <v>24</v>
      </c>
      <c r="C14" s="101" t="s">
        <v>96</v>
      </c>
      <c r="D14" s="101">
        <v>9</v>
      </c>
      <c r="E14" s="101">
        <v>41</v>
      </c>
      <c r="F14" s="106">
        <f t="shared" ref="F14:F31" si="1">D14/E14</f>
        <v>0.21951219512195122</v>
      </c>
    </row>
    <row r="15" spans="1:6">
      <c r="A15" s="101" t="s">
        <v>142</v>
      </c>
      <c r="B15" s="101" t="s">
        <v>24</v>
      </c>
      <c r="C15" s="101" t="s">
        <v>97</v>
      </c>
      <c r="D15" s="101">
        <v>2</v>
      </c>
      <c r="E15" s="101">
        <v>22</v>
      </c>
      <c r="F15" s="106">
        <f t="shared" si="1"/>
        <v>9.0909090909090912E-2</v>
      </c>
    </row>
    <row r="16" spans="1:6">
      <c r="A16" s="101" t="s">
        <v>335</v>
      </c>
      <c r="B16" s="101" t="s">
        <v>24</v>
      </c>
      <c r="C16" s="101" t="s">
        <v>96</v>
      </c>
      <c r="D16" s="101">
        <v>3</v>
      </c>
      <c r="E16" s="101">
        <v>9</v>
      </c>
      <c r="F16" s="106">
        <f t="shared" si="1"/>
        <v>0.33333333333333331</v>
      </c>
    </row>
    <row r="17" spans="1:6">
      <c r="A17" s="101" t="s">
        <v>335</v>
      </c>
      <c r="B17" s="101" t="s">
        <v>24</v>
      </c>
      <c r="C17" s="101" t="s">
        <v>97</v>
      </c>
      <c r="D17" s="101">
        <v>15</v>
      </c>
      <c r="E17" s="101">
        <v>55</v>
      </c>
      <c r="F17" s="106">
        <f t="shared" si="1"/>
        <v>0.27272727272727271</v>
      </c>
    </row>
    <row r="18" spans="1:6">
      <c r="A18" s="101" t="s">
        <v>336</v>
      </c>
      <c r="B18" s="101" t="s">
        <v>24</v>
      </c>
      <c r="C18" s="101" t="s">
        <v>96</v>
      </c>
      <c r="D18" s="101">
        <v>2</v>
      </c>
      <c r="E18" s="101">
        <v>11</v>
      </c>
      <c r="F18" s="106">
        <f t="shared" si="1"/>
        <v>0.18181818181818182</v>
      </c>
    </row>
    <row r="19" spans="1:6">
      <c r="A19" s="101" t="s">
        <v>336</v>
      </c>
      <c r="B19" s="101" t="s">
        <v>24</v>
      </c>
      <c r="C19" s="101" t="s">
        <v>97</v>
      </c>
      <c r="D19" s="101">
        <v>5</v>
      </c>
      <c r="E19" s="101">
        <v>21</v>
      </c>
      <c r="F19" s="106">
        <f t="shared" si="1"/>
        <v>0.23809523809523808</v>
      </c>
    </row>
    <row r="20" spans="1:6">
      <c r="A20" s="101" t="s">
        <v>129</v>
      </c>
      <c r="B20" s="101" t="s">
        <v>24</v>
      </c>
      <c r="C20" s="101" t="s">
        <v>96</v>
      </c>
      <c r="D20" s="101">
        <v>2</v>
      </c>
      <c r="E20" s="101">
        <v>8</v>
      </c>
      <c r="F20" s="106">
        <f t="shared" si="1"/>
        <v>0.25</v>
      </c>
    </row>
    <row r="21" spans="1:6">
      <c r="A21" s="101" t="s">
        <v>129</v>
      </c>
      <c r="B21" s="101" t="s">
        <v>24</v>
      </c>
      <c r="C21" s="101" t="s">
        <v>97</v>
      </c>
      <c r="D21" s="101">
        <v>6</v>
      </c>
      <c r="E21" s="101">
        <v>16</v>
      </c>
      <c r="F21" s="106">
        <f t="shared" si="1"/>
        <v>0.375</v>
      </c>
    </row>
    <row r="22" spans="1:6">
      <c r="A22" s="101" t="s">
        <v>47</v>
      </c>
      <c r="B22" s="101" t="s">
        <v>24</v>
      </c>
      <c r="C22" s="101" t="s">
        <v>96</v>
      </c>
      <c r="D22" s="101">
        <v>14</v>
      </c>
      <c r="E22" s="101">
        <v>98</v>
      </c>
      <c r="F22" s="106">
        <f t="shared" si="1"/>
        <v>0.14285714285714285</v>
      </c>
    </row>
    <row r="23" spans="1:6">
      <c r="A23" s="101" t="s">
        <v>47</v>
      </c>
      <c r="B23" s="101" t="s">
        <v>24</v>
      </c>
      <c r="C23" s="101" t="s">
        <v>97</v>
      </c>
      <c r="D23" s="101">
        <v>50</v>
      </c>
      <c r="E23" s="101">
        <v>168</v>
      </c>
      <c r="F23" s="106">
        <f t="shared" si="1"/>
        <v>0.29761904761904762</v>
      </c>
    </row>
    <row r="24" spans="1:6">
      <c r="A24" s="101" t="s">
        <v>119</v>
      </c>
      <c r="B24" s="101" t="s">
        <v>24</v>
      </c>
      <c r="C24" s="101" t="s">
        <v>96</v>
      </c>
      <c r="D24" s="101">
        <v>18</v>
      </c>
      <c r="E24" s="101">
        <v>33</v>
      </c>
      <c r="F24" s="106">
        <f t="shared" si="1"/>
        <v>0.54545454545454541</v>
      </c>
    </row>
    <row r="25" spans="1:6">
      <c r="A25" s="101" t="s">
        <v>119</v>
      </c>
      <c r="B25" s="101" t="s">
        <v>24</v>
      </c>
      <c r="C25" s="101" t="s">
        <v>97</v>
      </c>
      <c r="D25" s="101">
        <v>28</v>
      </c>
      <c r="E25" s="101">
        <v>63</v>
      </c>
      <c r="F25" s="106">
        <f t="shared" si="1"/>
        <v>0.44444444444444442</v>
      </c>
    </row>
    <row r="26" spans="1:6">
      <c r="A26" s="101" t="s">
        <v>337</v>
      </c>
      <c r="B26" s="101" t="s">
        <v>24</v>
      </c>
      <c r="C26" s="101" t="s">
        <v>96</v>
      </c>
      <c r="D26" s="101">
        <v>16</v>
      </c>
      <c r="E26" s="101">
        <v>89</v>
      </c>
      <c r="F26" s="106">
        <f t="shared" si="1"/>
        <v>0.1797752808988764</v>
      </c>
    </row>
    <row r="27" spans="1:6">
      <c r="A27" s="101" t="s">
        <v>337</v>
      </c>
      <c r="B27" s="101" t="s">
        <v>24</v>
      </c>
      <c r="C27" s="101" t="s">
        <v>97</v>
      </c>
      <c r="D27" s="101">
        <v>23</v>
      </c>
      <c r="E27" s="101">
        <v>207</v>
      </c>
      <c r="F27" s="106">
        <f t="shared" si="1"/>
        <v>0.1111111111111111</v>
      </c>
    </row>
    <row r="28" spans="1:6">
      <c r="A28" s="101" t="s">
        <v>255</v>
      </c>
      <c r="B28" s="101" t="s">
        <v>24</v>
      </c>
      <c r="C28" s="101" t="s">
        <v>96</v>
      </c>
      <c r="D28" s="101">
        <v>9</v>
      </c>
      <c r="E28" s="101">
        <v>70</v>
      </c>
      <c r="F28" s="106">
        <f t="shared" si="1"/>
        <v>0.12857142857142856</v>
      </c>
    </row>
    <row r="29" spans="1:6">
      <c r="A29" s="101" t="s">
        <v>255</v>
      </c>
      <c r="B29" s="101" t="s">
        <v>24</v>
      </c>
      <c r="C29" s="101" t="s">
        <v>97</v>
      </c>
      <c r="D29" s="101">
        <v>14</v>
      </c>
      <c r="E29" s="101">
        <v>249</v>
      </c>
      <c r="F29" s="106">
        <f t="shared" si="1"/>
        <v>5.6224899598393573E-2</v>
      </c>
    </row>
    <row r="30" spans="1:6">
      <c r="A30" s="101" t="s">
        <v>45</v>
      </c>
      <c r="B30" s="101" t="s">
        <v>24</v>
      </c>
      <c r="C30" s="101" t="s">
        <v>96</v>
      </c>
      <c r="D30" s="101">
        <v>15</v>
      </c>
      <c r="E30" s="101">
        <v>30</v>
      </c>
      <c r="F30" s="106">
        <f t="shared" si="1"/>
        <v>0.5</v>
      </c>
    </row>
    <row r="31" spans="1:6">
      <c r="A31" s="101" t="s">
        <v>45</v>
      </c>
      <c r="B31" s="101" t="s">
        <v>24</v>
      </c>
      <c r="C31" s="101" t="s">
        <v>97</v>
      </c>
      <c r="D31" s="101">
        <v>20</v>
      </c>
      <c r="E31" s="101">
        <v>53</v>
      </c>
      <c r="F31" s="106">
        <f t="shared" si="1"/>
        <v>0.37735849056603776</v>
      </c>
    </row>
    <row r="32" spans="1:6">
      <c r="A32" s="101"/>
      <c r="B32" s="101"/>
      <c r="C32" s="101"/>
      <c r="F32" s="106"/>
    </row>
    <row r="33" spans="1:6">
      <c r="A33" s="101"/>
      <c r="B33" s="101"/>
      <c r="C33" s="101"/>
      <c r="F33" s="106"/>
    </row>
    <row r="34" spans="1:6">
      <c r="F34" s="106"/>
    </row>
    <row r="35" spans="1:6">
      <c r="F35" s="106"/>
    </row>
    <row r="36" spans="1:6">
      <c r="F36" s="106"/>
    </row>
    <row r="37" spans="1:6">
      <c r="F37" s="106"/>
    </row>
    <row r="38" spans="1:6">
      <c r="F38" s="106"/>
    </row>
    <row r="39" spans="1:6">
      <c r="F39" s="106"/>
    </row>
    <row r="40" spans="1:6">
      <c r="F40" s="106"/>
    </row>
    <row r="41" spans="1:6">
      <c r="F41" s="106"/>
    </row>
    <row r="42" spans="1:6">
      <c r="F42" s="106"/>
    </row>
    <row r="43" spans="1:6">
      <c r="F43" s="106"/>
    </row>
    <row r="44" spans="1:6">
      <c r="F44" s="106"/>
    </row>
    <row r="45" spans="1:6">
      <c r="F45" s="106"/>
    </row>
    <row r="46" spans="1:6">
      <c r="F46" s="106"/>
    </row>
    <row r="47" spans="1:6">
      <c r="F47" s="106"/>
    </row>
    <row r="48" spans="1:6">
      <c r="F48" s="106"/>
    </row>
    <row r="49" spans="6:6">
      <c r="F49" s="106"/>
    </row>
    <row r="50" spans="6:6">
      <c r="F50" s="106"/>
    </row>
    <row r="51" spans="6:6">
      <c r="F51" s="106"/>
    </row>
    <row r="52" spans="6:6">
      <c r="F52" s="106"/>
    </row>
    <row r="53" spans="6:6">
      <c r="F53" s="106"/>
    </row>
    <row r="54" spans="6:6">
      <c r="F54" s="106"/>
    </row>
    <row r="55" spans="6:6">
      <c r="F55" s="106"/>
    </row>
    <row r="56" spans="6:6">
      <c r="F56" s="106"/>
    </row>
    <row r="57" spans="6:6">
      <c r="F57" s="106"/>
    </row>
    <row r="58" spans="6:6">
      <c r="F58" s="106"/>
    </row>
    <row r="59" spans="6:6">
      <c r="F59" s="106"/>
    </row>
    <row r="60" spans="6:6">
      <c r="F60" s="106"/>
    </row>
    <row r="61" spans="6:6">
      <c r="F61" s="106"/>
    </row>
    <row r="62" spans="6:6">
      <c r="F62" s="106"/>
    </row>
    <row r="63" spans="6:6">
      <c r="F63" s="106"/>
    </row>
    <row r="64" spans="6:6">
      <c r="F64" s="106"/>
    </row>
    <row r="65" spans="6:6">
      <c r="F65" s="106"/>
    </row>
    <row r="66" spans="6:6">
      <c r="F66" s="106"/>
    </row>
    <row r="67" spans="6:6">
      <c r="F67" s="106"/>
    </row>
    <row r="68" spans="6:6">
      <c r="F68" s="106"/>
    </row>
    <row r="69" spans="6:6">
      <c r="F69" s="106"/>
    </row>
    <row r="70" spans="6:6">
      <c r="F70" s="106"/>
    </row>
    <row r="71" spans="6:6">
      <c r="F71" s="106"/>
    </row>
    <row r="72" spans="6:6">
      <c r="F72" s="106"/>
    </row>
    <row r="73" spans="6:6">
      <c r="F73" s="106"/>
    </row>
    <row r="74" spans="6:6">
      <c r="F74" s="106"/>
    </row>
    <row r="75" spans="6:6">
      <c r="F75" s="106"/>
    </row>
    <row r="76" spans="6:6">
      <c r="F76" s="107"/>
    </row>
    <row r="77" spans="6:6">
      <c r="F77" s="107"/>
    </row>
    <row r="78" spans="6:6">
      <c r="F78" s="107"/>
    </row>
    <row r="79" spans="6:6">
      <c r="F79" s="107"/>
    </row>
    <row r="80" spans="6:6">
      <c r="F80" s="107"/>
    </row>
    <row r="81" spans="6:6">
      <c r="F81" s="107"/>
    </row>
    <row r="82" spans="6:6">
      <c r="F82" s="107"/>
    </row>
    <row r="83" spans="6:6">
      <c r="F83" s="107"/>
    </row>
    <row r="84" spans="6:6">
      <c r="F84" s="107"/>
    </row>
    <row r="85" spans="6:6">
      <c r="F85" s="107"/>
    </row>
    <row r="86" spans="6:6">
      <c r="F86" s="107"/>
    </row>
    <row r="87" spans="6:6">
      <c r="F87" s="107"/>
    </row>
    <row r="88" spans="6:6">
      <c r="F88" s="107"/>
    </row>
    <row r="89" spans="6:6">
      <c r="F89" s="107"/>
    </row>
    <row r="90" spans="6:6">
      <c r="F90" s="107"/>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2:B18"/>
  <sheetViews>
    <sheetView workbookViewId="0">
      <selection activeCell="J16" sqref="I1:J16"/>
    </sheetView>
  </sheetViews>
  <sheetFormatPr defaultRowHeight="15"/>
  <cols>
    <col min="1" max="1" width="53.28515625" bestFit="1" customWidth="1"/>
  </cols>
  <sheetData>
    <row r="2" spans="1:2">
      <c r="B2" t="s">
        <v>1</v>
      </c>
    </row>
    <row r="3" spans="1:2">
      <c r="A3" t="s">
        <v>315</v>
      </c>
      <c r="B3" t="s">
        <v>8</v>
      </c>
    </row>
    <row r="4" spans="1:2">
      <c r="A4" t="s">
        <v>316</v>
      </c>
      <c r="B4" t="s">
        <v>8</v>
      </c>
    </row>
    <row r="5" spans="1:2">
      <c r="A5" t="s">
        <v>317</v>
      </c>
      <c r="B5" t="s">
        <v>8</v>
      </c>
    </row>
    <row r="6" spans="1:2">
      <c r="A6" t="s">
        <v>318</v>
      </c>
      <c r="B6" t="s">
        <v>8</v>
      </c>
    </row>
    <row r="7" spans="1:2">
      <c r="A7" t="s">
        <v>319</v>
      </c>
    </row>
    <row r="8" spans="1:2">
      <c r="A8" t="s">
        <v>320</v>
      </c>
    </row>
    <row r="9" spans="1:2">
      <c r="A9" t="s">
        <v>321</v>
      </c>
    </row>
    <row r="10" spans="1:2">
      <c r="A10" t="s">
        <v>322</v>
      </c>
      <c r="B10" t="s">
        <v>8</v>
      </c>
    </row>
    <row r="11" spans="1:2">
      <c r="A11" t="s">
        <v>323</v>
      </c>
    </row>
    <row r="12" spans="1:2">
      <c r="A12" t="s">
        <v>324</v>
      </c>
      <c r="B12" t="s">
        <v>8</v>
      </c>
    </row>
    <row r="13" spans="1:2">
      <c r="A13" t="s">
        <v>325</v>
      </c>
    </row>
    <row r="14" spans="1:2">
      <c r="A14" t="s">
        <v>326</v>
      </c>
    </row>
    <row r="16" spans="1:2">
      <c r="A16" t="s">
        <v>65</v>
      </c>
    </row>
    <row r="17" spans="1:2">
      <c r="A17" t="s">
        <v>64</v>
      </c>
      <c r="B17" t="s">
        <v>8</v>
      </c>
    </row>
    <row r="18" spans="1:2">
      <c r="B18" t="s">
        <v>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24"/>
  <sheetViews>
    <sheetView workbookViewId="0">
      <selection activeCell="G19" sqref="G19"/>
    </sheetView>
  </sheetViews>
  <sheetFormatPr defaultRowHeight="15"/>
  <cols>
    <col min="1" max="1" width="15.28515625" customWidth="1"/>
    <col min="2" max="3" width="18" customWidth="1"/>
    <col min="4" max="4" width="13.85546875" customWidth="1"/>
    <col min="5" max="6" width="18" customWidth="1"/>
    <col min="7" max="7" width="4.5703125" customWidth="1"/>
    <col min="8" max="9" width="18" customWidth="1"/>
    <col min="10" max="10" width="4.5703125" customWidth="1"/>
  </cols>
  <sheetData>
    <row r="1" spans="1:10">
      <c r="B1" s="102" t="s">
        <v>2</v>
      </c>
      <c r="C1" s="104"/>
      <c r="E1" s="102" t="s">
        <v>24</v>
      </c>
      <c r="F1" s="104"/>
      <c r="H1" s="102" t="s">
        <v>128</v>
      </c>
      <c r="I1" s="104"/>
    </row>
    <row r="2" spans="1:10">
      <c r="A2" s="23"/>
      <c r="B2" s="22" t="s">
        <v>97</v>
      </c>
      <c r="C2" s="22" t="s">
        <v>96</v>
      </c>
      <c r="E2" s="22" t="s">
        <v>97</v>
      </c>
      <c r="F2" s="22" t="s">
        <v>96</v>
      </c>
      <c r="H2" s="22" t="s">
        <v>97</v>
      </c>
      <c r="I2" s="22" t="s">
        <v>96</v>
      </c>
    </row>
    <row r="3" spans="1:10">
      <c r="A3" t="s">
        <v>166</v>
      </c>
      <c r="B3" s="23"/>
      <c r="C3" s="23"/>
      <c r="D3" s="23"/>
      <c r="E3" s="23"/>
      <c r="F3" s="23"/>
      <c r="G3" s="23"/>
      <c r="H3" s="23"/>
      <c r="I3" s="23"/>
      <c r="J3" s="23"/>
    </row>
    <row r="4" spans="1:10">
      <c r="A4" t="s">
        <v>63</v>
      </c>
      <c r="B4" s="23"/>
      <c r="C4" s="23"/>
      <c r="D4" s="23"/>
      <c r="E4" s="23"/>
      <c r="F4" s="23"/>
      <c r="G4" s="23"/>
      <c r="I4" s="23">
        <v>53</v>
      </c>
      <c r="J4" s="23"/>
    </row>
    <row r="5" spans="1:10">
      <c r="A5" t="s">
        <v>149</v>
      </c>
      <c r="B5" s="23"/>
      <c r="C5" s="23"/>
      <c r="D5" s="23"/>
      <c r="E5" s="23"/>
      <c r="F5" s="23"/>
      <c r="G5" s="23"/>
      <c r="I5" s="23" t="s">
        <v>177</v>
      </c>
      <c r="J5" s="23"/>
    </row>
    <row r="6" spans="1:10">
      <c r="A6" t="s">
        <v>170</v>
      </c>
      <c r="B6" s="23"/>
      <c r="C6" s="23"/>
      <c r="E6" s="23"/>
      <c r="F6" s="23"/>
      <c r="H6" s="23"/>
      <c r="I6" s="23"/>
    </row>
    <row r="7" spans="1:10">
      <c r="A7" t="s">
        <v>165</v>
      </c>
      <c r="B7" s="23"/>
      <c r="C7" s="23"/>
      <c r="E7" s="23"/>
      <c r="F7" s="23"/>
      <c r="H7" s="23"/>
      <c r="I7" s="23"/>
    </row>
    <row r="8" spans="1:10">
      <c r="A8" t="s">
        <v>173</v>
      </c>
    </row>
    <row r="16" spans="1:10">
      <c r="A16" s="1" t="s">
        <v>2</v>
      </c>
      <c r="B16" t="s">
        <v>241</v>
      </c>
    </row>
    <row r="17" spans="2:2">
      <c r="B17" t="s">
        <v>242</v>
      </c>
    </row>
    <row r="18" spans="2:2">
      <c r="B18" t="s">
        <v>249</v>
      </c>
    </row>
    <row r="19" spans="2:2">
      <c r="B19" t="s">
        <v>243</v>
      </c>
    </row>
    <row r="20" spans="2:2">
      <c r="B20" t="s">
        <v>244</v>
      </c>
    </row>
    <row r="21" spans="2:2">
      <c r="B21" t="s">
        <v>245</v>
      </c>
    </row>
    <row r="22" spans="2:2">
      <c r="B22" t="s">
        <v>246</v>
      </c>
    </row>
    <row r="23" spans="2:2">
      <c r="B23" t="s">
        <v>247</v>
      </c>
    </row>
    <row r="24" spans="2:2">
      <c r="B24" t="s">
        <v>248</v>
      </c>
    </row>
  </sheetData>
  <mergeCells count="3">
    <mergeCell ref="B1:C1"/>
    <mergeCell ref="E1:F1"/>
    <mergeCell ref="H1:I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E43"/>
  <sheetViews>
    <sheetView workbookViewId="0">
      <selection activeCell="G15" sqref="G15"/>
    </sheetView>
  </sheetViews>
  <sheetFormatPr defaultRowHeight="15"/>
  <cols>
    <col min="1" max="1" width="24.140625" customWidth="1"/>
    <col min="2" max="2" width="13" style="7" customWidth="1"/>
  </cols>
  <sheetData>
    <row r="1" spans="1:2" ht="19.5" customHeight="1">
      <c r="A1" s="102" t="s">
        <v>61</v>
      </c>
      <c r="B1" s="104"/>
    </row>
    <row r="2" spans="1:2">
      <c r="A2" s="1" t="s">
        <v>62</v>
      </c>
      <c r="B2" s="8" t="s">
        <v>63</v>
      </c>
    </row>
    <row r="3" spans="1:2">
      <c r="A3" t="s">
        <v>64</v>
      </c>
      <c r="B3" s="7">
        <v>4</v>
      </c>
    </row>
    <row r="4" spans="1:2">
      <c r="A4" t="s">
        <v>65</v>
      </c>
      <c r="B4" s="7">
        <v>4</v>
      </c>
    </row>
    <row r="5" spans="1:2">
      <c r="A5" t="s">
        <v>66</v>
      </c>
      <c r="B5" s="7">
        <v>2</v>
      </c>
    </row>
    <row r="6" spans="1:2">
      <c r="A6" t="s">
        <v>67</v>
      </c>
      <c r="B6" s="7">
        <v>3</v>
      </c>
    </row>
    <row r="7" spans="1:2">
      <c r="A7" t="s">
        <v>68</v>
      </c>
      <c r="B7" s="7">
        <v>3</v>
      </c>
    </row>
    <row r="8" spans="1:2">
      <c r="A8" t="s">
        <v>73</v>
      </c>
      <c r="B8" s="7">
        <v>1</v>
      </c>
    </row>
    <row r="9" spans="1:2">
      <c r="A9" t="s">
        <v>74</v>
      </c>
      <c r="B9" s="7">
        <v>3</v>
      </c>
    </row>
    <row r="10" spans="1:2">
      <c r="A10" t="s">
        <v>75</v>
      </c>
      <c r="B10" s="7">
        <v>4</v>
      </c>
    </row>
    <row r="11" spans="1:2">
      <c r="A11" t="s">
        <v>76</v>
      </c>
      <c r="B11" s="7">
        <v>4</v>
      </c>
    </row>
    <row r="12" spans="1:2">
      <c r="A12" t="s">
        <v>73</v>
      </c>
      <c r="B12" s="7">
        <v>1</v>
      </c>
    </row>
    <row r="13" spans="1:2">
      <c r="A13" t="s">
        <v>77</v>
      </c>
      <c r="B13" s="7">
        <v>4</v>
      </c>
    </row>
    <row r="14" spans="1:2">
      <c r="A14" t="s">
        <v>78</v>
      </c>
      <c r="B14" s="7">
        <v>3</v>
      </c>
    </row>
    <row r="15" spans="1:2">
      <c r="A15" t="s">
        <v>79</v>
      </c>
      <c r="B15" s="7">
        <v>4</v>
      </c>
    </row>
    <row r="16" spans="1:2">
      <c r="A16" t="s">
        <v>80</v>
      </c>
      <c r="B16" s="7">
        <v>3</v>
      </c>
    </row>
    <row r="17" spans="1:2">
      <c r="A17" s="1" t="s">
        <v>81</v>
      </c>
      <c r="B17" s="7">
        <f>SUM(B3:B16)</f>
        <v>43</v>
      </c>
    </row>
    <row r="19" spans="1:2">
      <c r="A19" t="s">
        <v>82</v>
      </c>
      <c r="B19" s="7">
        <f>72-B17</f>
        <v>29</v>
      </c>
    </row>
    <row r="21" spans="1:2">
      <c r="A21" s="1" t="s">
        <v>250</v>
      </c>
    </row>
    <row r="36" spans="1:5">
      <c r="B36" s="7" t="s">
        <v>70</v>
      </c>
      <c r="C36" t="s">
        <v>48</v>
      </c>
    </row>
    <row r="37" spans="1:5">
      <c r="A37" t="s">
        <v>69</v>
      </c>
      <c r="B37" s="7">
        <v>583</v>
      </c>
      <c r="C37">
        <v>2</v>
      </c>
      <c r="D37" t="s">
        <v>72</v>
      </c>
      <c r="E37" t="s">
        <v>71</v>
      </c>
    </row>
    <row r="39" spans="1:5">
      <c r="A39">
        <v>4</v>
      </c>
    </row>
    <row r="42" spans="1:5">
      <c r="A42">
        <v>16</v>
      </c>
    </row>
    <row r="43" spans="1:5">
      <c r="B43" s="7" t="s">
        <v>70</v>
      </c>
      <c r="C43" t="s">
        <v>48</v>
      </c>
    </row>
  </sheetData>
  <mergeCells count="1">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79"/>
  <sheetViews>
    <sheetView workbookViewId="0">
      <selection activeCell="B15" sqref="B15"/>
    </sheetView>
  </sheetViews>
  <sheetFormatPr defaultRowHeight="15"/>
  <cols>
    <col min="1" max="1" width="15.42578125" customWidth="1"/>
    <col min="2" max="2" width="30" customWidth="1"/>
    <col min="3" max="3" width="24.140625" style="85" customWidth="1"/>
    <col min="4" max="4" width="18.28515625" style="85" customWidth="1"/>
    <col min="5" max="5" width="18.28515625" style="91" customWidth="1"/>
    <col min="6" max="6" width="13.7109375" customWidth="1"/>
    <col min="8" max="8" width="9.140625" customWidth="1"/>
  </cols>
  <sheetData>
    <row r="1" spans="1:6" ht="32.25" customHeight="1">
      <c r="A1" s="64" t="s">
        <v>0</v>
      </c>
      <c r="B1" s="64" t="s">
        <v>92</v>
      </c>
      <c r="C1" s="64" t="s">
        <v>269</v>
      </c>
      <c r="D1" s="64" t="s">
        <v>161</v>
      </c>
      <c r="E1" s="64" t="s">
        <v>1</v>
      </c>
      <c r="F1" s="64"/>
    </row>
    <row r="2" spans="1:6" ht="15" customHeight="1">
      <c r="A2" t="s">
        <v>2</v>
      </c>
      <c r="B2" t="s">
        <v>300</v>
      </c>
      <c r="C2" s="86" t="s">
        <v>305</v>
      </c>
      <c r="D2" s="42">
        <v>75</v>
      </c>
      <c r="E2" s="42" t="s">
        <v>33</v>
      </c>
      <c r="F2" s="85"/>
    </row>
    <row r="3" spans="1:6" ht="15" customHeight="1">
      <c r="A3" t="s">
        <v>39</v>
      </c>
      <c r="B3" t="s">
        <v>114</v>
      </c>
      <c r="C3" s="86" t="s">
        <v>303</v>
      </c>
      <c r="D3" s="42">
        <v>35</v>
      </c>
      <c r="E3" s="42"/>
      <c r="F3" s="85"/>
    </row>
    <row r="4" spans="1:6" ht="15" customHeight="1">
      <c r="A4" t="s">
        <v>39</v>
      </c>
      <c r="B4" t="s">
        <v>16</v>
      </c>
      <c r="C4" s="86" t="s">
        <v>304</v>
      </c>
      <c r="D4" s="42">
        <v>35</v>
      </c>
      <c r="E4" s="42"/>
      <c r="F4" s="85"/>
    </row>
    <row r="5" spans="1:6" ht="15" customHeight="1">
      <c r="A5" t="s">
        <v>39</v>
      </c>
      <c r="B5" t="s">
        <v>254</v>
      </c>
      <c r="C5" s="86" t="s">
        <v>307</v>
      </c>
      <c r="D5" s="42">
        <v>35</v>
      </c>
    </row>
    <row r="6" spans="1:6" ht="15" customHeight="1">
      <c r="A6" t="s">
        <v>39</v>
      </c>
      <c r="B6" t="s">
        <v>301</v>
      </c>
      <c r="C6" s="86" t="s">
        <v>302</v>
      </c>
      <c r="D6" s="42">
        <v>35</v>
      </c>
      <c r="E6" s="42"/>
    </row>
    <row r="7" spans="1:6" ht="15" customHeight="1">
      <c r="A7" t="s">
        <v>39</v>
      </c>
      <c r="B7" t="s">
        <v>119</v>
      </c>
      <c r="C7" s="86" t="s">
        <v>306</v>
      </c>
      <c r="D7" s="42">
        <v>35</v>
      </c>
      <c r="E7" s="42" t="s">
        <v>308</v>
      </c>
      <c r="F7" s="85"/>
    </row>
    <row r="8" spans="1:6" ht="15" customHeight="1">
      <c r="A8" t="s">
        <v>164</v>
      </c>
      <c r="B8" t="s">
        <v>119</v>
      </c>
      <c r="C8" s="86" t="s">
        <v>306</v>
      </c>
      <c r="D8" s="90">
        <v>0</v>
      </c>
      <c r="E8" s="42" t="s">
        <v>308</v>
      </c>
      <c r="F8" s="1"/>
    </row>
    <row r="9" spans="1:6" ht="15" customHeight="1">
      <c r="A9" s="2" t="s">
        <v>24</v>
      </c>
      <c r="B9" s="2" t="s">
        <v>119</v>
      </c>
      <c r="C9" s="88" t="s">
        <v>307</v>
      </c>
      <c r="D9" s="90">
        <v>0</v>
      </c>
      <c r="E9" s="42" t="s">
        <v>308</v>
      </c>
      <c r="F9" s="85"/>
    </row>
    <row r="10" spans="1:6" ht="15" customHeight="1">
      <c r="A10" t="s">
        <v>186</v>
      </c>
      <c r="C10" s="86"/>
      <c r="D10" s="42">
        <v>210</v>
      </c>
      <c r="E10" s="42"/>
      <c r="F10" s="85"/>
    </row>
    <row r="11" spans="1:6" ht="15" customHeight="1">
      <c r="A11" s="1" t="s">
        <v>81</v>
      </c>
      <c r="B11" s="1"/>
      <c r="C11" s="89"/>
      <c r="D11" s="80">
        <f>SUM(D2:D10)</f>
        <v>460</v>
      </c>
      <c r="E11" s="80"/>
      <c r="F11" s="85"/>
    </row>
    <row r="12" spans="1:6" ht="15" customHeight="1">
      <c r="C12" s="87"/>
      <c r="F12" s="85"/>
    </row>
    <row r="13" spans="1:6" ht="15" customHeight="1">
      <c r="C13" s="86"/>
      <c r="F13" s="85"/>
    </row>
    <row r="14" spans="1:6" ht="15" customHeight="1">
      <c r="C14" s="86"/>
      <c r="F14" s="85"/>
    </row>
    <row r="15" spans="1:6" ht="15" customHeight="1">
      <c r="C15" s="88"/>
      <c r="F15" s="85"/>
    </row>
    <row r="16" spans="1:6" ht="15" customHeight="1">
      <c r="C16" s="86"/>
      <c r="F16" s="85"/>
    </row>
    <row r="17" spans="1:6" ht="15" customHeight="1">
      <c r="C17" s="86"/>
    </row>
    <row r="18" spans="1:6">
      <c r="C18" s="86"/>
    </row>
    <row r="19" spans="1:6">
      <c r="C19" s="86"/>
    </row>
    <row r="20" spans="1:6">
      <c r="C20" s="86"/>
    </row>
    <row r="21" spans="1:6">
      <c r="C21" s="86"/>
    </row>
    <row r="22" spans="1:6">
      <c r="C22" s="86"/>
    </row>
    <row r="23" spans="1:6">
      <c r="A23" s="27"/>
      <c r="B23" s="27"/>
      <c r="C23" s="60"/>
      <c r="D23" s="60"/>
      <c r="E23" s="60"/>
      <c r="F23" s="61"/>
    </row>
    <row r="24" spans="1:6">
      <c r="D24" s="60"/>
      <c r="E24" s="60"/>
      <c r="F24" s="61"/>
    </row>
    <row r="25" spans="1:6">
      <c r="D25" s="60"/>
      <c r="E25" s="60"/>
      <c r="F25" s="61"/>
    </row>
    <row r="26" spans="1:6">
      <c r="C26" s="60"/>
      <c r="D26" s="60"/>
      <c r="E26" s="60"/>
      <c r="F26" s="61"/>
    </row>
    <row r="27" spans="1:6">
      <c r="C27" s="60"/>
      <c r="D27" s="60"/>
      <c r="E27" s="60"/>
      <c r="F27" s="61"/>
    </row>
    <row r="28" spans="1:6">
      <c r="F28" s="19"/>
    </row>
    <row r="31" spans="1:6">
      <c r="F31" s="19"/>
    </row>
    <row r="32" spans="1:6">
      <c r="F32" s="19"/>
    </row>
    <row r="33" spans="6:6">
      <c r="F33" s="19"/>
    </row>
    <row r="34" spans="6:6">
      <c r="F34" s="19"/>
    </row>
    <row r="35" spans="6:6">
      <c r="F35" s="19"/>
    </row>
    <row r="36" spans="6:6">
      <c r="F36" s="19"/>
    </row>
    <row r="37" spans="6:6">
      <c r="F37" s="19"/>
    </row>
    <row r="38" spans="6:6">
      <c r="F38" s="19"/>
    </row>
    <row r="39" spans="6:6" ht="15.75" customHeight="1">
      <c r="F39" s="19"/>
    </row>
    <row r="40" spans="6:6">
      <c r="F40" s="19"/>
    </row>
    <row r="41" spans="6:6">
      <c r="F41" s="19"/>
    </row>
    <row r="42" spans="6:6">
      <c r="F42" s="19"/>
    </row>
    <row r="43" spans="6:6">
      <c r="F43" s="19"/>
    </row>
    <row r="44" spans="6:6">
      <c r="F44" s="19"/>
    </row>
    <row r="45" spans="6:6">
      <c r="F45" s="19"/>
    </row>
    <row r="46" spans="6:6">
      <c r="F46" s="19"/>
    </row>
    <row r="47" spans="6:6">
      <c r="F47" s="19"/>
    </row>
    <row r="48" spans="6:6">
      <c r="F48" s="19"/>
    </row>
    <row r="49" spans="1:7">
      <c r="F49" s="19"/>
    </row>
    <row r="50" spans="1:7">
      <c r="F50" s="19"/>
    </row>
    <row r="51" spans="1:7">
      <c r="F51" s="19"/>
    </row>
    <row r="52" spans="1:7">
      <c r="F52" s="19"/>
    </row>
    <row r="53" spans="1:7">
      <c r="F53" s="19"/>
    </row>
    <row r="54" spans="1:7">
      <c r="F54" s="19"/>
    </row>
    <row r="55" spans="1:7">
      <c r="F55" s="19"/>
    </row>
    <row r="56" spans="1:7">
      <c r="F56" s="19"/>
    </row>
    <row r="57" spans="1:7">
      <c r="F57" s="19"/>
    </row>
    <row r="58" spans="1:7">
      <c r="F58" s="19"/>
    </row>
    <row r="59" spans="1:7">
      <c r="F59" s="19"/>
    </row>
    <row r="60" spans="1:7">
      <c r="F60" s="19"/>
    </row>
    <row r="61" spans="1:7">
      <c r="F61" s="19"/>
    </row>
    <row r="62" spans="1:7">
      <c r="D62" s="20"/>
      <c r="E62" s="20"/>
    </row>
    <row r="63" spans="1:7">
      <c r="B63" s="84"/>
      <c r="C63" s="84"/>
    </row>
    <row r="64" spans="1:7">
      <c r="A64" s="1"/>
      <c r="B64" s="85"/>
      <c r="G64" s="5"/>
    </row>
    <row r="65" spans="1:7">
      <c r="A65" s="1"/>
      <c r="B65" s="85"/>
      <c r="G65" s="5"/>
    </row>
    <row r="66" spans="1:7">
      <c r="A66" s="1"/>
      <c r="B66" s="85"/>
      <c r="G66" s="5"/>
    </row>
    <row r="67" spans="1:7">
      <c r="A67" s="1"/>
      <c r="B67" s="85"/>
      <c r="G67" s="5"/>
    </row>
    <row r="68" spans="1:7">
      <c r="A68" s="1"/>
      <c r="B68" s="85"/>
      <c r="G68" s="6"/>
    </row>
    <row r="69" spans="1:7">
      <c r="A69" s="1"/>
      <c r="B69" s="85"/>
      <c r="G69" s="5"/>
    </row>
    <row r="70" spans="1:7">
      <c r="A70" s="2"/>
      <c r="B70" s="85"/>
      <c r="G70" s="5"/>
    </row>
    <row r="71" spans="1:7">
      <c r="A71" s="2"/>
      <c r="G71" s="5"/>
    </row>
    <row r="72" spans="1:7">
      <c r="G72" s="5"/>
    </row>
    <row r="73" spans="1:7">
      <c r="G73" s="5"/>
    </row>
    <row r="74" spans="1:7">
      <c r="G74" s="5"/>
    </row>
    <row r="75" spans="1:7">
      <c r="G75" s="5"/>
    </row>
    <row r="76" spans="1:7">
      <c r="G76" s="5"/>
    </row>
    <row r="77" spans="1:7">
      <c r="G77" s="5"/>
    </row>
    <row r="78" spans="1:7">
      <c r="G78" s="5"/>
    </row>
    <row r="79" spans="1:7">
      <c r="G79" s="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L65"/>
  <sheetViews>
    <sheetView workbookViewId="0">
      <pane ySplit="1" topLeftCell="A5" activePane="bottomLeft" state="frozen"/>
      <selection pane="bottomLeft" activeCell="D14" sqref="D14"/>
    </sheetView>
  </sheetViews>
  <sheetFormatPr defaultRowHeight="15"/>
  <cols>
    <col min="1" max="1" width="18.85546875" customWidth="1"/>
    <col min="2" max="2" width="20.5703125" customWidth="1"/>
    <col min="3" max="3" width="25.5703125" customWidth="1"/>
    <col min="4" max="4" width="20.5703125" bestFit="1" customWidth="1"/>
    <col min="5" max="5" width="19.42578125" customWidth="1"/>
    <col min="6" max="6" width="12.28515625" customWidth="1"/>
    <col min="7" max="7" width="13" customWidth="1"/>
    <col min="8" max="8" width="28.42578125" customWidth="1"/>
    <col min="9" max="9" width="20.5703125" customWidth="1"/>
    <col min="10" max="10" width="19.42578125" customWidth="1"/>
    <col min="11" max="11" width="15" customWidth="1"/>
    <col min="12" max="12" width="22.85546875" customWidth="1"/>
  </cols>
  <sheetData>
    <row r="1" spans="1:12" ht="18.75" customHeight="1">
      <c r="A1" s="1" t="s">
        <v>0</v>
      </c>
      <c r="B1" s="1" t="s">
        <v>42</v>
      </c>
      <c r="C1" s="1" t="s">
        <v>4</v>
      </c>
      <c r="D1" s="1" t="s">
        <v>1</v>
      </c>
      <c r="E1" s="1" t="s">
        <v>35</v>
      </c>
      <c r="F1" s="1" t="s">
        <v>11</v>
      </c>
      <c r="G1" s="1" t="s">
        <v>126</v>
      </c>
      <c r="H1" s="1" t="s">
        <v>6</v>
      </c>
      <c r="I1" s="1" t="s">
        <v>46</v>
      </c>
      <c r="J1" s="1" t="s">
        <v>7</v>
      </c>
      <c r="K1" s="1" t="s">
        <v>34</v>
      </c>
      <c r="L1" s="1" t="s">
        <v>88</v>
      </c>
    </row>
    <row r="2" spans="1:12" ht="14.25" customHeight="1">
      <c r="A2" s="2"/>
      <c r="B2" s="1"/>
      <c r="C2" s="1"/>
      <c r="D2" s="1"/>
      <c r="E2" s="1"/>
      <c r="F2" s="1"/>
      <c r="G2" s="1"/>
      <c r="H2" s="1"/>
      <c r="I2" s="1"/>
      <c r="J2" s="1"/>
      <c r="K2" s="1"/>
      <c r="L2" s="1"/>
    </row>
    <row r="3" spans="1:12" ht="14.25" customHeight="1">
      <c r="A3" s="2"/>
      <c r="B3" s="2"/>
      <c r="C3" s="2"/>
      <c r="D3" s="1"/>
      <c r="E3" s="1"/>
      <c r="F3" s="1"/>
      <c r="G3" s="1"/>
      <c r="H3" s="1"/>
      <c r="I3" s="1"/>
      <c r="J3" s="1"/>
      <c r="K3" s="1"/>
      <c r="L3" s="1"/>
    </row>
    <row r="4" spans="1:12" ht="14.25" customHeight="1">
      <c r="A4" s="2"/>
      <c r="B4" s="2"/>
      <c r="C4" s="2"/>
      <c r="D4" s="1"/>
      <c r="E4" s="1"/>
      <c r="F4" s="1"/>
      <c r="G4" s="1"/>
      <c r="H4" s="1"/>
      <c r="I4" s="1"/>
      <c r="J4" s="1"/>
      <c r="K4" s="1"/>
      <c r="L4" s="1"/>
    </row>
    <row r="5" spans="1:12" ht="14.25" customHeight="1">
      <c r="A5" s="78" t="s">
        <v>2</v>
      </c>
      <c r="B5" s="78" t="s">
        <v>84</v>
      </c>
      <c r="C5" s="20" t="s">
        <v>297</v>
      </c>
      <c r="D5" s="77"/>
      <c r="E5" s="77"/>
      <c r="F5" s="77"/>
      <c r="G5" s="77"/>
      <c r="H5" s="20" t="s">
        <v>87</v>
      </c>
      <c r="I5" s="1"/>
      <c r="J5" s="1"/>
      <c r="K5" s="1"/>
      <c r="L5" s="1"/>
    </row>
    <row r="6" spans="1:12" ht="14.25" customHeight="1">
      <c r="A6" s="78" t="s">
        <v>2</v>
      </c>
      <c r="B6" s="78" t="s">
        <v>84</v>
      </c>
      <c r="C6" s="20" t="s">
        <v>298</v>
      </c>
      <c r="D6" s="77"/>
      <c r="E6" s="77"/>
      <c r="F6" s="77"/>
      <c r="G6" s="77"/>
      <c r="H6" s="77"/>
      <c r="I6" s="1"/>
      <c r="J6" s="1"/>
      <c r="K6" s="1"/>
      <c r="L6" s="1"/>
    </row>
    <row r="7" spans="1:12" ht="14.25" customHeight="1">
      <c r="A7" s="81" t="s">
        <v>2</v>
      </c>
      <c r="B7" s="81" t="s">
        <v>84</v>
      </c>
      <c r="C7" s="20" t="s">
        <v>299</v>
      </c>
      <c r="D7" s="78"/>
      <c r="E7" s="78"/>
      <c r="F7" s="78"/>
      <c r="G7" s="78"/>
      <c r="H7" s="20"/>
      <c r="L7" s="1"/>
    </row>
    <row r="8" spans="1:12" ht="14.25" customHeight="1">
      <c r="A8" s="78"/>
      <c r="B8" s="78"/>
      <c r="C8" s="20"/>
      <c r="D8" s="78"/>
      <c r="E8" s="78"/>
      <c r="F8" s="20"/>
      <c r="G8" s="20"/>
      <c r="H8" s="20"/>
    </row>
    <row r="9" spans="1:12" ht="14.25" customHeight="1">
      <c r="A9" s="78"/>
      <c r="B9" s="78"/>
      <c r="C9" s="78"/>
      <c r="D9" s="78"/>
      <c r="E9" s="78"/>
      <c r="F9" s="78"/>
      <c r="G9" s="78"/>
      <c r="H9" s="20"/>
    </row>
    <row r="10" spans="1:12" ht="14.25" customHeight="1">
      <c r="A10" s="20"/>
      <c r="B10" s="20"/>
      <c r="C10" s="20"/>
      <c r="D10" s="78"/>
      <c r="E10" s="20"/>
      <c r="F10" s="20"/>
      <c r="G10" s="20"/>
      <c r="H10" s="20"/>
      <c r="J10" s="2"/>
      <c r="L10" s="1"/>
    </row>
    <row r="11" spans="1:12" ht="14.25" customHeight="1">
      <c r="A11" s="20"/>
      <c r="B11" s="20"/>
      <c r="C11" s="78"/>
      <c r="D11" s="78"/>
      <c r="E11" s="77"/>
      <c r="F11" s="82"/>
      <c r="G11" s="78"/>
      <c r="H11" s="77"/>
      <c r="J11" s="1"/>
      <c r="K11" s="1"/>
      <c r="L11" s="1"/>
    </row>
    <row r="12" spans="1:12" ht="14.25" customHeight="1">
      <c r="A12" s="20"/>
      <c r="B12" s="20"/>
      <c r="C12" s="78"/>
      <c r="D12" s="20"/>
      <c r="E12" s="77"/>
      <c r="F12" s="82"/>
      <c r="G12" s="78"/>
      <c r="H12" s="20"/>
      <c r="I12" s="2"/>
      <c r="J12" s="1"/>
      <c r="K12" s="1"/>
      <c r="L12" s="1"/>
    </row>
    <row r="13" spans="1:12" ht="14.25" customHeight="1">
      <c r="A13" s="20"/>
      <c r="B13" s="20"/>
      <c r="C13" s="78"/>
      <c r="D13" s="20"/>
      <c r="E13" s="77"/>
      <c r="F13" s="78"/>
      <c r="G13" s="78"/>
      <c r="H13" s="20"/>
      <c r="J13" s="1"/>
      <c r="K13" s="1"/>
      <c r="L13" s="1"/>
    </row>
    <row r="14" spans="1:12" ht="14.25" customHeight="1">
      <c r="A14" s="78"/>
      <c r="B14" s="78"/>
      <c r="C14" s="78"/>
      <c r="D14" s="78"/>
      <c r="E14" s="77"/>
      <c r="F14" s="78"/>
      <c r="G14" s="78"/>
      <c r="H14" s="83"/>
      <c r="J14" s="1"/>
      <c r="K14" s="1"/>
      <c r="L14" s="3"/>
    </row>
    <row r="15" spans="1:12" ht="14.25" customHeight="1">
      <c r="B15" s="2"/>
      <c r="C15" s="2"/>
      <c r="E15" s="1"/>
      <c r="F15" s="1"/>
      <c r="G15" s="2"/>
      <c r="H15" s="1"/>
      <c r="I15" s="2"/>
      <c r="J15" s="1"/>
      <c r="K15" s="1"/>
    </row>
    <row r="16" spans="1:12" ht="14.25" customHeight="1">
      <c r="B16" s="2"/>
      <c r="C16" s="2"/>
      <c r="E16" s="26"/>
      <c r="F16" s="26"/>
      <c r="G16" s="16"/>
      <c r="H16" s="26"/>
      <c r="I16" s="26"/>
      <c r="J16" s="26"/>
      <c r="K16" s="26"/>
      <c r="L16" s="27"/>
    </row>
    <row r="17" spans="1:12" ht="14.25" customHeight="1">
      <c r="A17" s="2"/>
      <c r="B17" s="2"/>
      <c r="D17" s="2"/>
      <c r="E17" s="26"/>
      <c r="F17" s="28"/>
      <c r="G17" s="27"/>
      <c r="H17" s="16"/>
      <c r="I17" s="16"/>
      <c r="J17" s="26"/>
      <c r="K17" s="26"/>
      <c r="L17" s="29"/>
    </row>
    <row r="18" spans="1:12" ht="14.25" customHeight="1">
      <c r="A18" s="2"/>
      <c r="B18" s="2"/>
      <c r="C18" s="2"/>
      <c r="E18" s="16"/>
      <c r="F18" s="16"/>
      <c r="G18" s="16"/>
      <c r="H18" s="16"/>
      <c r="I18" s="27"/>
      <c r="J18" s="16"/>
      <c r="K18" s="16"/>
      <c r="L18" s="26"/>
    </row>
    <row r="19" spans="1:12" ht="14.25" customHeight="1">
      <c r="A19" s="2"/>
      <c r="B19" s="2"/>
      <c r="E19" s="26"/>
      <c r="F19" s="27"/>
      <c r="G19" s="27"/>
      <c r="H19" s="16"/>
      <c r="I19" s="27"/>
      <c r="J19" s="26"/>
      <c r="K19" s="26"/>
      <c r="L19" s="26"/>
    </row>
    <row r="20" spans="1:12" ht="14.25" customHeight="1">
      <c r="E20" s="26"/>
      <c r="F20" s="27"/>
      <c r="G20" s="27"/>
      <c r="H20" s="16"/>
      <c r="I20" s="27"/>
      <c r="J20" s="26"/>
      <c r="K20" s="26"/>
      <c r="L20" s="26"/>
    </row>
    <row r="21" spans="1:12" ht="14.25" customHeight="1">
      <c r="A21" s="2"/>
      <c r="B21" s="2"/>
      <c r="E21" s="26"/>
      <c r="F21" s="27"/>
      <c r="G21" s="27"/>
      <c r="H21" s="16"/>
      <c r="I21" s="27"/>
      <c r="J21" s="26"/>
      <c r="K21" s="26"/>
      <c r="L21" s="26"/>
    </row>
    <row r="22" spans="1:12" ht="14.25" customHeight="1">
      <c r="A22" s="2"/>
      <c r="B22" s="2"/>
      <c r="E22" s="26"/>
      <c r="F22" s="27"/>
      <c r="G22" s="27"/>
      <c r="H22" s="16"/>
      <c r="I22" s="27"/>
      <c r="J22" s="26"/>
      <c r="K22" s="26"/>
      <c r="L22" s="26"/>
    </row>
    <row r="23" spans="1:12" ht="14.25" customHeight="1">
      <c r="A23" s="2"/>
      <c r="B23" s="2"/>
      <c r="E23" s="26"/>
      <c r="F23" s="27"/>
      <c r="G23" s="27"/>
      <c r="H23" s="16"/>
      <c r="I23" s="27"/>
      <c r="J23" s="26"/>
      <c r="K23" s="26"/>
      <c r="L23" s="26"/>
    </row>
    <row r="24" spans="1:12" ht="14.25" customHeight="1">
      <c r="A24" s="2"/>
      <c r="B24" s="2"/>
      <c r="E24" s="26"/>
      <c r="F24" s="27"/>
      <c r="G24" s="27"/>
      <c r="H24" s="16"/>
      <c r="I24" s="27"/>
      <c r="J24" s="26"/>
      <c r="K24" s="26"/>
      <c r="L24" s="26"/>
    </row>
    <row r="25" spans="1:12" ht="14.25" customHeight="1">
      <c r="A25" s="2"/>
      <c r="B25" s="2"/>
      <c r="E25" s="26"/>
      <c r="F25" s="27"/>
      <c r="G25" s="27"/>
      <c r="H25" s="16"/>
      <c r="I25" s="27"/>
      <c r="J25" s="26"/>
      <c r="K25" s="26"/>
      <c r="L25" s="29"/>
    </row>
    <row r="26" spans="1:12" ht="14.25" customHeight="1">
      <c r="D26" s="2"/>
      <c r="E26" s="29"/>
      <c r="F26" s="27"/>
      <c r="G26" s="27"/>
      <c r="H26" s="27"/>
      <c r="I26" s="16"/>
      <c r="J26" s="27"/>
      <c r="K26" s="27"/>
      <c r="L26" s="27"/>
    </row>
    <row r="27" spans="1:12" ht="14.25" customHeight="1">
      <c r="C27" s="2"/>
      <c r="D27" s="2"/>
      <c r="E27" s="27"/>
      <c r="F27" s="16"/>
      <c r="G27" s="16"/>
      <c r="H27" s="16"/>
      <c r="I27" s="16"/>
      <c r="J27" s="27"/>
      <c r="K27" s="27"/>
      <c r="L27" s="27"/>
    </row>
    <row r="28" spans="1:12" ht="14.25" customHeight="1">
      <c r="E28" s="27"/>
      <c r="F28" s="27"/>
      <c r="G28" s="27"/>
      <c r="H28" s="27"/>
      <c r="I28" s="27"/>
      <c r="J28" s="27"/>
      <c r="K28" s="27"/>
      <c r="L28" s="27"/>
    </row>
    <row r="29" spans="1:12" ht="14.25" customHeight="1">
      <c r="A29" s="2"/>
      <c r="B29" s="2"/>
      <c r="E29" s="26"/>
      <c r="F29" s="27"/>
      <c r="G29" s="27"/>
      <c r="H29" s="16"/>
      <c r="I29" s="27"/>
      <c r="J29" s="26"/>
      <c r="K29" s="26"/>
      <c r="L29" s="29"/>
    </row>
    <row r="30" spans="1:12" ht="14.25" customHeight="1">
      <c r="E30" s="1"/>
      <c r="H30" s="2"/>
      <c r="J30" s="1"/>
      <c r="K30" s="1"/>
      <c r="L30" s="3"/>
    </row>
    <row r="31" spans="1:12" ht="14.25" customHeight="1">
      <c r="E31" s="1"/>
      <c r="H31" s="2"/>
      <c r="J31" s="1"/>
      <c r="K31" s="1"/>
      <c r="L31" s="3"/>
    </row>
    <row r="32" spans="1:12" ht="14.25" customHeight="1">
      <c r="A32" s="2"/>
      <c r="B32" s="2"/>
      <c r="E32" s="1"/>
      <c r="H32" s="2"/>
      <c r="J32" s="1"/>
      <c r="K32" s="1"/>
      <c r="L32" s="1"/>
    </row>
    <row r="33" spans="1:12" ht="14.25" customHeight="1">
      <c r="A33" s="2"/>
      <c r="B33" s="2"/>
      <c r="E33" s="1"/>
      <c r="H33" s="2"/>
      <c r="J33" s="1"/>
      <c r="K33" s="1"/>
      <c r="L33" s="1"/>
    </row>
    <row r="34" spans="1:12" ht="14.25" customHeight="1">
      <c r="A34" s="2"/>
      <c r="B34" s="2"/>
      <c r="C34" s="2"/>
      <c r="D34" s="2"/>
      <c r="E34" s="2"/>
      <c r="F34" s="2"/>
      <c r="G34" s="2"/>
      <c r="H34" s="2"/>
      <c r="I34" s="2"/>
      <c r="J34" s="2"/>
      <c r="K34" s="2"/>
      <c r="L34" s="1"/>
    </row>
    <row r="35" spans="1:12" ht="14.25" customHeight="1">
      <c r="A35" s="2"/>
      <c r="B35" s="2"/>
      <c r="C35" s="2"/>
      <c r="D35" s="2"/>
      <c r="E35" s="2"/>
      <c r="F35" s="2"/>
      <c r="G35" s="2"/>
      <c r="H35" s="2"/>
      <c r="I35" s="2"/>
      <c r="J35" s="2"/>
      <c r="K35" s="2"/>
      <c r="L35" s="1"/>
    </row>
    <row r="36" spans="1:12" ht="14.25" customHeight="1"/>
    <row r="37" spans="1:12" ht="14.25" customHeight="1"/>
    <row r="38" spans="1:12" ht="14.25" customHeight="1">
      <c r="B38" s="2"/>
      <c r="C38" s="2"/>
      <c r="D38" s="1"/>
      <c r="E38" s="1"/>
      <c r="F38" s="1"/>
      <c r="G38" s="2"/>
      <c r="H38" s="1"/>
      <c r="I38" s="2"/>
      <c r="J38" s="1"/>
      <c r="K38" s="1"/>
    </row>
    <row r="39" spans="1:12" ht="14.25" customHeight="1">
      <c r="B39" s="2"/>
      <c r="C39" s="2"/>
      <c r="D39" s="1"/>
      <c r="E39" s="1"/>
      <c r="F39" s="1"/>
      <c r="G39" s="2"/>
      <c r="H39" s="1"/>
      <c r="I39" s="2"/>
      <c r="J39" s="1"/>
      <c r="K39" s="1"/>
    </row>
    <row r="40" spans="1:12" ht="14.25" customHeight="1">
      <c r="B40" s="2"/>
      <c r="C40" s="2"/>
      <c r="D40" s="1"/>
      <c r="E40" s="1"/>
      <c r="F40" s="1"/>
      <c r="G40" s="2"/>
      <c r="H40" s="1"/>
      <c r="I40" s="1"/>
      <c r="J40" s="1"/>
      <c r="K40" s="1"/>
    </row>
    <row r="41" spans="1:12" ht="14.25" customHeight="1">
      <c r="D41" s="1"/>
      <c r="E41" s="1"/>
      <c r="F41" s="1"/>
      <c r="H41" s="13"/>
      <c r="I41" s="1"/>
      <c r="J41" s="1"/>
      <c r="K41" s="1"/>
    </row>
    <row r="42" spans="1:12" ht="14.25" customHeight="1">
      <c r="D42" s="1"/>
      <c r="E42" s="1"/>
      <c r="F42" s="1"/>
      <c r="H42" s="1"/>
      <c r="I42" s="1"/>
      <c r="J42" s="1"/>
      <c r="K42" s="1"/>
    </row>
    <row r="43" spans="1:12" ht="14.25" customHeight="1">
      <c r="B43" s="2"/>
      <c r="D43" s="2"/>
      <c r="E43" s="1"/>
      <c r="F43" s="1"/>
      <c r="G43" s="1"/>
      <c r="H43" s="1"/>
      <c r="I43" s="1"/>
      <c r="J43" s="1"/>
      <c r="K43" s="1"/>
    </row>
    <row r="44" spans="1:12" ht="14.25" customHeight="1">
      <c r="B44" s="2"/>
      <c r="D44" s="2"/>
      <c r="E44" s="1"/>
      <c r="F44" s="1"/>
      <c r="G44" s="1"/>
      <c r="H44" s="1"/>
      <c r="I44" s="1"/>
      <c r="J44" s="1"/>
      <c r="K44" s="1"/>
    </row>
    <row r="45" spans="1:12" ht="14.25" customHeight="1">
      <c r="B45" s="2"/>
    </row>
    <row r="46" spans="1:12" ht="14.25" customHeight="1"/>
    <row r="47" spans="1:12" ht="14.25" customHeight="1">
      <c r="C47" s="2"/>
    </row>
    <row r="48" spans="1:12" ht="14.25" customHeight="1"/>
    <row r="49" spans="1:9" ht="14.25" customHeight="1">
      <c r="A49" s="1"/>
      <c r="B49" s="1"/>
      <c r="C49" s="1"/>
      <c r="D49" s="1"/>
      <c r="F49" s="1"/>
      <c r="G49" s="1"/>
      <c r="H49" s="1"/>
      <c r="I49" s="1"/>
    </row>
    <row r="50" spans="1:9" ht="14.25" customHeight="1">
      <c r="A50" s="2"/>
      <c r="B50" s="2"/>
      <c r="C50" s="2"/>
      <c r="D50" s="2"/>
      <c r="E50" s="1"/>
    </row>
    <row r="51" spans="1:9" ht="14.25" customHeight="1">
      <c r="A51" s="1"/>
      <c r="B51" s="1"/>
      <c r="C51" s="1"/>
      <c r="D51" s="1"/>
      <c r="E51" s="1"/>
      <c r="F51" s="13"/>
    </row>
    <row r="52" spans="1:9" ht="14.25" customHeight="1">
      <c r="A52" s="1"/>
      <c r="B52" s="1"/>
      <c r="C52" s="54"/>
      <c r="D52" s="1"/>
      <c r="E52" s="1"/>
      <c r="F52" s="13"/>
      <c r="G52" s="14"/>
    </row>
    <row r="53" spans="1:9" ht="14.25" customHeight="1">
      <c r="F53" s="13"/>
      <c r="H53" s="2"/>
    </row>
    <row r="54" spans="1:9" ht="14.25" customHeight="1">
      <c r="B54" s="2"/>
      <c r="C54" s="2"/>
      <c r="F54" s="13"/>
      <c r="G54" s="2"/>
    </row>
    <row r="55" spans="1:9" ht="14.25" customHeight="1">
      <c r="B55" s="2"/>
      <c r="C55" s="2"/>
      <c r="F55" s="13"/>
      <c r="G55" s="2"/>
    </row>
    <row r="56" spans="1:9" ht="14.25" customHeight="1">
      <c r="B56" s="2"/>
      <c r="C56" s="2"/>
      <c r="F56" s="13"/>
      <c r="G56" s="2"/>
      <c r="I56" s="2"/>
    </row>
    <row r="57" spans="1:9" ht="14.25" customHeight="1">
      <c r="F57" s="13"/>
      <c r="H57" s="2"/>
      <c r="I57" s="2"/>
    </row>
    <row r="58" spans="1:9" ht="14.25" customHeight="1">
      <c r="B58" s="2"/>
      <c r="C58" s="2"/>
      <c r="F58" s="13"/>
      <c r="G58" s="2"/>
      <c r="I58" s="2"/>
    </row>
    <row r="59" spans="1:9" ht="14.25" customHeight="1">
      <c r="B59" s="2"/>
      <c r="C59" s="2"/>
      <c r="G59" s="2"/>
      <c r="I59" s="2"/>
    </row>
    <row r="60" spans="1:9" ht="14.25" customHeight="1">
      <c r="B60" s="2"/>
      <c r="C60" s="2"/>
      <c r="G60" s="2"/>
      <c r="I60" s="2"/>
    </row>
    <row r="61" spans="1:9">
      <c r="B61" s="2"/>
      <c r="C61" s="2"/>
      <c r="G61" s="2"/>
      <c r="I61" s="2"/>
    </row>
    <row r="62" spans="1:9">
      <c r="B62" s="2"/>
      <c r="C62" s="2"/>
      <c r="F62" s="13"/>
      <c r="G62" s="2"/>
      <c r="I62" s="2"/>
    </row>
    <row r="63" spans="1:9">
      <c r="B63" s="2"/>
      <c r="C63" s="2"/>
      <c r="F63" s="13"/>
      <c r="G63" s="2"/>
      <c r="I63" s="2"/>
    </row>
    <row r="64" spans="1:9">
      <c r="B64" s="2"/>
      <c r="C64" s="2"/>
      <c r="F64" s="13"/>
      <c r="G64" s="2"/>
      <c r="I64" s="2"/>
    </row>
    <row r="65" spans="2:9">
      <c r="B65" s="2"/>
      <c r="C65" s="2"/>
      <c r="F65" s="13"/>
      <c r="G65" s="2"/>
      <c r="I65"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L14"/>
  <sheetViews>
    <sheetView workbookViewId="0">
      <selection activeCell="M13" sqref="M13"/>
    </sheetView>
  </sheetViews>
  <sheetFormatPr defaultRowHeight="15"/>
  <cols>
    <col min="1" max="1" width="15.140625" customWidth="1"/>
    <col min="2" max="4" width="11.7109375" customWidth="1"/>
    <col min="5" max="5" width="11.42578125" customWidth="1"/>
    <col min="6" max="8" width="11.7109375" customWidth="1"/>
    <col min="9" max="9" width="9.85546875" customWidth="1"/>
  </cols>
  <sheetData>
    <row r="1" spans="1:12" ht="34.5" customHeight="1">
      <c r="A1" s="75" t="s">
        <v>63</v>
      </c>
      <c r="B1" s="64" t="s">
        <v>287</v>
      </c>
      <c r="C1" s="64" t="s">
        <v>288</v>
      </c>
      <c r="D1" s="64" t="s">
        <v>190</v>
      </c>
      <c r="E1" s="64" t="s">
        <v>289</v>
      </c>
    </row>
    <row r="2" spans="1:12">
      <c r="A2" s="76">
        <v>4</v>
      </c>
      <c r="B2" s="42">
        <v>236</v>
      </c>
      <c r="C2" s="42">
        <v>750</v>
      </c>
      <c r="D2" s="42">
        <v>236</v>
      </c>
      <c r="E2" s="42">
        <v>750</v>
      </c>
    </row>
    <row r="3" spans="1:12">
      <c r="A3" s="76">
        <v>8</v>
      </c>
      <c r="B3" s="42">
        <v>472</v>
      </c>
      <c r="C3" s="42">
        <v>1014</v>
      </c>
      <c r="D3" s="42">
        <v>472</v>
      </c>
      <c r="E3" s="42">
        <v>1014</v>
      </c>
    </row>
    <row r="4" spans="1:12">
      <c r="A4" s="76">
        <v>12</v>
      </c>
      <c r="B4" s="42">
        <v>708</v>
      </c>
      <c r="C4" s="42">
        <v>1281</v>
      </c>
      <c r="D4" s="42">
        <v>708</v>
      </c>
      <c r="E4" s="42">
        <v>1281</v>
      </c>
    </row>
    <row r="5" spans="1:12">
      <c r="A5" s="76"/>
      <c r="B5" s="42"/>
      <c r="C5" s="42"/>
      <c r="D5" s="42"/>
      <c r="E5" s="42"/>
      <c r="F5" s="42"/>
    </row>
    <row r="6" spans="1:12">
      <c r="A6" s="76"/>
      <c r="B6" s="76"/>
      <c r="C6" s="76"/>
      <c r="D6" s="76"/>
      <c r="E6" s="76"/>
      <c r="F6" s="76"/>
    </row>
    <row r="7" spans="1:12">
      <c r="A7" s="76"/>
      <c r="B7" s="76"/>
      <c r="C7" s="76"/>
      <c r="D7" s="76"/>
      <c r="E7" s="76"/>
      <c r="F7" s="76"/>
    </row>
    <row r="8" spans="1:12">
      <c r="A8" s="76"/>
    </row>
    <row r="9" spans="1:12">
      <c r="B9" s="102" t="s">
        <v>292</v>
      </c>
      <c r="C9" s="102"/>
      <c r="D9" s="103"/>
      <c r="E9" s="79"/>
      <c r="F9" s="102" t="s">
        <v>293</v>
      </c>
      <c r="G9" s="102" t="s">
        <v>293</v>
      </c>
      <c r="H9" s="103"/>
      <c r="J9" s="102" t="s">
        <v>296</v>
      </c>
      <c r="K9" s="102" t="s">
        <v>293</v>
      </c>
      <c r="L9" s="103"/>
    </row>
    <row r="10" spans="1:12">
      <c r="B10" s="75" t="s">
        <v>63</v>
      </c>
      <c r="C10" s="75" t="s">
        <v>295</v>
      </c>
      <c r="D10" s="75" t="s">
        <v>294</v>
      </c>
      <c r="E10" s="75"/>
      <c r="F10" s="75" t="s">
        <v>63</v>
      </c>
      <c r="G10" s="75" t="s">
        <v>295</v>
      </c>
      <c r="H10" s="75" t="s">
        <v>294</v>
      </c>
      <c r="J10" s="75" t="s">
        <v>63</v>
      </c>
      <c r="K10" s="75" t="s">
        <v>295</v>
      </c>
      <c r="L10" s="75" t="s">
        <v>294</v>
      </c>
    </row>
    <row r="11" spans="1:12">
      <c r="A11" s="75" t="s">
        <v>156</v>
      </c>
      <c r="B11" s="76">
        <v>8</v>
      </c>
      <c r="C11" s="42">
        <v>1014</v>
      </c>
      <c r="D11" s="42">
        <v>472</v>
      </c>
      <c r="E11" s="42"/>
      <c r="F11" s="76">
        <v>4</v>
      </c>
      <c r="G11" s="42">
        <v>750</v>
      </c>
      <c r="H11" s="42">
        <v>236</v>
      </c>
      <c r="J11" s="76">
        <v>4</v>
      </c>
      <c r="K11" s="42">
        <v>750</v>
      </c>
      <c r="L11" s="42">
        <v>236</v>
      </c>
    </row>
    <row r="12" spans="1:12">
      <c r="A12" s="75" t="s">
        <v>290</v>
      </c>
      <c r="B12" s="76">
        <v>4</v>
      </c>
      <c r="C12" s="42">
        <v>750</v>
      </c>
      <c r="D12" s="42">
        <v>236</v>
      </c>
      <c r="E12" s="42"/>
      <c r="F12" s="76">
        <v>4</v>
      </c>
      <c r="G12" s="42">
        <v>750</v>
      </c>
      <c r="H12" s="42">
        <v>236</v>
      </c>
      <c r="J12" s="76">
        <v>4</v>
      </c>
      <c r="K12" s="42">
        <v>750</v>
      </c>
      <c r="L12" s="42">
        <v>236</v>
      </c>
    </row>
    <row r="13" spans="1:12">
      <c r="A13" s="75" t="s">
        <v>291</v>
      </c>
      <c r="B13" s="76">
        <v>4</v>
      </c>
      <c r="C13" s="42">
        <v>750</v>
      </c>
      <c r="D13" s="42">
        <v>236</v>
      </c>
      <c r="E13" s="42"/>
      <c r="F13" s="76">
        <v>4</v>
      </c>
      <c r="G13" s="42">
        <v>750</v>
      </c>
      <c r="H13" s="42">
        <v>236</v>
      </c>
      <c r="J13" s="76">
        <v>0</v>
      </c>
      <c r="K13" s="42">
        <v>0</v>
      </c>
      <c r="L13" s="42">
        <v>0</v>
      </c>
    </row>
    <row r="14" spans="1:12">
      <c r="A14" s="75" t="s">
        <v>81</v>
      </c>
      <c r="B14" s="75">
        <f>SUM(B11:B13)</f>
        <v>16</v>
      </c>
      <c r="C14" s="80">
        <f t="shared" ref="C14:D14" si="0">SUM(C11:C13)</f>
        <v>2514</v>
      </c>
      <c r="D14" s="80">
        <f t="shared" si="0"/>
        <v>944</v>
      </c>
      <c r="E14" s="80"/>
      <c r="F14" s="75">
        <f t="shared" ref="F14" si="1">SUM(F11:F13)</f>
        <v>12</v>
      </c>
      <c r="G14" s="80">
        <f t="shared" ref="G14" si="2">SUM(G11:G13)</f>
        <v>2250</v>
      </c>
      <c r="H14" s="80">
        <f t="shared" ref="H14" si="3">SUM(H11:H13)</f>
        <v>708</v>
      </c>
      <c r="J14" s="75">
        <f t="shared" ref="J14" si="4">SUM(J11:J13)</f>
        <v>8</v>
      </c>
      <c r="K14" s="80">
        <f t="shared" ref="K14" si="5">SUM(K11:K13)</f>
        <v>1500</v>
      </c>
      <c r="L14" s="80">
        <f t="shared" ref="L14" si="6">SUM(L11:L13)</f>
        <v>472</v>
      </c>
    </row>
  </sheetData>
  <mergeCells count="3">
    <mergeCell ref="J9:L9"/>
    <mergeCell ref="B9:D9"/>
    <mergeCell ref="F9:H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4"/>
  <sheetViews>
    <sheetView workbookViewId="0">
      <selection activeCell="A5" sqref="A5"/>
    </sheetView>
  </sheetViews>
  <sheetFormatPr defaultRowHeight="15"/>
  <cols>
    <col min="1" max="1" width="29.42578125" customWidth="1"/>
  </cols>
  <sheetData>
    <row r="1" spans="1:1">
      <c r="A1" s="1" t="s">
        <v>286</v>
      </c>
    </row>
    <row r="2" spans="1:1">
      <c r="A2" t="s">
        <v>129</v>
      </c>
    </row>
    <row r="3" spans="1:1">
      <c r="A3" t="s">
        <v>84</v>
      </c>
    </row>
    <row r="4" spans="1:1">
      <c r="A4" t="s">
        <v>114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82"/>
  <sheetViews>
    <sheetView workbookViewId="0">
      <selection activeCell="C20" sqref="C20"/>
    </sheetView>
  </sheetViews>
  <sheetFormatPr defaultRowHeight="15"/>
  <cols>
    <col min="1" max="1" width="15.42578125" customWidth="1"/>
    <col min="2" max="2" width="28.28515625" bestFit="1" customWidth="1"/>
    <col min="3" max="3" width="11.42578125" customWidth="1"/>
    <col min="4" max="4" width="9" customWidth="1"/>
    <col min="5" max="5" width="24.140625" style="68" customWidth="1"/>
    <col min="6" max="7" width="20.5703125" style="68" customWidth="1"/>
    <col min="8" max="8" width="22.7109375" style="68" bestFit="1" customWidth="1"/>
    <col min="9" max="9" width="14.85546875" customWidth="1"/>
    <col min="10" max="10" width="13.7109375" customWidth="1"/>
    <col min="12" max="12" width="9.140625" customWidth="1"/>
  </cols>
  <sheetData>
    <row r="1" spans="1:10" ht="32.25" customHeight="1">
      <c r="A1" s="64" t="s">
        <v>0</v>
      </c>
      <c r="B1" s="64" t="s">
        <v>92</v>
      </c>
      <c r="C1" s="64" t="s">
        <v>146</v>
      </c>
      <c r="D1" s="64" t="s">
        <v>34</v>
      </c>
      <c r="E1" s="64" t="s">
        <v>269</v>
      </c>
      <c r="F1" s="64" t="s">
        <v>162</v>
      </c>
      <c r="G1" s="64" t="s">
        <v>46</v>
      </c>
      <c r="H1" s="64" t="s">
        <v>161</v>
      </c>
      <c r="I1" s="64" t="s">
        <v>93</v>
      </c>
      <c r="J1" s="64" t="s">
        <v>186</v>
      </c>
    </row>
    <row r="2" spans="1:10" ht="15" customHeight="1">
      <c r="A2" t="s">
        <v>29</v>
      </c>
      <c r="B2" t="s">
        <v>259</v>
      </c>
      <c r="C2" s="65" t="s">
        <v>147</v>
      </c>
      <c r="D2" s="63" t="s">
        <v>97</v>
      </c>
      <c r="E2" s="19">
        <v>43070</v>
      </c>
      <c r="H2" s="68">
        <v>116</v>
      </c>
      <c r="I2" s="63" t="s">
        <v>275</v>
      </c>
      <c r="J2" s="63" t="s">
        <v>252</v>
      </c>
    </row>
    <row r="3" spans="1:10" ht="15" customHeight="1">
      <c r="A3" t="s">
        <v>85</v>
      </c>
      <c r="B3" t="s">
        <v>119</v>
      </c>
      <c r="C3" s="73" t="s">
        <v>147</v>
      </c>
      <c r="D3" s="74" t="s">
        <v>96</v>
      </c>
      <c r="E3" s="19">
        <v>42750</v>
      </c>
      <c r="F3" s="74"/>
      <c r="G3" s="74"/>
      <c r="H3" s="74"/>
      <c r="I3" s="74"/>
      <c r="J3" s="74"/>
    </row>
    <row r="4" spans="1:10" ht="15" customHeight="1">
      <c r="A4" t="s">
        <v>39</v>
      </c>
      <c r="B4" t="s">
        <v>119</v>
      </c>
      <c r="C4" s="73" t="s">
        <v>147</v>
      </c>
      <c r="D4" s="74" t="s">
        <v>96</v>
      </c>
      <c r="E4" s="19">
        <v>43070</v>
      </c>
      <c r="F4" s="74"/>
      <c r="G4" s="74"/>
      <c r="H4" s="74"/>
      <c r="I4" s="74"/>
      <c r="J4" s="74"/>
    </row>
    <row r="5" spans="1:10" ht="15" customHeight="1">
      <c r="C5" s="73"/>
      <c r="D5" s="74"/>
      <c r="E5" s="19"/>
      <c r="F5" s="74"/>
      <c r="G5" s="74"/>
      <c r="H5" s="74"/>
      <c r="I5" s="74"/>
      <c r="J5" s="74"/>
    </row>
    <row r="6" spans="1:10" ht="15" customHeight="1"/>
    <row r="7" spans="1:10" ht="15" customHeight="1"/>
    <row r="8" spans="1:10" ht="15" customHeight="1"/>
    <row r="9" spans="1:10" ht="15" customHeight="1">
      <c r="A9" t="s">
        <v>2</v>
      </c>
      <c r="B9" t="s">
        <v>129</v>
      </c>
      <c r="C9" s="65" t="s">
        <v>147</v>
      </c>
      <c r="D9" s="66" t="s">
        <v>97</v>
      </c>
      <c r="E9" s="19">
        <v>42740</v>
      </c>
      <c r="I9" s="66"/>
      <c r="J9" s="66" t="s">
        <v>147</v>
      </c>
    </row>
    <row r="10" spans="1:10" ht="15" customHeight="1">
      <c r="A10" t="s">
        <v>2</v>
      </c>
      <c r="B10" t="s">
        <v>281</v>
      </c>
      <c r="C10" s="70" t="s">
        <v>253</v>
      </c>
      <c r="D10" s="71" t="s">
        <v>97</v>
      </c>
      <c r="E10" s="19"/>
      <c r="F10" s="71"/>
      <c r="G10" s="71"/>
      <c r="H10" s="71"/>
      <c r="I10" s="71"/>
      <c r="J10" s="71"/>
    </row>
    <row r="11" spans="1:10" ht="15" customHeight="1">
      <c r="A11" t="s">
        <v>24</v>
      </c>
      <c r="B11" t="s">
        <v>119</v>
      </c>
      <c r="C11" s="70" t="s">
        <v>147</v>
      </c>
      <c r="D11" s="71" t="s">
        <v>96</v>
      </c>
      <c r="E11" s="19"/>
      <c r="F11" s="71"/>
      <c r="G11" s="71"/>
      <c r="H11" s="71"/>
      <c r="I11" s="71"/>
      <c r="J11" s="71"/>
    </row>
    <row r="12" spans="1:10" ht="15" customHeight="1">
      <c r="A12" t="s">
        <v>85</v>
      </c>
      <c r="B12" t="s">
        <v>45</v>
      </c>
      <c r="C12" s="60"/>
      <c r="D12" s="27"/>
      <c r="E12" s="61">
        <v>42736</v>
      </c>
      <c r="F12" s="60" t="s">
        <v>272</v>
      </c>
      <c r="I12" s="66"/>
      <c r="J12" s="66"/>
    </row>
    <row r="13" spans="1:10" ht="15" customHeight="1">
      <c r="A13" t="s">
        <v>85</v>
      </c>
      <c r="B13" t="s">
        <v>262</v>
      </c>
      <c r="C13" s="60"/>
      <c r="D13" s="27"/>
      <c r="E13" s="61">
        <v>42796</v>
      </c>
      <c r="F13" s="60"/>
      <c r="G13" s="72"/>
      <c r="H13" s="72"/>
      <c r="I13" s="72"/>
      <c r="J13" s="72"/>
    </row>
    <row r="14" spans="1:10" ht="15" customHeight="1">
      <c r="C14" s="60"/>
      <c r="D14" s="27"/>
      <c r="E14" s="61"/>
      <c r="F14" s="60"/>
      <c r="G14" s="72"/>
      <c r="H14" s="72"/>
      <c r="I14" s="72"/>
      <c r="J14" s="72"/>
    </row>
    <row r="15" spans="1:10" ht="15" customHeight="1">
      <c r="C15" s="65"/>
      <c r="D15" s="66"/>
      <c r="E15" s="19"/>
      <c r="I15" s="66"/>
      <c r="J15" s="66"/>
    </row>
    <row r="16" spans="1:10" ht="15" customHeight="1">
      <c r="A16" t="s">
        <v>130</v>
      </c>
      <c r="B16" t="s">
        <v>268</v>
      </c>
      <c r="C16" s="66"/>
      <c r="E16" s="19">
        <v>43084</v>
      </c>
      <c r="F16" s="68" t="s">
        <v>274</v>
      </c>
      <c r="H16" s="68">
        <v>116</v>
      </c>
      <c r="I16" s="63" t="s">
        <v>147</v>
      </c>
      <c r="J16" s="63" t="s">
        <v>252</v>
      </c>
    </row>
    <row r="17" spans="1:10" ht="15" customHeight="1">
      <c r="A17" t="s">
        <v>130</v>
      </c>
      <c r="B17" t="s">
        <v>142</v>
      </c>
      <c r="C17" s="66"/>
      <c r="E17" s="68" t="s">
        <v>271</v>
      </c>
      <c r="F17" s="68" t="s">
        <v>272</v>
      </c>
      <c r="H17" s="68">
        <v>116</v>
      </c>
      <c r="I17" s="63" t="s">
        <v>147</v>
      </c>
      <c r="J17" s="63" t="s">
        <v>252</v>
      </c>
    </row>
    <row r="18" spans="1:10" ht="15" customHeight="1">
      <c r="A18" t="s">
        <v>29</v>
      </c>
      <c r="B18" t="s">
        <v>273</v>
      </c>
      <c r="C18" s="66"/>
      <c r="D18" s="64"/>
      <c r="E18" s="20" t="s">
        <v>271</v>
      </c>
      <c r="F18" s="20" t="s">
        <v>272</v>
      </c>
      <c r="G18" s="20"/>
      <c r="H18" s="68">
        <v>116</v>
      </c>
      <c r="I18" s="63" t="s">
        <v>147</v>
      </c>
      <c r="J18" s="63" t="s">
        <v>252</v>
      </c>
    </row>
    <row r="19" spans="1:10" ht="15" customHeight="1">
      <c r="A19" t="s">
        <v>130</v>
      </c>
      <c r="B19" t="s">
        <v>3</v>
      </c>
      <c r="C19" s="66"/>
      <c r="D19" s="63"/>
      <c r="E19" s="68" t="s">
        <v>271</v>
      </c>
      <c r="F19" s="68" t="s">
        <v>272</v>
      </c>
      <c r="H19" s="68">
        <v>116</v>
      </c>
      <c r="I19" s="63" t="s">
        <v>147</v>
      </c>
      <c r="J19" s="63" t="s">
        <v>252</v>
      </c>
    </row>
    <row r="20" spans="1:10" ht="15" customHeight="1">
      <c r="A20" t="s">
        <v>130</v>
      </c>
      <c r="B20" t="s">
        <v>285</v>
      </c>
      <c r="C20" s="66"/>
      <c r="E20" s="19">
        <v>43084</v>
      </c>
      <c r="I20" s="63"/>
    </row>
    <row r="21" spans="1:10">
      <c r="I21" s="63"/>
    </row>
    <row r="22" spans="1:10">
      <c r="A22" t="s">
        <v>2</v>
      </c>
      <c r="B22" t="s">
        <v>87</v>
      </c>
      <c r="C22" s="66"/>
      <c r="E22" s="68" t="s">
        <v>271</v>
      </c>
      <c r="F22" s="68" t="s">
        <v>272</v>
      </c>
      <c r="I22" s="63"/>
    </row>
    <row r="23" spans="1:10">
      <c r="A23" t="s">
        <v>2</v>
      </c>
      <c r="B23" t="s">
        <v>119</v>
      </c>
      <c r="C23" s="66"/>
      <c r="I23" s="63"/>
    </row>
    <row r="24" spans="1:10">
      <c r="A24" t="s">
        <v>39</v>
      </c>
      <c r="B24" t="s">
        <v>254</v>
      </c>
      <c r="C24" s="66" t="s">
        <v>253</v>
      </c>
      <c r="G24" s="68" t="s">
        <v>277</v>
      </c>
      <c r="I24" s="63"/>
    </row>
    <row r="25" spans="1:10">
      <c r="A25" t="s">
        <v>39</v>
      </c>
      <c r="B25" t="s">
        <v>282</v>
      </c>
      <c r="C25" s="71"/>
      <c r="E25" s="71" t="s">
        <v>284</v>
      </c>
      <c r="F25" s="71" t="s">
        <v>283</v>
      </c>
      <c r="G25" s="71"/>
      <c r="H25" s="71"/>
      <c r="I25" s="71"/>
    </row>
    <row r="26" spans="1:10">
      <c r="A26" s="27"/>
      <c r="B26" s="27"/>
      <c r="C26" s="60"/>
      <c r="D26" s="27"/>
      <c r="E26" s="60"/>
      <c r="F26" s="60"/>
      <c r="G26" s="60"/>
      <c r="H26" s="60"/>
      <c r="I26" s="61"/>
      <c r="J26" s="61"/>
    </row>
    <row r="27" spans="1:10">
      <c r="F27" s="60"/>
      <c r="G27" s="60"/>
      <c r="H27" s="60"/>
      <c r="I27" s="61"/>
      <c r="J27" s="61"/>
    </row>
    <row r="28" spans="1:10">
      <c r="G28" s="60"/>
      <c r="H28" s="60"/>
      <c r="I28" s="19" t="s">
        <v>147</v>
      </c>
      <c r="J28" s="61"/>
    </row>
    <row r="29" spans="1:10">
      <c r="A29" t="s">
        <v>85</v>
      </c>
      <c r="B29" t="s">
        <v>16</v>
      </c>
      <c r="C29" s="60"/>
      <c r="D29" s="27"/>
      <c r="E29" s="60"/>
      <c r="F29" s="60"/>
      <c r="G29" s="60"/>
      <c r="H29" s="60"/>
      <c r="I29" s="61"/>
      <c r="J29" s="61"/>
    </row>
    <row r="30" spans="1:10">
      <c r="A30" t="s">
        <v>85</v>
      </c>
      <c r="B30" t="s">
        <v>119</v>
      </c>
      <c r="C30" s="60"/>
      <c r="D30" s="27"/>
      <c r="E30" s="60"/>
      <c r="F30" s="60"/>
      <c r="G30" s="60"/>
      <c r="H30" s="60"/>
      <c r="I30" s="61"/>
      <c r="J30" s="61"/>
    </row>
    <row r="31" spans="1:10">
      <c r="A31" t="s">
        <v>85</v>
      </c>
      <c r="B31" t="s">
        <v>114</v>
      </c>
      <c r="C31" s="66"/>
      <c r="E31" s="68" t="s">
        <v>271</v>
      </c>
      <c r="F31" s="68" t="s">
        <v>272</v>
      </c>
      <c r="I31" s="19" t="s">
        <v>147</v>
      </c>
      <c r="J31" s="19" t="s">
        <v>252</v>
      </c>
    </row>
    <row r="32" spans="1:10">
      <c r="A32" t="s">
        <v>85</v>
      </c>
      <c r="B32" t="s">
        <v>142</v>
      </c>
      <c r="C32" s="66"/>
      <c r="F32" s="69" t="s">
        <v>272</v>
      </c>
      <c r="I32" s="66" t="s">
        <v>147</v>
      </c>
    </row>
    <row r="33" spans="1:10">
      <c r="A33" t="s">
        <v>85</v>
      </c>
      <c r="B33" t="s">
        <v>43</v>
      </c>
      <c r="I33" s="66"/>
    </row>
    <row r="34" spans="1:10">
      <c r="A34" t="s">
        <v>85</v>
      </c>
      <c r="B34" t="s">
        <v>276</v>
      </c>
      <c r="I34" s="19"/>
      <c r="J34" s="19"/>
    </row>
    <row r="35" spans="1:10">
      <c r="A35" t="s">
        <v>85</v>
      </c>
      <c r="B35" t="s">
        <v>278</v>
      </c>
      <c r="G35" s="68" t="s">
        <v>279</v>
      </c>
      <c r="I35" s="19"/>
      <c r="J35" s="19"/>
    </row>
    <row r="36" spans="1:10">
      <c r="A36" t="s">
        <v>85</v>
      </c>
      <c r="B36" t="s">
        <v>280</v>
      </c>
      <c r="I36" s="19"/>
      <c r="J36" s="19"/>
    </row>
    <row r="37" spans="1:10">
      <c r="I37" s="19"/>
      <c r="J37" s="19"/>
    </row>
    <row r="38" spans="1:10">
      <c r="A38" t="s">
        <v>143</v>
      </c>
      <c r="B38" t="s">
        <v>3</v>
      </c>
      <c r="I38" s="19"/>
      <c r="J38" s="19"/>
    </row>
    <row r="39" spans="1:10">
      <c r="A39" t="s">
        <v>143</v>
      </c>
      <c r="B39" t="s">
        <v>106</v>
      </c>
      <c r="I39" s="19"/>
      <c r="J39" s="19"/>
    </row>
    <row r="40" spans="1:10">
      <c r="I40" s="19"/>
      <c r="J40" s="19"/>
    </row>
    <row r="41" spans="1:10">
      <c r="I41" s="19"/>
      <c r="J41" s="19"/>
    </row>
    <row r="42" spans="1:10" ht="15.75" customHeight="1">
      <c r="I42" s="19"/>
      <c r="J42" s="19"/>
    </row>
    <row r="43" spans="1:10">
      <c r="I43" s="19"/>
      <c r="J43" s="19"/>
    </row>
    <row r="44" spans="1:10">
      <c r="I44" s="19"/>
      <c r="J44" s="19"/>
    </row>
    <row r="45" spans="1:10">
      <c r="I45" s="19"/>
      <c r="J45" s="19"/>
    </row>
    <row r="46" spans="1:10">
      <c r="I46" s="19"/>
      <c r="J46" s="19"/>
    </row>
    <row r="47" spans="1:10">
      <c r="I47" s="19"/>
      <c r="J47" s="19"/>
    </row>
    <row r="48" spans="1:10">
      <c r="I48" s="19"/>
      <c r="J48" s="19"/>
    </row>
    <row r="49" spans="9:10">
      <c r="I49" s="19"/>
      <c r="J49" s="19"/>
    </row>
    <row r="50" spans="9:10">
      <c r="I50" s="19"/>
      <c r="J50" s="19"/>
    </row>
    <row r="51" spans="9:10">
      <c r="I51" s="19"/>
      <c r="J51" s="19"/>
    </row>
    <row r="52" spans="9:10">
      <c r="I52" s="19"/>
      <c r="J52" s="19"/>
    </row>
    <row r="53" spans="9:10">
      <c r="I53" s="19"/>
      <c r="J53" s="19"/>
    </row>
    <row r="54" spans="9:10">
      <c r="I54" s="19"/>
      <c r="J54" s="19"/>
    </row>
    <row r="55" spans="9:10">
      <c r="I55" s="19"/>
      <c r="J55" s="19"/>
    </row>
    <row r="56" spans="9:10">
      <c r="I56" s="19"/>
      <c r="J56" s="19"/>
    </row>
    <row r="57" spans="9:10">
      <c r="I57" s="19"/>
      <c r="J57" s="19"/>
    </row>
    <row r="58" spans="9:10">
      <c r="I58" s="19"/>
      <c r="J58" s="19"/>
    </row>
    <row r="59" spans="9:10">
      <c r="I59" s="19"/>
      <c r="J59" s="19"/>
    </row>
    <row r="60" spans="9:10">
      <c r="I60" s="19"/>
      <c r="J60" s="19"/>
    </row>
    <row r="61" spans="9:10">
      <c r="I61" s="19"/>
      <c r="J61" s="19"/>
    </row>
    <row r="62" spans="9:10">
      <c r="I62" s="19"/>
      <c r="J62" s="19"/>
    </row>
    <row r="63" spans="9:10">
      <c r="I63" s="19"/>
      <c r="J63" s="19"/>
    </row>
    <row r="64" spans="9:10">
      <c r="I64" s="19"/>
      <c r="J64" s="19"/>
    </row>
    <row r="65" spans="1:11">
      <c r="H65" s="20"/>
      <c r="I65" s="34"/>
    </row>
    <row r="66" spans="1:11">
      <c r="B66" s="62"/>
      <c r="C66" s="65"/>
      <c r="D66" s="62"/>
      <c r="E66" s="67"/>
      <c r="F66" s="67"/>
      <c r="G66" s="67"/>
      <c r="I66" s="34"/>
    </row>
    <row r="67" spans="1:11">
      <c r="A67" s="1"/>
      <c r="B67" s="63"/>
      <c r="C67" s="66"/>
      <c r="D67" s="63"/>
      <c r="I67" s="34"/>
      <c r="K67" s="5"/>
    </row>
    <row r="68" spans="1:11">
      <c r="A68" s="1"/>
      <c r="B68" s="63"/>
      <c r="C68" s="66"/>
      <c r="D68" s="63"/>
      <c r="I68" s="34"/>
      <c r="K68" s="5"/>
    </row>
    <row r="69" spans="1:11">
      <c r="A69" s="1"/>
      <c r="B69" s="63"/>
      <c r="C69" s="66"/>
      <c r="D69" s="63"/>
      <c r="I69" s="34"/>
      <c r="K69" s="5"/>
    </row>
    <row r="70" spans="1:11">
      <c r="A70" s="1"/>
      <c r="B70" s="63"/>
      <c r="C70" s="66"/>
      <c r="D70" s="63"/>
      <c r="I70" s="34"/>
      <c r="K70" s="5"/>
    </row>
    <row r="71" spans="1:11">
      <c r="A71" s="1"/>
      <c r="B71" s="63"/>
      <c r="C71" s="66"/>
      <c r="D71" s="63"/>
      <c r="K71" s="6"/>
    </row>
    <row r="72" spans="1:11">
      <c r="A72" s="1"/>
      <c r="B72" s="63"/>
      <c r="C72" s="66"/>
      <c r="D72" s="63"/>
      <c r="K72" s="5"/>
    </row>
    <row r="73" spans="1:11">
      <c r="A73" s="2"/>
      <c r="B73" s="63"/>
      <c r="C73" s="66"/>
      <c r="D73" s="63"/>
      <c r="K73" s="5"/>
    </row>
    <row r="74" spans="1:11">
      <c r="A74" s="2"/>
      <c r="K74" s="5"/>
    </row>
    <row r="75" spans="1:11">
      <c r="K75" s="5"/>
    </row>
    <row r="76" spans="1:11">
      <c r="K76" s="5"/>
    </row>
    <row r="77" spans="1:11">
      <c r="K77" s="5"/>
    </row>
    <row r="78" spans="1:11">
      <c r="K78" s="5"/>
    </row>
    <row r="79" spans="1:11">
      <c r="K79" s="5"/>
    </row>
    <row r="80" spans="1:11">
      <c r="K80" s="5"/>
    </row>
    <row r="81" spans="11:11">
      <c r="K81" s="5"/>
    </row>
    <row r="82" spans="11:11">
      <c r="K82" s="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M76"/>
  <sheetViews>
    <sheetView workbookViewId="0">
      <selection activeCell="C2" sqref="C2"/>
    </sheetView>
  </sheetViews>
  <sheetFormatPr defaultRowHeight="15"/>
  <cols>
    <col min="1" max="1" width="15.42578125" customWidth="1"/>
    <col min="2" max="2" width="24.5703125" customWidth="1"/>
    <col min="3" max="3" width="11.5703125" customWidth="1"/>
    <col min="4" max="5" width="20.5703125" customWidth="1"/>
    <col min="6" max="6" width="17.140625" customWidth="1"/>
    <col min="7" max="7" width="19.140625" customWidth="1"/>
    <col min="8" max="8" width="14.85546875" customWidth="1"/>
    <col min="9" max="9" width="21.42578125" customWidth="1"/>
    <col min="10" max="10" width="13.7109375" customWidth="1"/>
    <col min="11" max="11" width="16.42578125" customWidth="1"/>
    <col min="12" max="12" width="28.5703125" customWidth="1"/>
    <col min="14" max="14" width="9.140625" customWidth="1"/>
  </cols>
  <sheetData>
    <row r="1" spans="1:12" ht="22.5" customHeight="1">
      <c r="A1" s="17" t="s">
        <v>0</v>
      </c>
      <c r="B1" s="17" t="s">
        <v>92</v>
      </c>
      <c r="C1" s="62" t="s">
        <v>34</v>
      </c>
      <c r="D1" s="62" t="s">
        <v>269</v>
      </c>
      <c r="E1" s="62" t="s">
        <v>270</v>
      </c>
      <c r="F1" s="17" t="s">
        <v>146</v>
      </c>
      <c r="G1" s="56" t="s">
        <v>161</v>
      </c>
      <c r="H1" s="17" t="s">
        <v>93</v>
      </c>
      <c r="I1" s="17" t="s">
        <v>162</v>
      </c>
      <c r="J1" s="35" t="s">
        <v>186</v>
      </c>
      <c r="K1" s="17" t="s">
        <v>161</v>
      </c>
      <c r="L1" s="17" t="s">
        <v>95</v>
      </c>
    </row>
    <row r="2" spans="1:12">
      <c r="A2" t="s">
        <v>130</v>
      </c>
      <c r="B2" t="s">
        <v>268</v>
      </c>
      <c r="H2" s="57"/>
      <c r="I2" s="57"/>
      <c r="L2" s="57"/>
    </row>
    <row r="3" spans="1:12">
      <c r="A3" t="s">
        <v>130</v>
      </c>
      <c r="B3" t="s">
        <v>129</v>
      </c>
      <c r="F3" s="57"/>
      <c r="G3" s="57"/>
      <c r="H3" s="57"/>
      <c r="I3" s="57"/>
      <c r="L3" s="57"/>
    </row>
    <row r="4" spans="1:12">
      <c r="A4" t="s">
        <v>130</v>
      </c>
      <c r="B4" t="s">
        <v>26</v>
      </c>
      <c r="F4" s="57"/>
      <c r="G4" s="57"/>
      <c r="H4" s="57"/>
      <c r="I4" s="57"/>
      <c r="L4" s="57"/>
    </row>
    <row r="5" spans="1:12">
      <c r="A5" t="s">
        <v>130</v>
      </c>
      <c r="B5" t="s">
        <v>142</v>
      </c>
      <c r="F5" s="63"/>
      <c r="G5" s="63"/>
      <c r="H5" s="63"/>
      <c r="I5" s="63"/>
      <c r="L5" s="63"/>
    </row>
    <row r="6" spans="1:12">
      <c r="A6" t="s">
        <v>29</v>
      </c>
      <c r="B6" t="s">
        <v>259</v>
      </c>
      <c r="F6" s="63"/>
      <c r="G6" s="63"/>
      <c r="H6" s="63"/>
      <c r="I6" s="63"/>
      <c r="L6" s="63"/>
    </row>
    <row r="7" spans="1:12">
      <c r="F7" s="63"/>
      <c r="G7" s="63"/>
      <c r="H7" s="63"/>
      <c r="I7" s="63"/>
      <c r="L7" s="63"/>
    </row>
    <row r="8" spans="1:12">
      <c r="F8" s="63"/>
      <c r="G8" s="63"/>
      <c r="H8" s="63"/>
      <c r="I8" s="63"/>
      <c r="L8" s="63"/>
    </row>
    <row r="9" spans="1:12">
      <c r="F9" s="63"/>
      <c r="G9" s="63"/>
      <c r="H9" s="63"/>
      <c r="I9" s="63"/>
      <c r="L9" s="63"/>
    </row>
    <row r="10" spans="1:12">
      <c r="F10" s="63"/>
      <c r="G10" s="63"/>
      <c r="H10" s="63"/>
      <c r="I10" s="63"/>
      <c r="L10" s="63"/>
    </row>
    <row r="11" spans="1:12">
      <c r="F11" s="57"/>
      <c r="G11" s="57"/>
      <c r="H11" s="57"/>
      <c r="I11" s="57"/>
      <c r="L11" s="57"/>
    </row>
    <row r="12" spans="1:12">
      <c r="F12" s="63"/>
      <c r="G12" s="63"/>
      <c r="H12" s="63"/>
      <c r="I12" s="63"/>
      <c r="L12" s="63"/>
    </row>
    <row r="13" spans="1:12">
      <c r="F13" s="63"/>
      <c r="G13" s="63"/>
      <c r="H13" s="63"/>
      <c r="I13" s="63"/>
      <c r="L13" s="63"/>
    </row>
    <row r="14" spans="1:12">
      <c r="F14" s="63"/>
      <c r="G14" s="63"/>
      <c r="H14" s="63"/>
      <c r="I14" s="63"/>
      <c r="L14" s="63"/>
    </row>
    <row r="15" spans="1:12">
      <c r="F15" s="63"/>
      <c r="G15" s="63"/>
      <c r="H15" s="63"/>
      <c r="I15" s="63"/>
      <c r="L15" s="63"/>
    </row>
    <row r="16" spans="1:12">
      <c r="F16" s="57"/>
      <c r="G16" s="57"/>
      <c r="H16" s="57"/>
      <c r="I16" s="57"/>
      <c r="L16" s="57"/>
    </row>
    <row r="17" spans="1:12">
      <c r="F17" s="57"/>
      <c r="G17" s="57"/>
      <c r="H17" s="57"/>
      <c r="I17" s="57"/>
      <c r="L17" s="57"/>
    </row>
    <row r="18" spans="1:12">
      <c r="F18" s="57"/>
      <c r="G18" s="57"/>
      <c r="H18" s="57"/>
      <c r="I18" s="57"/>
      <c r="L18" s="57"/>
    </row>
    <row r="19" spans="1:12">
      <c r="F19" s="57"/>
      <c r="G19" s="57"/>
      <c r="H19" s="57"/>
      <c r="I19" s="57"/>
      <c r="L19" s="57"/>
    </row>
    <row r="20" spans="1:12">
      <c r="A20" s="27" t="s">
        <v>2</v>
      </c>
      <c r="B20" s="27" t="s">
        <v>129</v>
      </c>
      <c r="C20" s="27"/>
      <c r="D20" s="27"/>
      <c r="E20" s="27"/>
      <c r="F20" s="60" t="s">
        <v>147</v>
      </c>
      <c r="G20" s="60">
        <v>75</v>
      </c>
      <c r="H20" s="61"/>
      <c r="I20" s="61"/>
      <c r="J20" s="61"/>
      <c r="K20" s="60"/>
      <c r="L20" s="60"/>
    </row>
    <row r="21" spans="1:12">
      <c r="A21" s="27" t="s">
        <v>85</v>
      </c>
      <c r="B21" s="27" t="s">
        <v>43</v>
      </c>
      <c r="C21" s="27"/>
      <c r="D21" s="27"/>
      <c r="E21" s="27"/>
      <c r="F21" s="60" t="s">
        <v>147</v>
      </c>
      <c r="G21" s="60"/>
      <c r="H21" s="61"/>
      <c r="I21" s="61"/>
      <c r="J21" s="61"/>
      <c r="K21" s="60"/>
      <c r="L21" s="60"/>
    </row>
    <row r="22" spans="1:12">
      <c r="A22" s="27" t="s">
        <v>85</v>
      </c>
      <c r="B22" s="27" t="s">
        <v>119</v>
      </c>
      <c r="C22" s="27"/>
      <c r="D22" s="27"/>
      <c r="E22" s="27"/>
      <c r="F22" s="60" t="s">
        <v>147</v>
      </c>
      <c r="G22" s="60"/>
      <c r="H22" s="61"/>
      <c r="I22" s="61"/>
      <c r="J22" s="61"/>
      <c r="K22" s="60">
        <v>118</v>
      </c>
      <c r="L22" s="61">
        <v>42750</v>
      </c>
    </row>
    <row r="23" spans="1:12">
      <c r="A23" s="27" t="s">
        <v>85</v>
      </c>
      <c r="B23" s="27" t="s">
        <v>129</v>
      </c>
      <c r="C23" s="27"/>
      <c r="D23" s="27"/>
      <c r="E23" s="27"/>
      <c r="F23" s="60"/>
      <c r="G23" s="60"/>
      <c r="H23" s="61"/>
      <c r="I23" s="61"/>
      <c r="J23" s="61"/>
      <c r="K23" s="60"/>
      <c r="L23" s="61"/>
    </row>
    <row r="24" spans="1:12">
      <c r="A24" s="27" t="s">
        <v>85</v>
      </c>
      <c r="B24" s="27" t="s">
        <v>262</v>
      </c>
      <c r="C24" s="27"/>
      <c r="D24" s="27"/>
      <c r="E24" s="27"/>
      <c r="F24" s="60"/>
      <c r="G24" s="60"/>
      <c r="H24" s="61"/>
      <c r="I24" s="61"/>
      <c r="J24" s="61"/>
      <c r="K24" s="60"/>
      <c r="L24" s="61"/>
    </row>
    <row r="25" spans="1:12">
      <c r="A25" t="s">
        <v>85</v>
      </c>
      <c r="B25" t="s">
        <v>114</v>
      </c>
      <c r="F25" s="58"/>
      <c r="G25" s="58"/>
      <c r="H25" s="19"/>
      <c r="I25" s="19"/>
      <c r="J25" s="19"/>
      <c r="K25" s="58"/>
      <c r="L25" s="59" t="s">
        <v>148</v>
      </c>
    </row>
    <row r="26" spans="1:12">
      <c r="A26" t="s">
        <v>258</v>
      </c>
      <c r="B26" t="s">
        <v>259</v>
      </c>
      <c r="L26" s="18"/>
    </row>
    <row r="27" spans="1:12">
      <c r="A27" t="s">
        <v>143</v>
      </c>
      <c r="B27" t="s">
        <v>3</v>
      </c>
      <c r="L27" s="18"/>
    </row>
    <row r="28" spans="1:12">
      <c r="A28" t="s">
        <v>2</v>
      </c>
      <c r="B28" t="s">
        <v>119</v>
      </c>
      <c r="F28" s="46" t="s">
        <v>147</v>
      </c>
      <c r="G28" s="57"/>
      <c r="H28" s="19"/>
      <c r="I28" s="19"/>
      <c r="J28" s="19" t="s">
        <v>147</v>
      </c>
      <c r="K28" s="51">
        <v>205</v>
      </c>
      <c r="L28" s="18"/>
    </row>
    <row r="29" spans="1:12">
      <c r="A29" t="s">
        <v>2</v>
      </c>
      <c r="B29" t="s">
        <v>118</v>
      </c>
      <c r="F29" s="46" t="s">
        <v>147</v>
      </c>
      <c r="G29" s="57"/>
      <c r="H29" s="19"/>
      <c r="I29" s="19"/>
      <c r="J29" s="19" t="s">
        <v>252</v>
      </c>
      <c r="K29" s="51"/>
      <c r="L29" s="18"/>
    </row>
    <row r="30" spans="1:12">
      <c r="A30" t="s">
        <v>2</v>
      </c>
      <c r="B30" t="s">
        <v>27</v>
      </c>
      <c r="F30" s="46" t="s">
        <v>147</v>
      </c>
      <c r="G30" s="57"/>
      <c r="H30" s="19"/>
      <c r="I30" s="19"/>
      <c r="J30" s="19"/>
      <c r="K30" s="51"/>
      <c r="L30" s="36" t="s">
        <v>148</v>
      </c>
    </row>
    <row r="31" spans="1:12">
      <c r="A31" t="s">
        <v>2</v>
      </c>
      <c r="B31" t="s">
        <v>254</v>
      </c>
      <c r="F31" s="52"/>
      <c r="G31" s="57"/>
      <c r="H31" s="19"/>
      <c r="I31" s="19"/>
      <c r="J31" s="19"/>
      <c r="K31" s="52"/>
      <c r="L31" s="52"/>
    </row>
    <row r="32" spans="1:12">
      <c r="A32" t="s">
        <v>2</v>
      </c>
      <c r="B32" t="s">
        <v>255</v>
      </c>
      <c r="F32" s="52"/>
      <c r="G32" s="57"/>
      <c r="H32" s="19"/>
      <c r="I32" s="19"/>
      <c r="J32" s="19"/>
      <c r="K32" s="52"/>
      <c r="L32" s="52"/>
    </row>
    <row r="33" spans="1:12">
      <c r="A33" t="s">
        <v>2</v>
      </c>
      <c r="B33" t="s">
        <v>256</v>
      </c>
      <c r="F33" s="52"/>
      <c r="G33" s="57"/>
      <c r="H33" s="19"/>
      <c r="I33" s="19"/>
      <c r="J33" s="19"/>
      <c r="K33" s="52"/>
      <c r="L33" s="52"/>
    </row>
    <row r="34" spans="1:12">
      <c r="F34" s="46"/>
      <c r="G34" s="57"/>
      <c r="H34" s="19"/>
      <c r="I34" s="19"/>
      <c r="J34" s="19"/>
      <c r="K34" s="51"/>
      <c r="L34" s="18"/>
    </row>
    <row r="35" spans="1:12">
      <c r="A35" t="s">
        <v>85</v>
      </c>
      <c r="B35" t="s">
        <v>43</v>
      </c>
      <c r="F35" s="46" t="s">
        <v>147</v>
      </c>
      <c r="G35" s="57"/>
      <c r="H35" s="19"/>
      <c r="I35" s="19"/>
      <c r="J35" s="19"/>
      <c r="K35" s="51"/>
      <c r="L35" s="18"/>
    </row>
    <row r="36" spans="1:12" ht="15.75" customHeight="1">
      <c r="A36" t="s">
        <v>85</v>
      </c>
      <c r="B36" t="s">
        <v>119</v>
      </c>
      <c r="F36" s="46" t="s">
        <v>147</v>
      </c>
      <c r="G36" s="57"/>
      <c r="H36" s="19"/>
      <c r="I36" s="19"/>
      <c r="J36" s="19"/>
      <c r="K36" s="51">
        <v>118</v>
      </c>
      <c r="L36" s="19">
        <v>42750</v>
      </c>
    </row>
    <row r="37" spans="1:12">
      <c r="A37" t="s">
        <v>85</v>
      </c>
      <c r="B37" t="s">
        <v>142</v>
      </c>
      <c r="F37" s="52" t="s">
        <v>253</v>
      </c>
      <c r="G37" s="57"/>
      <c r="H37" s="19"/>
      <c r="I37" s="19"/>
      <c r="J37" s="19"/>
      <c r="K37" s="51"/>
      <c r="L37" s="19">
        <v>42750</v>
      </c>
    </row>
    <row r="38" spans="1:12">
      <c r="A38" t="s">
        <v>85</v>
      </c>
      <c r="B38" t="s">
        <v>129</v>
      </c>
      <c r="F38" s="46" t="s">
        <v>251</v>
      </c>
      <c r="G38" s="57"/>
      <c r="H38" s="19"/>
      <c r="I38" s="19"/>
      <c r="J38" s="19"/>
      <c r="K38" s="51"/>
      <c r="L38" s="18"/>
    </row>
    <row r="39" spans="1:12">
      <c r="A39" t="s">
        <v>24</v>
      </c>
      <c r="B39" t="s">
        <v>47</v>
      </c>
      <c r="F39" s="51" t="s">
        <v>251</v>
      </c>
      <c r="G39" s="57"/>
      <c r="H39" s="19"/>
      <c r="I39" s="19"/>
      <c r="J39" s="19"/>
      <c r="K39" s="51"/>
      <c r="L39" s="18"/>
    </row>
    <row r="40" spans="1:12">
      <c r="A40" t="s">
        <v>85</v>
      </c>
      <c r="B40" t="s">
        <v>45</v>
      </c>
      <c r="F40" s="52" t="s">
        <v>251</v>
      </c>
      <c r="G40" s="57"/>
      <c r="H40" s="19" t="s">
        <v>147</v>
      </c>
      <c r="I40" s="19" t="s">
        <v>163</v>
      </c>
      <c r="J40" s="19"/>
      <c r="K40" s="51"/>
      <c r="L40" s="19">
        <v>42750</v>
      </c>
    </row>
    <row r="41" spans="1:12">
      <c r="A41" t="s">
        <v>85</v>
      </c>
      <c r="B41" t="s">
        <v>114</v>
      </c>
      <c r="F41" s="58"/>
      <c r="G41" s="58"/>
      <c r="H41" s="19"/>
      <c r="I41" s="19"/>
      <c r="J41" s="19"/>
      <c r="K41" s="58"/>
      <c r="L41" s="19"/>
    </row>
    <row r="42" spans="1:12">
      <c r="A42" t="s">
        <v>85</v>
      </c>
      <c r="B42" t="s">
        <v>119</v>
      </c>
      <c r="F42" s="58"/>
      <c r="G42" s="58"/>
      <c r="H42" s="19"/>
      <c r="I42" s="19"/>
      <c r="J42" s="19"/>
      <c r="K42" s="58"/>
      <c r="L42" s="19"/>
    </row>
    <row r="43" spans="1:12">
      <c r="F43" s="46"/>
      <c r="G43" s="57"/>
      <c r="H43" s="19"/>
      <c r="I43" s="19"/>
      <c r="J43" s="19"/>
      <c r="K43" s="51"/>
      <c r="L43" s="18"/>
    </row>
    <row r="44" spans="1:12">
      <c r="A44" t="s">
        <v>130</v>
      </c>
      <c r="B44" t="s">
        <v>268</v>
      </c>
      <c r="F44" s="58"/>
      <c r="G44" s="58"/>
      <c r="H44" s="19"/>
      <c r="I44" s="19"/>
      <c r="J44" s="19"/>
      <c r="K44" s="58"/>
      <c r="L44" s="58"/>
    </row>
    <row r="45" spans="1:12">
      <c r="A45" t="s">
        <v>130</v>
      </c>
      <c r="B45" t="s">
        <v>129</v>
      </c>
      <c r="F45" s="52" t="s">
        <v>251</v>
      </c>
      <c r="G45" s="57"/>
      <c r="H45" s="19"/>
      <c r="I45" s="19" t="s">
        <v>163</v>
      </c>
      <c r="J45" s="19"/>
      <c r="K45" s="51"/>
      <c r="L45" s="55" t="s">
        <v>148</v>
      </c>
    </row>
    <row r="46" spans="1:12">
      <c r="A46" t="s">
        <v>130</v>
      </c>
      <c r="B46" t="s">
        <v>26</v>
      </c>
      <c r="F46" s="46" t="s">
        <v>252</v>
      </c>
      <c r="G46" s="57"/>
      <c r="H46" s="19"/>
      <c r="I46" s="19"/>
      <c r="J46" s="19"/>
      <c r="K46" s="51"/>
      <c r="L46" s="18"/>
    </row>
    <row r="47" spans="1:12">
      <c r="A47" t="s">
        <v>130</v>
      </c>
      <c r="B47" t="s">
        <v>142</v>
      </c>
      <c r="F47" s="46" t="s">
        <v>147</v>
      </c>
      <c r="G47" s="57"/>
      <c r="H47" s="19"/>
      <c r="I47" s="19" t="s">
        <v>163</v>
      </c>
      <c r="J47" s="19"/>
      <c r="K47" s="51"/>
      <c r="L47" s="18" t="s">
        <v>148</v>
      </c>
    </row>
    <row r="48" spans="1:12">
      <c r="A48" t="s">
        <v>29</v>
      </c>
      <c r="B48" t="s">
        <v>47</v>
      </c>
      <c r="F48" s="46" t="s">
        <v>251</v>
      </c>
      <c r="G48" s="57"/>
      <c r="H48" s="19"/>
      <c r="I48" s="19"/>
      <c r="J48" s="19"/>
      <c r="K48" s="51"/>
      <c r="L48" s="18"/>
    </row>
    <row r="49" spans="1:13">
      <c r="A49" t="s">
        <v>29</v>
      </c>
      <c r="B49" t="s">
        <v>3</v>
      </c>
      <c r="F49" s="51" t="s">
        <v>251</v>
      </c>
      <c r="G49" s="57"/>
      <c r="H49" s="19"/>
      <c r="I49" s="19"/>
      <c r="J49" s="19"/>
      <c r="K49" s="51"/>
      <c r="L49" s="18"/>
    </row>
    <row r="50" spans="1:13">
      <c r="A50" t="s">
        <v>258</v>
      </c>
      <c r="B50" t="s">
        <v>259</v>
      </c>
      <c r="F50" s="53"/>
      <c r="G50" s="57"/>
      <c r="H50" s="19"/>
      <c r="I50" s="19"/>
      <c r="J50" s="19"/>
      <c r="K50" s="53"/>
      <c r="L50" s="53"/>
    </row>
    <row r="51" spans="1:13">
      <c r="A51" t="s">
        <v>258</v>
      </c>
      <c r="B51" t="s">
        <v>260</v>
      </c>
      <c r="F51" s="55" t="s">
        <v>261</v>
      </c>
      <c r="G51" s="57"/>
      <c r="H51" s="19"/>
      <c r="I51" s="19"/>
      <c r="J51" s="19"/>
      <c r="K51" s="55"/>
      <c r="L51" s="55"/>
    </row>
    <row r="52" spans="1:13">
      <c r="F52" s="46"/>
      <c r="G52" s="57"/>
      <c r="H52" s="19"/>
      <c r="I52" s="19"/>
      <c r="J52" s="19"/>
      <c r="K52" s="51"/>
      <c r="L52" s="18"/>
    </row>
    <row r="53" spans="1:13">
      <c r="A53" t="s">
        <v>128</v>
      </c>
      <c r="B53" t="s">
        <v>129</v>
      </c>
      <c r="F53" s="46" t="s">
        <v>252</v>
      </c>
      <c r="G53" s="57"/>
      <c r="H53" s="19"/>
      <c r="I53" s="19"/>
      <c r="J53" s="19"/>
      <c r="K53" s="51"/>
      <c r="L53" s="18"/>
    </row>
    <row r="54" spans="1:13">
      <c r="A54" t="s">
        <v>128</v>
      </c>
      <c r="B54" t="s">
        <v>43</v>
      </c>
      <c r="F54" s="46" t="s">
        <v>147</v>
      </c>
      <c r="G54" s="57"/>
      <c r="H54" s="19"/>
      <c r="I54" s="19"/>
      <c r="J54" s="19"/>
      <c r="K54" s="51"/>
      <c r="L54" s="18"/>
    </row>
    <row r="55" spans="1:13">
      <c r="A55" t="s">
        <v>128</v>
      </c>
      <c r="B55" t="s">
        <v>119</v>
      </c>
      <c r="F55" s="46" t="s">
        <v>252</v>
      </c>
      <c r="G55" s="57"/>
      <c r="H55" s="19"/>
      <c r="I55" s="19"/>
      <c r="J55" s="19"/>
      <c r="K55" s="51"/>
      <c r="L55" s="18"/>
    </row>
    <row r="56" spans="1:13">
      <c r="F56" s="46"/>
      <c r="G56" s="57"/>
      <c r="H56" s="19"/>
      <c r="I56" s="19"/>
      <c r="J56" s="19"/>
      <c r="K56" s="51"/>
      <c r="L56" s="18"/>
    </row>
    <row r="57" spans="1:13">
      <c r="A57" t="s">
        <v>143</v>
      </c>
      <c r="B57" t="s">
        <v>3</v>
      </c>
      <c r="F57" s="51" t="s">
        <v>251</v>
      </c>
      <c r="G57" s="57"/>
      <c r="H57" s="19"/>
      <c r="I57" s="19"/>
      <c r="J57" s="19"/>
      <c r="K57" s="51"/>
      <c r="L57" s="18"/>
    </row>
    <row r="58" spans="1:13">
      <c r="A58" t="s">
        <v>143</v>
      </c>
      <c r="B58" t="s">
        <v>106</v>
      </c>
      <c r="F58" s="51" t="s">
        <v>251</v>
      </c>
      <c r="G58" s="57"/>
      <c r="H58" s="19"/>
      <c r="I58" s="19"/>
      <c r="J58" s="19"/>
      <c r="K58" s="51"/>
      <c r="L58" s="18"/>
    </row>
    <row r="59" spans="1:13">
      <c r="G59" s="20"/>
      <c r="H59" s="34"/>
      <c r="L59" s="20"/>
    </row>
    <row r="60" spans="1:13">
      <c r="B60" s="56" t="s">
        <v>265</v>
      </c>
      <c r="C60" s="62"/>
      <c r="D60" s="62"/>
      <c r="E60" s="62"/>
      <c r="F60" s="56" t="s">
        <v>266</v>
      </c>
      <c r="G60" s="57"/>
      <c r="H60" s="34"/>
      <c r="L60" s="30"/>
    </row>
    <row r="61" spans="1:13">
      <c r="A61" s="1" t="s">
        <v>263</v>
      </c>
      <c r="B61" s="57">
        <v>116</v>
      </c>
      <c r="C61" s="63"/>
      <c r="D61" s="63"/>
      <c r="E61" s="63"/>
      <c r="F61" s="57"/>
      <c r="G61" s="57"/>
      <c r="H61" s="34"/>
      <c r="L61" s="31"/>
      <c r="M61" s="5"/>
    </row>
    <row r="62" spans="1:13">
      <c r="A62" s="1" t="s">
        <v>264</v>
      </c>
      <c r="B62" s="57">
        <v>128</v>
      </c>
      <c r="C62" s="63"/>
      <c r="D62" s="63"/>
      <c r="E62" s="63"/>
      <c r="F62" s="57"/>
      <c r="G62" s="57"/>
      <c r="H62" s="34"/>
      <c r="L62" s="30"/>
      <c r="M62" s="5"/>
    </row>
    <row r="63" spans="1:13">
      <c r="A63" s="1" t="s">
        <v>143</v>
      </c>
      <c r="B63" s="57">
        <v>67</v>
      </c>
      <c r="C63" s="63"/>
      <c r="D63" s="63"/>
      <c r="E63" s="63"/>
      <c r="F63" s="57"/>
      <c r="G63" s="57"/>
      <c r="H63" s="34"/>
      <c r="L63" s="30"/>
      <c r="M63" s="5"/>
    </row>
    <row r="64" spans="1:13">
      <c r="A64" s="1" t="s">
        <v>2</v>
      </c>
      <c r="B64" s="57">
        <v>75</v>
      </c>
      <c r="C64" s="63"/>
      <c r="D64" s="63"/>
      <c r="E64" s="63"/>
      <c r="F64" s="57">
        <v>35</v>
      </c>
      <c r="G64" s="57"/>
      <c r="H64" s="34"/>
      <c r="L64" s="30"/>
      <c r="M64" s="5"/>
    </row>
    <row r="65" spans="1:13">
      <c r="A65" s="1" t="s">
        <v>186</v>
      </c>
      <c r="B65" s="57">
        <v>160</v>
      </c>
      <c r="C65" s="63"/>
      <c r="D65" s="63"/>
      <c r="E65" s="63"/>
      <c r="F65" s="57"/>
      <c r="M65" s="6"/>
    </row>
    <row r="66" spans="1:13">
      <c r="A66" s="1" t="s">
        <v>267</v>
      </c>
      <c r="B66" s="57">
        <f>SUM(B61:B65)+F64</f>
        <v>581</v>
      </c>
      <c r="C66" s="63"/>
      <c r="D66" s="63"/>
      <c r="E66" s="63"/>
      <c r="F66" s="57"/>
      <c r="L66" s="18"/>
      <c r="M66" s="5"/>
    </row>
    <row r="67" spans="1:13">
      <c r="A67" s="2"/>
      <c r="B67" s="57"/>
      <c r="C67" s="63"/>
      <c r="D67" s="63"/>
      <c r="E67" s="63"/>
      <c r="F67" s="57"/>
      <c r="L67" s="18"/>
      <c r="M67" s="5"/>
    </row>
    <row r="68" spans="1:13">
      <c r="A68" s="2"/>
      <c r="L68" s="18"/>
      <c r="M68" s="5"/>
    </row>
    <row r="69" spans="1:13">
      <c r="L69" s="18"/>
      <c r="M69" s="5"/>
    </row>
    <row r="70" spans="1:13">
      <c r="L70" s="18"/>
      <c r="M70" s="5"/>
    </row>
    <row r="71" spans="1:13">
      <c r="L71" s="18"/>
      <c r="M71" s="5"/>
    </row>
    <row r="72" spans="1:13">
      <c r="M72" s="5"/>
    </row>
    <row r="73" spans="1:13">
      <c r="M73" s="5"/>
    </row>
    <row r="74" spans="1:13">
      <c r="M74" s="5"/>
    </row>
    <row r="75" spans="1:13">
      <c r="M75" s="5"/>
    </row>
    <row r="76" spans="1:13">
      <c r="M76"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J21"/>
  <sheetViews>
    <sheetView workbookViewId="0">
      <selection activeCell="E19" sqref="E19"/>
    </sheetView>
  </sheetViews>
  <sheetFormatPr defaultRowHeight="15"/>
  <cols>
    <col min="1" max="1" width="20.7109375" customWidth="1"/>
    <col min="2" max="3" width="19.140625" customWidth="1"/>
    <col min="4" max="4" width="18" style="36" customWidth="1"/>
    <col min="5" max="5" width="14.85546875" customWidth="1"/>
    <col min="6" max="6" width="20.5703125" customWidth="1"/>
    <col min="7" max="7" width="16.42578125" customWidth="1"/>
    <col min="8" max="8" width="46.7109375" customWidth="1"/>
    <col min="9" max="9" width="28.5703125" customWidth="1"/>
    <col min="11" max="11" width="9.140625" customWidth="1"/>
  </cols>
  <sheetData>
    <row r="1" spans="1:10">
      <c r="A1" s="33" t="s">
        <v>181</v>
      </c>
      <c r="B1" s="35" t="s">
        <v>182</v>
      </c>
      <c r="C1" s="35" t="s">
        <v>183</v>
      </c>
      <c r="D1" s="35" t="s">
        <v>6</v>
      </c>
      <c r="E1" s="32" t="s">
        <v>184</v>
      </c>
      <c r="F1" s="19"/>
      <c r="G1" s="2"/>
    </row>
    <row r="2" spans="1:10">
      <c r="A2" s="2" t="s">
        <v>26</v>
      </c>
      <c r="B2" s="36">
        <v>10</v>
      </c>
      <c r="C2" s="36">
        <v>9</v>
      </c>
      <c r="D2" s="36">
        <v>8</v>
      </c>
      <c r="E2" s="34">
        <f t="shared" ref="E2:E9" si="0">SUM(B2:D2)</f>
        <v>27</v>
      </c>
    </row>
    <row r="3" spans="1:10">
      <c r="A3" s="2" t="s">
        <v>3</v>
      </c>
      <c r="B3" s="20">
        <v>9</v>
      </c>
      <c r="C3" s="20">
        <v>8</v>
      </c>
      <c r="D3" s="20">
        <v>6</v>
      </c>
      <c r="E3" s="34">
        <f t="shared" si="0"/>
        <v>23</v>
      </c>
      <c r="F3" s="1"/>
      <c r="G3" s="1"/>
    </row>
    <row r="4" spans="1:10">
      <c r="A4" t="s">
        <v>47</v>
      </c>
      <c r="B4" s="20">
        <v>8</v>
      </c>
      <c r="C4" s="20">
        <v>5</v>
      </c>
      <c r="D4" s="20">
        <v>9</v>
      </c>
      <c r="E4" s="34">
        <f t="shared" si="0"/>
        <v>22</v>
      </c>
    </row>
    <row r="5" spans="1:10">
      <c r="A5" t="s">
        <v>119</v>
      </c>
      <c r="B5" s="36">
        <v>8</v>
      </c>
      <c r="C5" s="36">
        <v>9</v>
      </c>
      <c r="D5" s="36">
        <v>5</v>
      </c>
      <c r="E5" s="34">
        <f t="shared" si="0"/>
        <v>22</v>
      </c>
    </row>
    <row r="6" spans="1:10">
      <c r="A6" s="2" t="s">
        <v>106</v>
      </c>
      <c r="B6" s="36">
        <v>9</v>
      </c>
      <c r="C6" s="36">
        <v>3</v>
      </c>
      <c r="D6" s="36">
        <v>10</v>
      </c>
      <c r="E6" s="34">
        <f t="shared" si="0"/>
        <v>22</v>
      </c>
      <c r="H6" s="5"/>
      <c r="J6" s="5"/>
    </row>
    <row r="7" spans="1:10">
      <c r="A7" s="2" t="s">
        <v>27</v>
      </c>
      <c r="B7" s="36">
        <v>7</v>
      </c>
      <c r="C7" s="36">
        <v>9</v>
      </c>
      <c r="D7" s="36">
        <v>6</v>
      </c>
      <c r="E7" s="34">
        <f t="shared" si="0"/>
        <v>22</v>
      </c>
      <c r="J7" s="5"/>
    </row>
    <row r="8" spans="1:10">
      <c r="A8" t="s">
        <v>129</v>
      </c>
      <c r="B8" s="36">
        <v>6</v>
      </c>
      <c r="C8" s="36">
        <v>8</v>
      </c>
      <c r="D8" s="36">
        <v>7</v>
      </c>
      <c r="E8" s="34">
        <f t="shared" si="0"/>
        <v>21</v>
      </c>
      <c r="J8" s="5"/>
    </row>
    <row r="9" spans="1:10">
      <c r="A9" t="s">
        <v>142</v>
      </c>
      <c r="B9" s="36">
        <v>6</v>
      </c>
      <c r="C9" s="36">
        <v>8</v>
      </c>
      <c r="D9" s="36">
        <v>7</v>
      </c>
      <c r="E9" s="34">
        <f t="shared" si="0"/>
        <v>21</v>
      </c>
      <c r="J9" s="5"/>
    </row>
    <row r="10" spans="1:10">
      <c r="D10"/>
      <c r="J10" s="6"/>
    </row>
    <row r="11" spans="1:10">
      <c r="J11" s="5"/>
    </row>
    <row r="12" spans="1:10">
      <c r="J12" s="5"/>
    </row>
    <row r="13" spans="1:10">
      <c r="J13" s="5"/>
    </row>
    <row r="14" spans="1:10">
      <c r="J14" s="5"/>
    </row>
    <row r="15" spans="1:10">
      <c r="J15" s="5"/>
    </row>
    <row r="16" spans="1:10">
      <c r="J16" s="5"/>
    </row>
    <row r="17" spans="10:10">
      <c r="J17" s="5"/>
    </row>
    <row r="18" spans="10:10">
      <c r="J18" s="5"/>
    </row>
    <row r="19" spans="10:10">
      <c r="J19" s="5"/>
    </row>
    <row r="20" spans="10:10">
      <c r="J20" s="5"/>
    </row>
    <row r="21" spans="10:10">
      <c r="J21"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Master List Contacts- 2019</vt:lpstr>
      <vt:lpstr>Master- Admission Data</vt:lpstr>
      <vt:lpstr>Master Application- Fall 2018</vt:lpstr>
      <vt:lpstr>Master List Contacts- 2018</vt:lpstr>
      <vt:lpstr>OSU- Tution</vt:lpstr>
      <vt:lpstr>OSU- Apply</vt:lpstr>
      <vt:lpstr>Master Degree- Fall 2018 Apply</vt:lpstr>
      <vt:lpstr>Master Degree- Application List</vt:lpstr>
      <vt:lpstr>Master Rankings</vt:lpstr>
      <vt:lpstr>Master List Contacts- 2017</vt:lpstr>
      <vt:lpstr>Master- Startup</vt:lpstr>
      <vt:lpstr>Master Degree- Required Course </vt:lpstr>
      <vt:lpstr>Tuition Costs</vt:lpstr>
      <vt:lpstr>Master Degree Funding List</vt:lpstr>
      <vt:lpstr>Biology</vt:lpstr>
      <vt:lpstr>Computer Science</vt:lpstr>
      <vt:lpstr>Oceanography</vt:lpstr>
      <vt:lpstr>Physics</vt:lpstr>
      <vt:lpstr>Geography</vt:lpstr>
      <vt:lpstr>Business</vt:lpstr>
      <vt:lpstr>Public Health</vt:lpstr>
      <vt:lpstr>Graduate Courses</vt:lpstr>
    </vt:vector>
  </TitlesOfParts>
  <Company>Oregon State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david</cp:lastModifiedBy>
  <cp:lastPrinted>2015-12-12T21:22:57Z</cp:lastPrinted>
  <dcterms:created xsi:type="dcterms:W3CDTF">2013-06-28T20:21:14Z</dcterms:created>
  <dcterms:modified xsi:type="dcterms:W3CDTF">2019-06-20T20:48:48Z</dcterms:modified>
</cp:coreProperties>
</file>