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pcorvallis\Dropbox\Vasquez\business_plan\data_market\"/>
    </mc:Choice>
  </mc:AlternateContent>
  <bookViews>
    <workbookView xWindow="0" yWindow="0" windowWidth="19170" windowHeight="11580"/>
  </bookViews>
  <sheets>
    <sheet name="Total US Sworn Officers" sheetId="3" r:id="rId1"/>
    <sheet name="Market Size" sheetId="1" r:id="rId2"/>
    <sheet name="Total LEO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 s="1"/>
  <c r="F9" i="1"/>
  <c r="F10" i="1" s="1"/>
  <c r="C9" i="1"/>
  <c r="C10" i="1" s="1"/>
  <c r="E13" i="1"/>
  <c r="E14" i="1" s="1"/>
  <c r="D13" i="1"/>
  <c r="D14" i="1" s="1"/>
  <c r="C13" i="1"/>
  <c r="C14" i="1" s="1"/>
  <c r="B13" i="1"/>
  <c r="B14" i="1" s="1"/>
  <c r="E9" i="1"/>
  <c r="E10" i="1" s="1"/>
  <c r="D9" i="1"/>
  <c r="D10" i="1" s="1"/>
  <c r="B9" i="1"/>
  <c r="B10" i="1" s="1"/>
  <c r="C5" i="1"/>
  <c r="D5" i="1"/>
  <c r="E5" i="1"/>
  <c r="F5" i="1"/>
  <c r="G5" i="1"/>
  <c r="H5" i="1"/>
  <c r="I5" i="1"/>
  <c r="J5" i="1"/>
  <c r="K5" i="1"/>
  <c r="B5" i="1"/>
  <c r="C4" i="1"/>
  <c r="D4" i="1"/>
  <c r="E4" i="1"/>
  <c r="F4" i="1"/>
  <c r="G4" i="1"/>
  <c r="H4" i="1"/>
  <c r="I4" i="1"/>
  <c r="J4" i="1"/>
  <c r="K4" i="1"/>
  <c r="B4" i="1"/>
  <c r="D54" i="3"/>
  <c r="D53" i="3"/>
  <c r="C53" i="3" l="1"/>
  <c r="B53" i="3" l="1"/>
  <c r="F41" i="1" l="1"/>
  <c r="C45" i="1" s="1"/>
  <c r="E41" i="1"/>
  <c r="B45" i="1" s="1"/>
  <c r="B50" i="1" l="1"/>
  <c r="B54" i="1" s="1"/>
  <c r="B58" i="1" s="1"/>
  <c r="B46" i="1"/>
  <c r="C50" i="1" s="1"/>
  <c r="C54" i="1" s="1"/>
  <c r="C58" i="1" s="1"/>
  <c r="C46" i="1"/>
  <c r="C51" i="1" s="1"/>
  <c r="C55" i="1" s="1"/>
  <c r="C59" i="1" s="1"/>
  <c r="B51" i="1"/>
  <c r="B55" i="1" s="1"/>
  <c r="B59" i="1" s="1"/>
</calcChain>
</file>

<file path=xl/sharedStrings.xml><?xml version="1.0" encoding="utf-8"?>
<sst xmlns="http://schemas.openxmlformats.org/spreadsheetml/2006/main" count="95" uniqueCount="80">
  <si>
    <t>Year</t>
  </si>
  <si>
    <t>Total</t>
  </si>
  <si>
    <t>Officers</t>
  </si>
  <si>
    <t>Detectors</t>
  </si>
  <si>
    <t>Los Angeles</t>
  </si>
  <si>
    <t>Population</t>
  </si>
  <si>
    <t>Estimate 1: LEO</t>
  </si>
  <si>
    <t>Estimate 2: Population</t>
  </si>
  <si>
    <t>Location</t>
  </si>
  <si>
    <t>Low</t>
  </si>
  <si>
    <t>High</t>
  </si>
  <si>
    <t>Potential Market Size for U.S. Law Enforcement</t>
  </si>
  <si>
    <t>US Population</t>
  </si>
  <si>
    <t>Coverage Level</t>
  </si>
  <si>
    <t>Low (20% utilization)</t>
  </si>
  <si>
    <t>High (80% utilization)</t>
  </si>
  <si>
    <t>Total Officers for One Detector</t>
  </si>
  <si>
    <t>Total Citizens for One Detector</t>
  </si>
  <si>
    <t>Total Detectors for Sworn Officer</t>
  </si>
  <si>
    <t>Percentage of Market Captured</t>
  </si>
  <si>
    <t>Revenue 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</si>
  <si>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</si>
  <si>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</si>
  <si>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</si>
  <si>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</si>
  <si>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</si>
  <si>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</si>
  <si>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</si>
  <si>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</si>
  <si>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</si>
  <si>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</si>
  <si>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</si>
  <si>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</si>
  <si>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</si>
  <si>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</si>
  <si>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</si>
  <si>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</si>
  <si>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</si>
  <si>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</si>
  <si>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</si>
  <si>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</si>
  <si>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</si>
  <si>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</si>
  <si>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</si>
  <si>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</si>
  <si>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</si>
  <si>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</si>
  <si>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</si>
  <si>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</si>
  <si>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</si>
  <si>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</si>
  <si>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</si>
  <si>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</si>
  <si>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</si>
  <si>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</si>
  <si>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</si>
  <si>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</si>
  <si>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</si>
  <si>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</si>
  <si>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</si>
  <si>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</si>
  <si>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</si>
  <si>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</si>
  <si>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</si>
  <si>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</si>
  <si>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</si>
  <si>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</si>
  <si>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</si>
  <si>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</si>
  <si>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</si>
  <si>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</si>
  <si>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</si>
  <si>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 xml:space="preserve">Corvallis </t>
  </si>
  <si>
    <t>46 officers</t>
  </si>
  <si>
    <t>State</t>
  </si>
  <si>
    <t>Sworn Officers</t>
  </si>
  <si>
    <t xml:space="preserve">Budget </t>
  </si>
  <si>
    <t>Officer Utilization</t>
  </si>
  <si>
    <t>Total Units Sold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</si>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</sst>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3" fontId="1" fillId="0" borderId="0" xfId="0" applyNumberFormat="1" applyFont="1" applyAlignment="1">
      <alignment horizontal="center"/>
    </xf>
    <xf numFmtId="0" fontId="0" fillId="0" borderId="1" xfId="0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0" borderId="7" xfId="0" applyFont="1" applyBorder="1" applyAlignment="1"/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4" xfId="0" applyBorder="1"/>
    <xf numFmtId="2" fontId="0" fillId="0" borderId="5" xfId="0" applyNumberFormat="1" applyBorder="1" applyAlignment="1">
      <alignment horizontal="center"/>
    </xf>
    <xf numFmtId="0" fontId="0" fillId="0" borderId="7" xfId="0" applyBorder="1"/>
    <xf numFmtId="0" fontId="1" fillId="0" borderId="1" xfId="0" applyFont="1" applyBorder="1"/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3" fontId="0" fillId="0" borderId="8" xfId="0" applyNumberFormat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2" fontId="0" fillId="0" borderId="8" xfId="0" applyNumberFormat="1" applyBorder="1" applyAlignment="1">
      <alignment horizontal="center" wrapText="1"/>
    </xf>
    <xf numFmtId="2" fontId="0" fillId="0" borderId="8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0" fillId="0" borderId="11" xfId="0" applyBorder="1" applyAlignment="1">
      <alignment horizontal="center" wrapText="1"/>
    </xf>
    <xf numFmtId="3" fontId="0" fillId="0" borderId="12" xfId="0" applyNumberFormat="1" applyBorder="1" applyAlignment="1">
      <alignment horizontal="center" wrapText="1"/>
    </xf>
    <xf numFmtId="3" fontId="0" fillId="0" borderId="13" xfId="0" applyNumberForma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2" fontId="0" fillId="0" borderId="12" xfId="0" applyNumberForma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0" borderId="5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0" xfId="0" applyNumberFormat="1"/>
    <xf numFmtId="10" fontId="0" fillId="0" borderId="0" xfId="0" applyNumberFormat="1"/>
    <xf numFmtId="0" fontId="1" fillId="0" borderId="7" xfId="0" applyFont="1" applyBorder="1"/>
    <xf numFmtId="3" fontId="1" fillId="0" borderId="9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4" xfId="0" applyFont="1" applyBorder="1"/>
    <xf numFmtId="10" fontId="0" fillId="0" borderId="2" xfId="0" applyNumberFormat="1" applyFont="1" applyBorder="1" applyAlignment="1">
      <alignment horizontal="center"/>
    </xf>
    <xf numFmtId="10" fontId="0" fillId="0" borderId="3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10" fontId="0" fillId="0" borderId="15" xfId="0" applyNumberFormat="1" applyFont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1" fontId="0" fillId="0" borderId="15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Total Law Enforcement Officers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LEO'!$B$1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LEO'!$A$2:$A$22</c:f>
              <c:numCache>
                <c:formatCode>General</c:formatCode>
                <c:ptCount val="2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</c:numCache>
            </c:numRef>
          </c:xVal>
          <c:yVal>
            <c:numRef>
              <c:f>'Total LEO'!$B$2:$B$22</c:f>
              <c:numCache>
                <c:formatCode>#,##0</c:formatCode>
                <c:ptCount val="21"/>
                <c:pt idx="0">
                  <c:v>779914</c:v>
                </c:pt>
                <c:pt idx="1">
                  <c:v>799373</c:v>
                </c:pt>
                <c:pt idx="2">
                  <c:v>838109</c:v>
                </c:pt>
                <c:pt idx="3">
                  <c:v>873356</c:v>
                </c:pt>
                <c:pt idx="4">
                  <c:v>892262</c:v>
                </c:pt>
                <c:pt idx="5">
                  <c:v>890389</c:v>
                </c:pt>
                <c:pt idx="6">
                  <c:v>930310</c:v>
                </c:pt>
                <c:pt idx="7">
                  <c:v>962122</c:v>
                </c:pt>
                <c:pt idx="8">
                  <c:v>975511</c:v>
                </c:pt>
                <c:pt idx="9">
                  <c:v>1003441</c:v>
                </c:pt>
                <c:pt idx="10">
                  <c:v>1011967</c:v>
                </c:pt>
                <c:pt idx="11">
                  <c:v>1017718</c:v>
                </c:pt>
                <c:pt idx="12">
                  <c:v>1039931</c:v>
                </c:pt>
                <c:pt idx="13">
                  <c:v>1044228</c:v>
                </c:pt>
                <c:pt idx="14">
                  <c:v>1066024</c:v>
                </c:pt>
                <c:pt idx="15">
                  <c:v>1095989</c:v>
                </c:pt>
                <c:pt idx="16">
                  <c:v>1099463</c:v>
                </c:pt>
                <c:pt idx="17">
                  <c:v>1102599</c:v>
                </c:pt>
                <c:pt idx="18">
                  <c:v>1089054</c:v>
                </c:pt>
                <c:pt idx="19">
                  <c:v>1098778</c:v>
                </c:pt>
                <c:pt idx="20">
                  <c:v>1076054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C-49E9-A35E-B8353660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01912"/>
        <c:axId val="296902568"/>
      </c:scatterChart>
      <c:valAx>
        <c:axId val="29690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02568"/>
        <c:crosses val="autoZero"/>
        <c:crossBetween val="midCat"/>
      </c:valAx>
      <c:valAx>
        <c:axId val="29690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Officers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0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290512</xdr:colOff>
      <xdr:row>11</xdr:row>
      <xdr:rowOff>85725</xdr:rowOff>
    </xdr:from>
    <xdr:to>
      <xdr:col>10</xdr:col>
      <xdr:colOff>595312</xdr:colOff>
      <xdr:row>25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topLeftCell="A37" workbookViewId="0">
      <selection activeCell="B67" sqref="B67"/>
    </sheetView>
  </sheetViews>
  <sheetFormatPr defaultRowHeight="15" x14ac:dyDescent="0.25"/>
  <cols>
    <col min="1" max="1" width="18.7109375" bestFit="1" customWidth="1"/>
    <col min="2" max="2" width="16" style="3" customWidth="1"/>
    <col min="3" max="3" width="13.85546875" bestFit="1" customWidth="1"/>
  </cols>
  <sheetData>
    <row r="1" spans="1:2" x14ac:dyDescent="0.25">
      <c r="A1" s="19" t="s">
        <v>74</v>
      </c>
      <c r="B1" s="46" t="s">
        <v>75</v>
      </c>
    </row>
    <row r="2" spans="1:2" x14ac:dyDescent="0.25">
      <c r="A2" s="16" t="s">
        <v>21</v>
      </c>
      <c r="B2" s="12">
        <v>9329</v>
      </c>
    </row>
    <row r="3" spans="1:2" x14ac:dyDescent="0.25">
      <c r="A3" s="16" t="s">
        <v>22</v>
      </c>
      <c r="B3" s="12">
        <v>821</v>
      </c>
    </row>
    <row r="4" spans="1:2" x14ac:dyDescent="0.25">
      <c r="A4" s="16" t="s">
        <v>23</v>
      </c>
      <c r="B4" s="12">
        <v>14629</v>
      </c>
    </row>
    <row r="5" spans="1:2" x14ac:dyDescent="0.25">
      <c r="A5" s="16" t="s">
        <v>24</v>
      </c>
      <c r="B5" s="12">
        <v>5528</v>
      </c>
    </row>
    <row r="6" spans="1:2" x14ac:dyDescent="0.25">
      <c r="A6" s="16" t="s">
        <v>25</v>
      </c>
      <c r="B6" s="12">
        <v>66866</v>
      </c>
    </row>
    <row r="7" spans="1:2" x14ac:dyDescent="0.25">
      <c r="A7" s="16" t="s">
        <v>26</v>
      </c>
      <c r="B7" s="12">
        <v>9649</v>
      </c>
    </row>
    <row r="8" spans="1:2" x14ac:dyDescent="0.25">
      <c r="A8" s="16" t="s">
        <v>27</v>
      </c>
      <c r="B8" s="12">
        <v>6838</v>
      </c>
    </row>
    <row r="9" spans="1:2" x14ac:dyDescent="0.25">
      <c r="A9" s="16" t="s">
        <v>28</v>
      </c>
      <c r="B9" s="12">
        <v>1087</v>
      </c>
    </row>
    <row r="10" spans="1:2" x14ac:dyDescent="0.25">
      <c r="A10" s="16" t="s">
        <v>71</v>
      </c>
      <c r="B10" s="12">
        <v>3070</v>
      </c>
    </row>
    <row r="11" spans="1:2" x14ac:dyDescent="0.25">
      <c r="A11" s="16" t="s">
        <v>29</v>
      </c>
      <c r="B11" s="12">
        <v>41714</v>
      </c>
    </row>
    <row r="12" spans="1:2" x14ac:dyDescent="0.25">
      <c r="A12" s="16" t="s">
        <v>30</v>
      </c>
      <c r="B12" s="12">
        <v>20277</v>
      </c>
    </row>
    <row r="13" spans="1:2" x14ac:dyDescent="0.25">
      <c r="A13" s="16" t="s">
        <v>31</v>
      </c>
      <c r="B13" s="12">
        <v>2983</v>
      </c>
    </row>
    <row r="14" spans="1:2" x14ac:dyDescent="0.25">
      <c r="A14" s="16" t="s">
        <v>32</v>
      </c>
      <c r="B14" s="12">
        <v>2701</v>
      </c>
    </row>
    <row r="15" spans="1:2" x14ac:dyDescent="0.25">
      <c r="A15" s="16" t="s">
        <v>33</v>
      </c>
      <c r="B15" s="12">
        <v>33004</v>
      </c>
    </row>
    <row r="16" spans="1:2" x14ac:dyDescent="0.25">
      <c r="A16" s="16" t="s">
        <v>34</v>
      </c>
      <c r="B16" s="12">
        <v>11138</v>
      </c>
    </row>
    <row r="17" spans="1:2" x14ac:dyDescent="0.25">
      <c r="A17" s="16" t="s">
        <v>35</v>
      </c>
      <c r="B17" s="12">
        <v>4483</v>
      </c>
    </row>
    <row r="18" spans="1:2" x14ac:dyDescent="0.25">
      <c r="A18" s="16" t="s">
        <v>36</v>
      </c>
      <c r="B18" s="12">
        <v>6054</v>
      </c>
    </row>
    <row r="19" spans="1:2" x14ac:dyDescent="0.25">
      <c r="A19" s="16" t="s">
        <v>37</v>
      </c>
      <c r="B19" s="12">
        <v>6280</v>
      </c>
    </row>
    <row r="20" spans="1:2" x14ac:dyDescent="0.25">
      <c r="A20" s="16" t="s">
        <v>38</v>
      </c>
      <c r="B20" s="12">
        <v>12556</v>
      </c>
    </row>
    <row r="21" spans="1:2" x14ac:dyDescent="0.25">
      <c r="A21" s="16" t="s">
        <v>39</v>
      </c>
      <c r="B21" s="12">
        <v>2000</v>
      </c>
    </row>
    <row r="22" spans="1:2" x14ac:dyDescent="0.25">
      <c r="A22" s="16" t="s">
        <v>40</v>
      </c>
      <c r="B22" s="12">
        <v>11016</v>
      </c>
    </row>
    <row r="23" spans="1:2" x14ac:dyDescent="0.25">
      <c r="A23" s="16" t="s">
        <v>41</v>
      </c>
      <c r="B23" s="12">
        <v>15461</v>
      </c>
    </row>
    <row r="24" spans="1:2" x14ac:dyDescent="0.25">
      <c r="A24" s="16" t="s">
        <v>42</v>
      </c>
      <c r="B24" s="12">
        <v>15748</v>
      </c>
    </row>
    <row r="25" spans="1:2" x14ac:dyDescent="0.25">
      <c r="A25" s="16" t="s">
        <v>43</v>
      </c>
      <c r="B25" s="12">
        <v>7887</v>
      </c>
    </row>
    <row r="26" spans="1:2" x14ac:dyDescent="0.25">
      <c r="A26" s="16" t="s">
        <v>44</v>
      </c>
      <c r="B26" s="12">
        <v>5662</v>
      </c>
    </row>
    <row r="27" spans="1:2" x14ac:dyDescent="0.25">
      <c r="A27" s="16" t="s">
        <v>45</v>
      </c>
      <c r="B27" s="12">
        <v>11773</v>
      </c>
    </row>
    <row r="28" spans="1:2" x14ac:dyDescent="0.25">
      <c r="A28" s="16" t="s">
        <v>46</v>
      </c>
      <c r="B28" s="12">
        <v>1460</v>
      </c>
    </row>
    <row r="29" spans="1:2" x14ac:dyDescent="0.25">
      <c r="A29" s="16" t="s">
        <v>47</v>
      </c>
      <c r="B29" s="12">
        <v>2921</v>
      </c>
    </row>
    <row r="30" spans="1:2" x14ac:dyDescent="0.25">
      <c r="A30" s="16" t="s">
        <v>48</v>
      </c>
      <c r="B30" s="12">
        <v>5323</v>
      </c>
    </row>
    <row r="31" spans="1:2" x14ac:dyDescent="0.25">
      <c r="A31" s="16" t="s">
        <v>49</v>
      </c>
      <c r="B31" s="12">
        <v>2514</v>
      </c>
    </row>
    <row r="32" spans="1:2" x14ac:dyDescent="0.25">
      <c r="A32" s="16" t="s">
        <v>50</v>
      </c>
      <c r="B32" s="12">
        <v>24459</v>
      </c>
    </row>
    <row r="33" spans="1:2" x14ac:dyDescent="0.25">
      <c r="A33" s="16" t="s">
        <v>51</v>
      </c>
      <c r="B33" s="12">
        <v>3825</v>
      </c>
    </row>
    <row r="34" spans="1:2" x14ac:dyDescent="0.25">
      <c r="A34" s="16" t="s">
        <v>52</v>
      </c>
      <c r="B34" s="12">
        <v>64578</v>
      </c>
    </row>
    <row r="35" spans="1:2" x14ac:dyDescent="0.25">
      <c r="A35" s="16" t="s">
        <v>53</v>
      </c>
      <c r="B35" s="12">
        <v>18671</v>
      </c>
    </row>
    <row r="36" spans="1:2" x14ac:dyDescent="0.25">
      <c r="A36" s="16" t="s">
        <v>54</v>
      </c>
      <c r="B36" s="12">
        <v>1024</v>
      </c>
    </row>
    <row r="37" spans="1:2" x14ac:dyDescent="0.25">
      <c r="A37" s="16" t="s">
        <v>55</v>
      </c>
      <c r="B37" s="12">
        <v>22785</v>
      </c>
    </row>
    <row r="38" spans="1:2" x14ac:dyDescent="0.25">
      <c r="A38" s="16" t="s">
        <v>56</v>
      </c>
      <c r="B38" s="12">
        <v>6220</v>
      </c>
    </row>
    <row r="39" spans="1:2" x14ac:dyDescent="0.25">
      <c r="A39" s="16" t="s">
        <v>57</v>
      </c>
      <c r="B39" s="12">
        <v>5285</v>
      </c>
    </row>
    <row r="40" spans="1:2" x14ac:dyDescent="0.25">
      <c r="A40" s="16" t="s">
        <v>58</v>
      </c>
      <c r="B40" s="12">
        <v>20572</v>
      </c>
    </row>
    <row r="41" spans="1:2" x14ac:dyDescent="0.25">
      <c r="A41" s="16" t="s">
        <v>59</v>
      </c>
      <c r="B41" s="12">
        <v>2527</v>
      </c>
    </row>
    <row r="42" spans="1:2" x14ac:dyDescent="0.25">
      <c r="A42" s="16" t="s">
        <v>60</v>
      </c>
      <c r="B42" s="12">
        <v>9431</v>
      </c>
    </row>
    <row r="43" spans="1:2" x14ac:dyDescent="0.25">
      <c r="A43" s="16" t="s">
        <v>61</v>
      </c>
      <c r="B43" s="12">
        <v>1299</v>
      </c>
    </row>
    <row r="44" spans="1:2" x14ac:dyDescent="0.25">
      <c r="A44" s="16" t="s">
        <v>62</v>
      </c>
      <c r="B44" s="12">
        <v>13411</v>
      </c>
    </row>
    <row r="45" spans="1:2" x14ac:dyDescent="0.25">
      <c r="A45" s="16" t="s">
        <v>63</v>
      </c>
      <c r="B45" s="12">
        <v>45582</v>
      </c>
    </row>
    <row r="46" spans="1:2" x14ac:dyDescent="0.25">
      <c r="A46" s="16" t="s">
        <v>64</v>
      </c>
      <c r="B46" s="12">
        <v>3788</v>
      </c>
    </row>
    <row r="47" spans="1:2" x14ac:dyDescent="0.25">
      <c r="A47" s="16" t="s">
        <v>65</v>
      </c>
      <c r="B47" s="12">
        <v>647</v>
      </c>
    </row>
    <row r="48" spans="1:2" x14ac:dyDescent="0.25">
      <c r="A48" s="16" t="s">
        <v>66</v>
      </c>
      <c r="B48" s="12">
        <v>16008</v>
      </c>
    </row>
    <row r="49" spans="1:4" x14ac:dyDescent="0.25">
      <c r="A49" s="16" t="s">
        <v>67</v>
      </c>
      <c r="B49" s="12">
        <v>9877</v>
      </c>
    </row>
    <row r="50" spans="1:4" x14ac:dyDescent="0.25">
      <c r="A50" s="16" t="s">
        <v>68</v>
      </c>
      <c r="B50" s="12">
        <v>2201</v>
      </c>
    </row>
    <row r="51" spans="1:4" x14ac:dyDescent="0.25">
      <c r="A51" s="16" t="s">
        <v>69</v>
      </c>
      <c r="B51" s="12">
        <v>11439</v>
      </c>
    </row>
    <row r="52" spans="1:4" x14ac:dyDescent="0.25">
      <c r="A52" s="16" t="s">
        <v>70</v>
      </c>
      <c r="B52" s="12">
        <v>1267</v>
      </c>
    </row>
    <row r="53" spans="1:4" ht="15.75" thickBot="1" x14ac:dyDescent="0.3">
      <c r="A53" s="58" t="s">
        <v>1</v>
      </c>
      <c r="B53" s="59">
        <f>SUM(B2:B52)</f>
        <v>625668</v>
      </c>
      <c r="C53" s="56">
        <f>B53*1950</f>
        <v>1220052600</v>
      </c>
      <c r="D53" s="57">
        <f>11310000/C53</f>
        <v>9.2700921255362261E-3</v>
      </c>
    </row>
    <row r="54" spans="1:4" x14ac:dyDescent="0.25">
      <c r="C54" s="56">
        <v>1220052600</v>
      </c>
      <c r="D54" s="57">
        <f>21450000/C54</f>
        <v>1.758120920360319E-2</v>
      </c>
    </row>
    <row r="56" spans="1:4" x14ac:dyDescent="0.25">
      <c r="A56" t="s">
        <v>72</v>
      </c>
      <c r="B56" s="3" t="s">
        <v>73</v>
      </c>
    </row>
    <row r="57" spans="1:4" x14ac:dyDescent="0.25">
      <c r="A57" t="s">
        <v>76</v>
      </c>
      <c r="B57" s="3">
        <v>600000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F12" sqref="A12:F14"/>
    </sheetView>
  </sheetViews>
  <sheetFormatPr defaultRowHeight="15" x14ac:dyDescent="0.25"/>
  <cols>
    <col min="1" max="1" width="17.140625" customWidth="1"/>
    <col min="2" max="11" width="12" customWidth="1"/>
  </cols>
  <sheetData>
    <row r="1" spans="1:11" x14ac:dyDescent="0.25">
      <c r="A1" s="3">
        <v>625668</v>
      </c>
    </row>
    <row r="2" spans="1:11" x14ac:dyDescent="0.25">
      <c r="A2" s="3"/>
    </row>
    <row r="3" spans="1:11" x14ac:dyDescent="0.25">
      <c r="A3" s="1" t="s">
        <v>77</v>
      </c>
      <c r="B3" s="60">
        <v>1E-4</v>
      </c>
      <c r="C3" s="60">
        <v>2.0000000000000001E-4</v>
      </c>
      <c r="D3" s="60">
        <v>2.9999999999999997E-4</v>
      </c>
      <c r="E3" s="60">
        <v>4.0000000000000002E-4</v>
      </c>
      <c r="F3" s="60">
        <v>5.0000000000000001E-4</v>
      </c>
      <c r="G3" s="60">
        <v>5.9999999999999995E-4</v>
      </c>
      <c r="H3" s="60">
        <v>6.9999999999999999E-4</v>
      </c>
      <c r="I3" s="60">
        <v>8.0000000000000004E-4</v>
      </c>
      <c r="J3" s="60">
        <v>8.9999999999999998E-4</v>
      </c>
      <c r="K3" s="60">
        <v>1E-3</v>
      </c>
    </row>
    <row r="4" spans="1:11" x14ac:dyDescent="0.25">
      <c r="A4" s="1" t="s">
        <v>78</v>
      </c>
      <c r="B4" s="61">
        <f>B3*$A$1</f>
        <v>62.566800000000001</v>
      </c>
      <c r="C4" s="61">
        <f t="shared" ref="C4:K4" si="0">C3*$A$1</f>
        <v>125.1336</v>
      </c>
      <c r="D4" s="61">
        <f t="shared" si="0"/>
        <v>187.70039999999997</v>
      </c>
      <c r="E4" s="61">
        <f t="shared" si="0"/>
        <v>250.2672</v>
      </c>
      <c r="F4" s="61">
        <f t="shared" si="0"/>
        <v>312.834</v>
      </c>
      <c r="G4" s="61">
        <f t="shared" si="0"/>
        <v>375.40079999999995</v>
      </c>
      <c r="H4" s="61">
        <f t="shared" si="0"/>
        <v>437.9676</v>
      </c>
      <c r="I4" s="61">
        <f t="shared" si="0"/>
        <v>500.53440000000001</v>
      </c>
      <c r="J4" s="61">
        <f t="shared" si="0"/>
        <v>563.10119999999995</v>
      </c>
      <c r="K4" s="61">
        <f t="shared" si="0"/>
        <v>625.66800000000001</v>
      </c>
    </row>
    <row r="5" spans="1:11" x14ac:dyDescent="0.25">
      <c r="A5" s="1" t="s">
        <v>79</v>
      </c>
      <c r="B5" s="62">
        <f>B4*1950</f>
        <v>122005.26</v>
      </c>
      <c r="C5" s="62">
        <f t="shared" ref="C5:K5" si="1">C4*1950</f>
        <v>244010.52</v>
      </c>
      <c r="D5" s="62">
        <f t="shared" si="1"/>
        <v>366015.77999999997</v>
      </c>
      <c r="E5" s="62">
        <f t="shared" si="1"/>
        <v>488021.04</v>
      </c>
      <c r="F5" s="62">
        <f t="shared" si="1"/>
        <v>610026.30000000005</v>
      </c>
      <c r="G5" s="62">
        <f t="shared" si="1"/>
        <v>732031.55999999994</v>
      </c>
      <c r="H5" s="62">
        <f t="shared" si="1"/>
        <v>854036.82000000007</v>
      </c>
      <c r="I5" s="62">
        <f t="shared" si="1"/>
        <v>976042.08</v>
      </c>
      <c r="J5" s="62">
        <f t="shared" si="1"/>
        <v>1098047.3399999999</v>
      </c>
      <c r="K5" s="62">
        <f t="shared" si="1"/>
        <v>1220052.6000000001</v>
      </c>
    </row>
    <row r="7" spans="1:11" ht="15.75" thickBot="1" x14ac:dyDescent="0.3"/>
    <row r="8" spans="1:11" x14ac:dyDescent="0.25">
      <c r="A8" s="19" t="s">
        <v>77</v>
      </c>
      <c r="B8" s="64">
        <v>5.0000000000000001E-3</v>
      </c>
      <c r="C8" s="64">
        <v>0.01</v>
      </c>
      <c r="D8" s="64">
        <v>0.01</v>
      </c>
      <c r="E8" s="64">
        <v>1.4999999999999999E-2</v>
      </c>
      <c r="F8" s="65">
        <v>0.02</v>
      </c>
      <c r="G8" s="68"/>
      <c r="H8" s="69"/>
      <c r="J8" s="60"/>
      <c r="K8" s="60"/>
    </row>
    <row r="9" spans="1:11" x14ac:dyDescent="0.25">
      <c r="A9" s="63" t="s">
        <v>78</v>
      </c>
      <c r="B9" s="74">
        <f t="shared" ref="B9" si="2">B8*$A$1</f>
        <v>3128.34</v>
      </c>
      <c r="C9" s="74">
        <f t="shared" ref="C9:D9" si="3">C8*$A$1</f>
        <v>6256.68</v>
      </c>
      <c r="D9" s="74">
        <f t="shared" si="3"/>
        <v>6256.68</v>
      </c>
      <c r="E9" s="74">
        <f t="shared" ref="E9" si="4">E8*$A$1</f>
        <v>9385.02</v>
      </c>
      <c r="F9" s="75">
        <f t="shared" ref="F9:H9" si="5">F8*$A$1</f>
        <v>12513.36</v>
      </c>
      <c r="G9" s="70"/>
      <c r="H9" s="71"/>
      <c r="J9" s="61"/>
      <c r="K9" s="61"/>
    </row>
    <row r="10" spans="1:11" ht="15.75" thickBot="1" x14ac:dyDescent="0.3">
      <c r="A10" s="58" t="s">
        <v>79</v>
      </c>
      <c r="B10" s="66">
        <f t="shared" ref="B10" si="6">B9*1950</f>
        <v>6100263</v>
      </c>
      <c r="C10" s="66">
        <f t="shared" ref="C10:D10" si="7">C9*1950</f>
        <v>12200526</v>
      </c>
      <c r="D10" s="66">
        <f t="shared" si="7"/>
        <v>12200526</v>
      </c>
      <c r="E10" s="66">
        <f t="shared" ref="E10" si="8">E9*1950</f>
        <v>18300789</v>
      </c>
      <c r="F10" s="67">
        <f t="shared" ref="F10:H10" si="9">F9*1950</f>
        <v>24401052</v>
      </c>
      <c r="G10" s="72"/>
      <c r="H10" s="73"/>
      <c r="J10" s="62"/>
      <c r="K10" s="62"/>
    </row>
    <row r="11" spans="1:11" ht="15.75" thickBot="1" x14ac:dyDescent="0.3"/>
    <row r="12" spans="1:11" x14ac:dyDescent="0.25">
      <c r="A12" s="19" t="s">
        <v>77</v>
      </c>
      <c r="B12" s="64">
        <v>0.04</v>
      </c>
      <c r="C12" s="64">
        <v>0.06</v>
      </c>
      <c r="D12" s="64">
        <v>0.08</v>
      </c>
      <c r="E12" s="64">
        <v>0.1</v>
      </c>
      <c r="F12" s="65">
        <v>0.12</v>
      </c>
      <c r="H12" s="60"/>
    </row>
    <row r="13" spans="1:11" x14ac:dyDescent="0.25">
      <c r="A13" s="63" t="s">
        <v>78</v>
      </c>
      <c r="B13" s="74">
        <f t="shared" ref="B13" si="10">B12*$A$1</f>
        <v>25026.720000000001</v>
      </c>
      <c r="C13" s="74">
        <f t="shared" ref="C13" si="11">C12*$A$1</f>
        <v>37540.080000000002</v>
      </c>
      <c r="D13" s="74">
        <f t="shared" ref="D13" si="12">D12*$A$1</f>
        <v>50053.440000000002</v>
      </c>
      <c r="E13" s="74">
        <f t="shared" ref="E13:F13" si="13">E12*$A$1</f>
        <v>62566.8</v>
      </c>
      <c r="F13" s="75">
        <f t="shared" si="13"/>
        <v>75080.160000000003</v>
      </c>
      <c r="H13" s="61"/>
    </row>
    <row r="14" spans="1:11" ht="15.75" thickBot="1" x14ac:dyDescent="0.3">
      <c r="A14" s="58" t="s">
        <v>79</v>
      </c>
      <c r="B14" s="66">
        <f t="shared" ref="B14" si="14">B13*1950</f>
        <v>48802104</v>
      </c>
      <c r="C14" s="66">
        <f t="shared" ref="C14" si="15">C13*1950</f>
        <v>73203156</v>
      </c>
      <c r="D14" s="66">
        <f t="shared" ref="D14" si="16">D13*1950</f>
        <v>97604208</v>
      </c>
      <c r="E14" s="66">
        <f t="shared" ref="E14:F14" si="17">E13*1950</f>
        <v>122005260</v>
      </c>
      <c r="F14" s="67">
        <f t="shared" si="17"/>
        <v>146406312</v>
      </c>
      <c r="H14" s="62"/>
    </row>
    <row r="39" spans="1:9" ht="15.75" thickBot="1" x14ac:dyDescent="0.3"/>
    <row r="40" spans="1:9" ht="45" x14ac:dyDescent="0.25">
      <c r="A40" s="25" t="s">
        <v>8</v>
      </c>
      <c r="B40" s="26" t="s">
        <v>5</v>
      </c>
      <c r="C40" s="26" t="s">
        <v>2</v>
      </c>
      <c r="D40" s="31" t="s">
        <v>3</v>
      </c>
      <c r="E40" s="31" t="s">
        <v>16</v>
      </c>
      <c r="F40" s="27" t="s">
        <v>17</v>
      </c>
      <c r="G40" s="28"/>
      <c r="H40" s="2" t="s">
        <v>3</v>
      </c>
    </row>
    <row r="41" spans="1:9" ht="15.75" thickBot="1" x14ac:dyDescent="0.3">
      <c r="A41" s="29" t="s">
        <v>4</v>
      </c>
      <c r="B41" s="30">
        <v>3976322</v>
      </c>
      <c r="C41" s="30">
        <v>9843</v>
      </c>
      <c r="D41" s="32">
        <v>1800</v>
      </c>
      <c r="E41" s="33">
        <f>D41/C41</f>
        <v>0.18287107589149648</v>
      </c>
      <c r="F41" s="36">
        <f>D41/B41</f>
        <v>4.5267963711188381E-4</v>
      </c>
      <c r="G41" s="24"/>
      <c r="H41" s="4">
        <v>1800</v>
      </c>
    </row>
    <row r="42" spans="1:9" ht="15.75" thickBot="1" x14ac:dyDescent="0.3">
      <c r="A42" s="40" t="s">
        <v>12</v>
      </c>
      <c r="B42" s="41">
        <v>325290730</v>
      </c>
      <c r="C42" s="42">
        <v>750340</v>
      </c>
      <c r="D42" s="43"/>
      <c r="E42" s="44"/>
      <c r="F42" s="45"/>
      <c r="G42" s="3"/>
      <c r="H42" s="4"/>
    </row>
    <row r="43" spans="1:9" ht="15.75" thickBot="1" x14ac:dyDescent="0.3">
      <c r="C43" s="3"/>
      <c r="D43" s="3"/>
      <c r="E43" s="3"/>
      <c r="F43" s="3"/>
      <c r="G43" s="3"/>
      <c r="H43" s="3"/>
      <c r="I43" s="3"/>
    </row>
    <row r="44" spans="1:9" ht="30" x14ac:dyDescent="0.25">
      <c r="A44" s="19" t="s">
        <v>13</v>
      </c>
      <c r="B44" s="31" t="s">
        <v>18</v>
      </c>
      <c r="C44" s="27" t="s">
        <v>17</v>
      </c>
      <c r="D44" s="3"/>
      <c r="E44" s="3"/>
      <c r="F44" s="3"/>
      <c r="G44" s="3"/>
      <c r="H44" s="3"/>
      <c r="I44" s="3"/>
    </row>
    <row r="45" spans="1:9" x14ac:dyDescent="0.25">
      <c r="A45" s="16" t="s">
        <v>14</v>
      </c>
      <c r="B45" s="17">
        <f>E41</f>
        <v>0.18287107589149648</v>
      </c>
      <c r="C45" s="35">
        <f>F41</f>
        <v>4.5267963711188381E-4</v>
      </c>
      <c r="D45" s="3"/>
      <c r="E45" s="3"/>
      <c r="F45" s="3"/>
      <c r="G45" s="3"/>
      <c r="H45" s="3"/>
      <c r="I45" s="3"/>
    </row>
    <row r="46" spans="1:9" ht="15.75" thickBot="1" x14ac:dyDescent="0.3">
      <c r="A46" s="18" t="s">
        <v>15</v>
      </c>
      <c r="B46" s="34">
        <f>B45*4</f>
        <v>0.73148430356598593</v>
      </c>
      <c r="C46" s="36">
        <f>C45*4</f>
        <v>1.8107185484475352E-3</v>
      </c>
      <c r="D46" s="3"/>
      <c r="E46" s="3"/>
      <c r="F46" s="3"/>
      <c r="G46" s="3"/>
      <c r="H46" s="3"/>
      <c r="I46" s="3"/>
    </row>
    <row r="47" spans="1:9" x14ac:dyDescent="0.25">
      <c r="B47" s="3"/>
      <c r="C47" s="3"/>
      <c r="D47" s="3"/>
      <c r="E47" s="3"/>
      <c r="F47" s="3"/>
      <c r="G47" s="3"/>
      <c r="H47" s="3"/>
      <c r="I47" s="3"/>
    </row>
    <row r="48" spans="1:9" ht="15.75" thickBot="1" x14ac:dyDescent="0.3">
      <c r="A48" s="51" t="s">
        <v>11</v>
      </c>
      <c r="B48" s="52"/>
      <c r="C48" s="52"/>
      <c r="E48" s="3"/>
      <c r="F48" s="3"/>
      <c r="G48" s="3"/>
      <c r="H48" s="3"/>
      <c r="I48" s="3"/>
    </row>
    <row r="49" spans="1:9" x14ac:dyDescent="0.25">
      <c r="A49" s="37"/>
      <c r="B49" s="8" t="s">
        <v>9</v>
      </c>
      <c r="C49" s="9" t="s">
        <v>10</v>
      </c>
      <c r="E49" s="3"/>
      <c r="F49" s="3"/>
      <c r="G49" s="3"/>
      <c r="H49" s="3"/>
      <c r="I49" s="3"/>
    </row>
    <row r="50" spans="1:9" x14ac:dyDescent="0.25">
      <c r="A50" s="39" t="s">
        <v>6</v>
      </c>
      <c r="B50" s="11">
        <f>C42*B45</f>
        <v>137215.48308442548</v>
      </c>
      <c r="C50" s="12">
        <f>B46*C42</f>
        <v>548861.9323377019</v>
      </c>
      <c r="E50" s="3"/>
      <c r="F50" s="3"/>
      <c r="G50" s="3"/>
      <c r="H50" s="3"/>
      <c r="I50" s="3"/>
    </row>
    <row r="51" spans="1:9" ht="15.75" thickBot="1" x14ac:dyDescent="0.3">
      <c r="A51" s="38" t="s">
        <v>7</v>
      </c>
      <c r="B51" s="14">
        <f>C45*B42</f>
        <v>147252.48961225979</v>
      </c>
      <c r="C51" s="15">
        <f>C46*B42</f>
        <v>589009.95844903914</v>
      </c>
      <c r="E51" s="3"/>
      <c r="F51" s="3"/>
      <c r="G51" s="3"/>
      <c r="H51" s="3"/>
      <c r="I51" s="3"/>
    </row>
    <row r="52" spans="1:9" ht="15.75" thickBot="1" x14ac:dyDescent="0.3">
      <c r="C52" s="3"/>
      <c r="D52" s="3"/>
      <c r="E52" s="3"/>
      <c r="F52" s="3"/>
      <c r="G52" s="3"/>
      <c r="H52" s="3"/>
      <c r="I52" s="3"/>
    </row>
    <row r="53" spans="1:9" x14ac:dyDescent="0.25">
      <c r="A53" s="7"/>
      <c r="B53" s="8" t="s">
        <v>9</v>
      </c>
      <c r="C53" s="9" t="s">
        <v>10</v>
      </c>
      <c r="D53" s="3"/>
      <c r="E53" s="3"/>
      <c r="F53" s="3"/>
      <c r="G53" s="3"/>
      <c r="H53" s="3"/>
      <c r="I53" s="3"/>
    </row>
    <row r="54" spans="1:9" x14ac:dyDescent="0.25">
      <c r="A54" s="10" t="s">
        <v>6</v>
      </c>
      <c r="B54" s="20">
        <f>B50*1950</f>
        <v>267570192.01462969</v>
      </c>
      <c r="C54" s="21">
        <f>C50*1950</f>
        <v>1070280768.0585188</v>
      </c>
      <c r="D54" s="3"/>
      <c r="E54" s="3"/>
      <c r="F54" s="3"/>
      <c r="G54" s="3"/>
      <c r="H54" s="3"/>
      <c r="I54" s="3"/>
    </row>
    <row r="55" spans="1:9" ht="15.75" thickBot="1" x14ac:dyDescent="0.3">
      <c r="A55" s="13" t="s">
        <v>7</v>
      </c>
      <c r="B55" s="23">
        <f>B51*1950</f>
        <v>287142354.74390656</v>
      </c>
      <c r="C55" s="22">
        <f>C51*1950</f>
        <v>1148569418.9756262</v>
      </c>
      <c r="D55" s="3"/>
      <c r="F55" s="3"/>
      <c r="G55" s="3"/>
      <c r="H55" s="3"/>
      <c r="I55" s="3"/>
    </row>
    <row r="56" spans="1:9" ht="15.75" thickBot="1" x14ac:dyDescent="0.3">
      <c r="C56" s="3"/>
      <c r="D56" s="3"/>
      <c r="E56" s="3"/>
      <c r="F56" s="3"/>
      <c r="G56" s="3"/>
      <c r="H56" s="3"/>
      <c r="I56" s="3"/>
    </row>
    <row r="57" spans="1:9" x14ac:dyDescent="0.25">
      <c r="A57" s="53" t="s">
        <v>19</v>
      </c>
      <c r="B57" s="54"/>
      <c r="C57" s="55"/>
      <c r="D57" s="3"/>
      <c r="E57" s="3"/>
      <c r="F57" s="3"/>
      <c r="G57" s="3"/>
      <c r="H57" s="3"/>
      <c r="I57" s="3"/>
    </row>
    <row r="58" spans="1:9" x14ac:dyDescent="0.25">
      <c r="A58" s="10" t="s">
        <v>6</v>
      </c>
      <c r="B58" s="47">
        <f>B61/B54</f>
        <v>0.355047022557751</v>
      </c>
      <c r="C58" s="48">
        <f>B61/C54</f>
        <v>8.876175563943775E-2</v>
      </c>
      <c r="D58" s="3"/>
      <c r="E58" s="3"/>
      <c r="F58" s="3"/>
      <c r="G58" s="3"/>
      <c r="H58" s="3"/>
      <c r="I58" s="3"/>
    </row>
    <row r="59" spans="1:9" ht="15.75" thickBot="1" x14ac:dyDescent="0.3">
      <c r="A59" s="13" t="s">
        <v>7</v>
      </c>
      <c r="B59" s="49">
        <f>B61/B55</f>
        <v>0.33084635000896184</v>
      </c>
      <c r="C59" s="50">
        <f>B61/C55</f>
        <v>8.2711587502240461E-2</v>
      </c>
      <c r="D59" s="3"/>
      <c r="E59" s="3"/>
      <c r="F59" s="3"/>
      <c r="G59" s="3"/>
      <c r="H59" s="3"/>
      <c r="I59" s="3"/>
    </row>
    <row r="60" spans="1:9" x14ac:dyDescent="0.25">
      <c r="D60" s="5"/>
    </row>
    <row r="61" spans="1:9" x14ac:dyDescent="0.25">
      <c r="A61" s="1" t="s">
        <v>20</v>
      </c>
      <c r="B61">
        <v>95000000</v>
      </c>
    </row>
    <row r="62" spans="1:9" x14ac:dyDescent="0.25">
      <c r="B62" s="1"/>
      <c r="C62" s="3"/>
      <c r="D62" s="4"/>
      <c r="E62" s="4"/>
      <c r="F62" s="4"/>
      <c r="G62" s="4"/>
      <c r="H62" s="6"/>
      <c r="I62" s="2"/>
    </row>
    <row r="63" spans="1:9" x14ac:dyDescent="0.25">
      <c r="B63" s="1"/>
      <c r="C63" s="3"/>
      <c r="D63" s="4"/>
      <c r="E63" s="4"/>
      <c r="F63" s="4"/>
      <c r="G63" s="4"/>
      <c r="H63" s="4"/>
      <c r="I63" s="4"/>
    </row>
    <row r="64" spans="1:9" x14ac:dyDescent="0.25">
      <c r="B64" s="1"/>
      <c r="C64" s="3"/>
      <c r="D64" s="4"/>
      <c r="E64" s="3"/>
      <c r="F64" s="3"/>
      <c r="G64" s="3"/>
      <c r="H64" s="4"/>
      <c r="I64" s="4"/>
    </row>
  </sheetData>
  <mergeCells count="2">
    <mergeCell ref="A48:C48"/>
    <mergeCell ref="A57:C5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22" sqref="B22"/>
    </sheetView>
  </sheetViews>
  <sheetFormatPr defaultRowHeight="15" x14ac:dyDescent="0.25"/>
  <cols>
    <col min="1" max="2" width="10.8554687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3">
        <v>1992</v>
      </c>
      <c r="B2" s="4">
        <v>779914</v>
      </c>
    </row>
    <row r="3" spans="1:2" x14ac:dyDescent="0.25">
      <c r="A3" s="3">
        <v>1993</v>
      </c>
      <c r="B3" s="4">
        <v>799373</v>
      </c>
    </row>
    <row r="4" spans="1:2" x14ac:dyDescent="0.25">
      <c r="A4" s="3">
        <v>1994</v>
      </c>
      <c r="B4" s="4">
        <v>838109</v>
      </c>
    </row>
    <row r="5" spans="1:2" x14ac:dyDescent="0.25">
      <c r="A5" s="3">
        <v>1995</v>
      </c>
      <c r="B5" s="4">
        <v>873356</v>
      </c>
    </row>
    <row r="6" spans="1:2" x14ac:dyDescent="0.25">
      <c r="A6" s="3">
        <v>1996</v>
      </c>
      <c r="B6" s="4">
        <v>892262</v>
      </c>
    </row>
    <row r="7" spans="1:2" x14ac:dyDescent="0.25">
      <c r="A7" s="3">
        <v>1997</v>
      </c>
      <c r="B7" s="4">
        <v>890389</v>
      </c>
    </row>
    <row r="8" spans="1:2" x14ac:dyDescent="0.25">
      <c r="A8" s="3">
        <v>1998</v>
      </c>
      <c r="B8" s="4">
        <v>930310</v>
      </c>
    </row>
    <row r="9" spans="1:2" x14ac:dyDescent="0.25">
      <c r="A9" s="3">
        <v>1999</v>
      </c>
      <c r="B9" s="4">
        <v>962122</v>
      </c>
    </row>
    <row r="10" spans="1:2" x14ac:dyDescent="0.25">
      <c r="A10" s="3">
        <v>2000</v>
      </c>
      <c r="B10" s="4">
        <v>975511</v>
      </c>
    </row>
    <row r="11" spans="1:2" x14ac:dyDescent="0.25">
      <c r="A11" s="3">
        <v>2001</v>
      </c>
      <c r="B11" s="4">
        <v>1003441</v>
      </c>
    </row>
    <row r="12" spans="1:2" x14ac:dyDescent="0.25">
      <c r="A12" s="3">
        <v>2002</v>
      </c>
      <c r="B12" s="4">
        <v>1011967</v>
      </c>
    </row>
    <row r="13" spans="1:2" x14ac:dyDescent="0.25">
      <c r="A13" s="3">
        <v>2003</v>
      </c>
      <c r="B13" s="4">
        <v>1017718</v>
      </c>
    </row>
    <row r="14" spans="1:2" x14ac:dyDescent="0.25">
      <c r="A14" s="3">
        <v>2004</v>
      </c>
      <c r="B14" s="4">
        <v>1039931</v>
      </c>
    </row>
    <row r="15" spans="1:2" x14ac:dyDescent="0.25">
      <c r="A15" s="3">
        <v>2005</v>
      </c>
      <c r="B15" s="4">
        <v>1044228</v>
      </c>
    </row>
    <row r="16" spans="1:2" x14ac:dyDescent="0.25">
      <c r="A16" s="3">
        <v>2006</v>
      </c>
      <c r="B16" s="4">
        <v>1066024</v>
      </c>
    </row>
    <row r="17" spans="1:2" x14ac:dyDescent="0.25">
      <c r="A17" s="3">
        <v>2007</v>
      </c>
      <c r="B17" s="4">
        <v>1095989</v>
      </c>
    </row>
    <row r="18" spans="1:2" x14ac:dyDescent="0.25">
      <c r="A18" s="3">
        <v>2008</v>
      </c>
      <c r="B18" s="4">
        <v>1099463</v>
      </c>
    </row>
    <row r="19" spans="1:2" x14ac:dyDescent="0.25">
      <c r="A19" s="3">
        <v>2009</v>
      </c>
      <c r="B19" s="4">
        <v>1102599</v>
      </c>
    </row>
    <row r="20" spans="1:2" x14ac:dyDescent="0.25">
      <c r="A20" s="3">
        <v>2010</v>
      </c>
      <c r="B20" s="4">
        <v>1089054</v>
      </c>
    </row>
    <row r="21" spans="1:2" x14ac:dyDescent="0.25">
      <c r="A21" s="3">
        <v>2011</v>
      </c>
      <c r="B21" s="4">
        <v>1098778</v>
      </c>
    </row>
    <row r="22" spans="1:2" x14ac:dyDescent="0.25">
      <c r="A22" s="3">
        <v>2012</v>
      </c>
      <c r="B22" s="4">
        <v>1076054</v>
      </c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US Sworn Officers</vt:lpstr>
      <vt:lpstr>Market Size</vt:lpstr>
      <vt:lpstr>Total LEO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Services</dc:creator>
  <cp:lastModifiedBy>Client Services</cp:lastModifiedBy>
  <dcterms:created xsi:type="dcterms:W3CDTF">2017-06-22T20:31:26Z</dcterms:created>
  <dcterms:modified xsi:type="dcterms:W3CDTF">2017-08-11T21:56:07Z</dcterms:modified>
</cp:coreProperties>
</file>