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id\Documents\VSCode\stan-base\doc\"/>
    </mc:Choice>
  </mc:AlternateContent>
  <xr:revisionPtr revIDLastSave="0" documentId="13_ncr:1_{DF832E3F-DE9C-4C98-9204-76CFA32B9F5B}" xr6:coauthVersionLast="46" xr6:coauthVersionMax="46" xr10:uidLastSave="{00000000-0000-0000-0000-000000000000}"/>
  <bookViews>
    <workbookView xWindow="-120" yWindow="-120" windowWidth="20730" windowHeight="11310" xr2:uid="{CF1A12E2-4765-469A-9512-A1CF7E8CA78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F2" i="1"/>
  <c r="G2" i="1" s="1"/>
  <c r="F3" i="1"/>
  <c r="G3" i="1"/>
  <c r="F4" i="1"/>
  <c r="G4" i="1" s="1"/>
  <c r="F5" i="1"/>
  <c r="G5" i="1"/>
  <c r="F6" i="1"/>
  <c r="G6" i="1" s="1"/>
  <c r="F7" i="1"/>
  <c r="G7" i="1"/>
  <c r="F8" i="1"/>
  <c r="G8" i="1" s="1"/>
  <c r="F9" i="1"/>
  <c r="G9" i="1"/>
  <c r="F10" i="1"/>
  <c r="G10" i="1" s="1"/>
  <c r="F11" i="1"/>
  <c r="G11" i="1"/>
  <c r="F12" i="1"/>
  <c r="G12" i="1" s="1"/>
  <c r="F13" i="1"/>
  <c r="G13" i="1"/>
  <c r="F14" i="1"/>
  <c r="G14" i="1" s="1"/>
  <c r="F15" i="1"/>
  <c r="G15" i="1"/>
  <c r="F16" i="1"/>
  <c r="G16" i="1" s="1"/>
  <c r="F17" i="1"/>
  <c r="G17" i="1"/>
  <c r="F18" i="1"/>
  <c r="G18" i="1" s="1"/>
  <c r="F19" i="1"/>
  <c r="G19" i="1"/>
  <c r="F20" i="1"/>
  <c r="G20" i="1" s="1"/>
  <c r="F21" i="1"/>
  <c r="G21" i="1"/>
  <c r="F22" i="1"/>
  <c r="G2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" i="1"/>
  <c r="D23" i="1" a="1"/>
  <c r="E23" i="1" s="1"/>
  <c r="I28" i="1"/>
  <c r="I27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" i="1"/>
  <c r="D23" i="1" l="1"/>
  <c r="G23" i="1"/>
  <c r="F23" i="1"/>
</calcChain>
</file>

<file path=xl/sharedStrings.xml><?xml version="1.0" encoding="utf-8"?>
<sst xmlns="http://schemas.openxmlformats.org/spreadsheetml/2006/main" count="8" uniqueCount="8">
  <si>
    <t>Analog count</t>
  </si>
  <si>
    <t>F0</t>
  </si>
  <si>
    <t>F1</t>
  </si>
  <si>
    <t>F2</t>
  </si>
  <si>
    <t>F3</t>
  </si>
  <si>
    <t>State of Charge (%)</t>
  </si>
  <si>
    <t>Voltage (V)</t>
  </si>
  <si>
    <t>Diff SoC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</si>
</sst>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70" formatCode="0.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" fontId="0" fillId="0" borderId="0" xfId="0" applyNumberFormat="1"/>
    <xf numFmtId="2" fontId="0" fillId="0" borderId="0" xfId="0" applyNumberFormat="1"/>
    <xf numFmtId="167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State of Charge (%)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Feuil1!$C$2:$C$20</c:f>
              <c:numCache>
                <c:formatCode>0</c:formatCode>
                <c:ptCount val="19"/>
                <c:pt idx="0">
                  <c:v>971.0828025477706</c:v>
                </c:pt>
                <c:pt idx="1">
                  <c:v>959.52229299363046</c:v>
                </c:pt>
                <c:pt idx="2">
                  <c:v>950.27388535031844</c:v>
                </c:pt>
                <c:pt idx="3">
                  <c:v>944.10828025477701</c:v>
                </c:pt>
                <c:pt idx="4">
                  <c:v>930.23566878980887</c:v>
                </c:pt>
                <c:pt idx="5">
                  <c:v>920.98726114649662</c:v>
                </c:pt>
                <c:pt idx="6">
                  <c:v>914.05095541401272</c:v>
                </c:pt>
                <c:pt idx="7">
                  <c:v>904.80254777070058</c:v>
                </c:pt>
                <c:pt idx="8">
                  <c:v>895.55414012738845</c:v>
                </c:pt>
                <c:pt idx="9">
                  <c:v>890.92993630573244</c:v>
                </c:pt>
                <c:pt idx="10">
                  <c:v>887.07643312101914</c:v>
                </c:pt>
                <c:pt idx="11">
                  <c:v>882.4522292993629</c:v>
                </c:pt>
                <c:pt idx="12">
                  <c:v>877.828025477707</c:v>
                </c:pt>
                <c:pt idx="13">
                  <c:v>875.51592356687888</c:v>
                </c:pt>
                <c:pt idx="14">
                  <c:v>870.89171974522299</c:v>
                </c:pt>
                <c:pt idx="15">
                  <c:v>866.26751592356686</c:v>
                </c:pt>
                <c:pt idx="16">
                  <c:v>861.64331210191074</c:v>
                </c:pt>
                <c:pt idx="17">
                  <c:v>857.01910828025473</c:v>
                </c:pt>
                <c:pt idx="18">
                  <c:v>852.39490445859872</c:v>
                </c:pt>
              </c:numCache>
            </c:numRef>
          </c:xVal>
          <c:yVal>
            <c:numRef>
              <c:f>Feuil1!$A$2:$A$20</c:f>
              <c:numCache>
                <c:formatCode>General</c:formatCode>
                <c:ptCount val="19"/>
                <c:pt idx="0">
                  <c:v>100</c:v>
                </c:pt>
                <c:pt idx="1">
                  <c:v>95</c:v>
                </c:pt>
                <c:pt idx="2">
                  <c:v>90</c:v>
                </c:pt>
                <c:pt idx="3">
                  <c:v>85</c:v>
                </c:pt>
                <c:pt idx="4">
                  <c:v>80</c:v>
                </c:pt>
                <c:pt idx="5">
                  <c:v>75</c:v>
                </c:pt>
                <c:pt idx="6">
                  <c:v>70</c:v>
                </c:pt>
                <c:pt idx="7">
                  <c:v>65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45</c:v>
                </c:pt>
                <c:pt idx="12">
                  <c:v>40</c:v>
                </c:pt>
                <c:pt idx="13">
                  <c:v>35</c:v>
                </c:pt>
                <c:pt idx="14">
                  <c:v>30</c:v>
                </c:pt>
                <c:pt idx="15">
                  <c:v>25</c:v>
                </c:pt>
                <c:pt idx="16">
                  <c:v>20</c:v>
                </c:pt>
                <c:pt idx="17">
                  <c:v>15</c:v>
                </c:pt>
                <c:pt idx="18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FDFD-4899-ACB2-DCC1EA681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551648"/>
        <c:axId val="494549984"/>
      </c:scatterChart>
      <c:valAx>
        <c:axId val="494551648"/>
        <c:scaling>
          <c:orientation val="minMax"/>
          <c:min val="7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4549984"/>
        <c:crosses val="autoZero"/>
        <c:crossBetween val="midCat"/>
      </c:valAx>
      <c:valAx>
        <c:axId val="49454998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455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3</xdr:row>
      <xdr:rowOff>4762</xdr:rowOff>
    </xdr:from>
    <xdr:to>
      <xdr:col>15</xdr:col>
      <xdr:colOff>152400</xdr:colOff>
      <xdr:row>17</xdr:row>
      <xdr:rowOff>80962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A6C2043-3168-411F-8E2B-B95A9F27D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F60F-E5A4-45F3-8BE0-3B04F655B761}">
  <dimension ref="A1:I28"/>
  <sheetViews>
    <sheetView tabSelected="1" workbookViewId="0">
      <selection activeCell="J23" sqref="J2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.5703125" bestFit="1" customWidth="1"/>
    <col min="4" max="4" width="12" bestFit="1" customWidth="1"/>
    <col min="5" max="5" width="12.7109375" bestFit="1" customWidth="1"/>
    <col min="6" max="6" width="11" bestFit="1" customWidth="1"/>
    <col min="7" max="7" width="12.7109375" bestFit="1" customWidth="1"/>
    <col min="8" max="8" width="11.42578125" bestFit="1" customWidth="1"/>
    <col min="9" max="9" width="11" bestFit="1" customWidth="1"/>
  </cols>
  <sheetData>
    <row r="1" spans="1:8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25">
      <c r="A2">
        <v>100</v>
      </c>
      <c r="B2" s="1">
        <v>12.6</v>
      </c>
      <c r="C2" s="2">
        <f>B2*968/12.56</f>
        <v>971.0828025477706</v>
      </c>
      <c r="D2" s="5">
        <f>$D$23</f>
        <v>2.8855493125906239E-5</v>
      </c>
      <c r="E2" s="4">
        <f>D2*$C2+E$23</f>
        <v>-5.5308875708013169E-2</v>
      </c>
      <c r="F2" s="4">
        <f t="shared" ref="F2:G2" si="0">E2*$C2+F$23</f>
        <v>26.953233769069854</v>
      </c>
      <c r="G2" s="2">
        <f t="shared" si="0"/>
        <v>99.524170052151021</v>
      </c>
      <c r="H2" s="3">
        <f>A2-G2</f>
        <v>0.47582994784897892</v>
      </c>
    </row>
    <row r="3" spans="1:8" x14ac:dyDescent="0.25">
      <c r="A3">
        <v>95</v>
      </c>
      <c r="B3">
        <v>12.45</v>
      </c>
      <c r="C3" s="2">
        <f t="shared" ref="C3:C22" si="1">B3*968/12.56</f>
        <v>959.52229299363046</v>
      </c>
      <c r="D3" s="5">
        <f t="shared" ref="D3:D22" si="2">$D$23</f>
        <v>2.8855493125906239E-5</v>
      </c>
      <c r="E3" s="4">
        <f t="shared" ref="E3:G22" si="3">D3*$C3+E$23</f>
        <v>-5.5642459911984632E-2</v>
      </c>
      <c r="F3" s="4">
        <f t="shared" si="3"/>
        <v>27.272551074819937</v>
      </c>
      <c r="G3" s="2">
        <f t="shared" si="3"/>
        <v>94.323126955714542</v>
      </c>
      <c r="H3" s="3">
        <f t="shared" ref="H3:H22" si="4">A3-G3</f>
        <v>0.67687304428545758</v>
      </c>
    </row>
    <row r="4" spans="1:8" x14ac:dyDescent="0.25">
      <c r="A4">
        <v>90</v>
      </c>
      <c r="B4">
        <v>12.33</v>
      </c>
      <c r="C4" s="2">
        <f t="shared" si="1"/>
        <v>950.27388535031844</v>
      </c>
      <c r="D4" s="5">
        <f t="shared" si="2"/>
        <v>2.8855493125906239E-5</v>
      </c>
      <c r="E4" s="4">
        <f t="shared" si="3"/>
        <v>-5.5909327275161798E-2</v>
      </c>
      <c r="F4" s="4">
        <f t="shared" si="3"/>
        <v>27.533558140283063</v>
      </c>
      <c r="G4" s="2">
        <f t="shared" si="3"/>
        <v>90.123655344261351</v>
      </c>
      <c r="H4" s="3">
        <f t="shared" si="4"/>
        <v>-0.12365534426135127</v>
      </c>
    </row>
    <row r="5" spans="1:8" x14ac:dyDescent="0.25">
      <c r="A5">
        <v>85</v>
      </c>
      <c r="B5">
        <v>12.25</v>
      </c>
      <c r="C5" s="2">
        <f t="shared" si="1"/>
        <v>944.10828025477701</v>
      </c>
      <c r="D5" s="5">
        <f t="shared" si="2"/>
        <v>2.8855493125906239E-5</v>
      </c>
      <c r="E5" s="4">
        <f t="shared" si="3"/>
        <v>-5.6087238850613244E-2</v>
      </c>
      <c r="F5" s="4">
        <f t="shared" si="3"/>
        <v>27.710305181882212</v>
      </c>
      <c r="G5" s="2">
        <f t="shared" si="3"/>
        <v>87.230954460439534</v>
      </c>
      <c r="H5" s="3">
        <f t="shared" si="4"/>
        <v>-2.2309544604395342</v>
      </c>
    </row>
    <row r="6" spans="1:8" x14ac:dyDescent="0.25">
      <c r="A6">
        <v>80</v>
      </c>
      <c r="B6">
        <v>12.07</v>
      </c>
      <c r="C6" s="2">
        <f t="shared" si="1"/>
        <v>930.23566878980887</v>
      </c>
      <c r="D6" s="5">
        <f t="shared" si="2"/>
        <v>2.8855493125906239E-5</v>
      </c>
      <c r="E6" s="4">
        <f t="shared" si="3"/>
        <v>-5.6487539895379003E-2</v>
      </c>
      <c r="F6" s="4">
        <f t="shared" si="3"/>
        <v>28.116007344504695</v>
      </c>
      <c r="G6" s="2">
        <f t="shared" si="3"/>
        <v>80.215279673091572</v>
      </c>
      <c r="H6" s="3">
        <f t="shared" si="4"/>
        <v>-0.21527967309157248</v>
      </c>
    </row>
    <row r="7" spans="1:8" x14ac:dyDescent="0.25">
      <c r="A7">
        <v>75</v>
      </c>
      <c r="B7">
        <v>11.95</v>
      </c>
      <c r="C7" s="2">
        <f t="shared" si="1"/>
        <v>920.98726114649662</v>
      </c>
      <c r="D7" s="5">
        <f t="shared" si="2"/>
        <v>2.8855493125906239E-5</v>
      </c>
      <c r="E7" s="4">
        <f t="shared" si="3"/>
        <v>-5.6754407258556176E-2</v>
      </c>
      <c r="F7" s="4">
        <f t="shared" si="3"/>
        <v>28.392645698323093</v>
      </c>
      <c r="G7" s="2">
        <f t="shared" si="3"/>
        <v>74.967382260034356</v>
      </c>
      <c r="H7" s="3">
        <f t="shared" si="4"/>
        <v>3.2617739965644432E-2</v>
      </c>
    </row>
    <row r="8" spans="1:8" x14ac:dyDescent="0.25">
      <c r="A8">
        <v>70</v>
      </c>
      <c r="B8">
        <v>11.86</v>
      </c>
      <c r="C8" s="2">
        <f t="shared" si="1"/>
        <v>914.05095541401272</v>
      </c>
      <c r="D8" s="5">
        <f t="shared" si="2"/>
        <v>2.8855493125906239E-5</v>
      </c>
      <c r="E8" s="4">
        <f t="shared" si="3"/>
        <v>-5.6954557780939052E-2</v>
      </c>
      <c r="F8" s="4">
        <f t="shared" si="3"/>
        <v>28.603363842523663</v>
      </c>
      <c r="G8" s="2">
        <f t="shared" si="3"/>
        <v>70.63443217196982</v>
      </c>
      <c r="H8" s="3">
        <f t="shared" si="4"/>
        <v>-0.63443217196982005</v>
      </c>
    </row>
    <row r="9" spans="1:8" x14ac:dyDescent="0.25">
      <c r="A9">
        <v>65</v>
      </c>
      <c r="B9">
        <v>11.74</v>
      </c>
      <c r="C9" s="2">
        <f t="shared" si="1"/>
        <v>904.80254777070058</v>
      </c>
      <c r="D9" s="5">
        <f t="shared" si="2"/>
        <v>2.8855493125906239E-5</v>
      </c>
      <c r="E9" s="4">
        <f t="shared" si="3"/>
        <v>-5.7221425144116225E-2</v>
      </c>
      <c r="F9" s="4">
        <f t="shared" si="3"/>
        <v>28.88864053990681</v>
      </c>
      <c r="G9" s="2">
        <f t="shared" si="3"/>
        <v>64.217945998218056</v>
      </c>
      <c r="H9" s="3">
        <f t="shared" si="4"/>
        <v>0.78205400178194395</v>
      </c>
    </row>
    <row r="10" spans="1:8" x14ac:dyDescent="0.25">
      <c r="A10">
        <v>60</v>
      </c>
      <c r="B10">
        <v>11.62</v>
      </c>
      <c r="C10" s="2">
        <f t="shared" si="1"/>
        <v>895.55414012738845</v>
      </c>
      <c r="D10" s="5">
        <f t="shared" si="2"/>
        <v>2.8855493125906239E-5</v>
      </c>
      <c r="E10" s="4">
        <f t="shared" si="3"/>
        <v>-5.7488292507293398E-2</v>
      </c>
      <c r="F10" s="4">
        <f t="shared" si="3"/>
        <v>29.178853433612666</v>
      </c>
      <c r="G10" s="2">
        <f t="shared" si="3"/>
        <v>56.945380500674219</v>
      </c>
      <c r="H10" s="3">
        <f t="shared" si="4"/>
        <v>3.0546194993257814</v>
      </c>
    </row>
    <row r="11" spans="1:8" x14ac:dyDescent="0.25">
      <c r="A11">
        <v>55</v>
      </c>
      <c r="B11">
        <v>11.56</v>
      </c>
      <c r="C11" s="2">
        <f t="shared" si="1"/>
        <v>890.92993630573244</v>
      </c>
      <c r="D11" s="5">
        <f t="shared" si="2"/>
        <v>2.8855493125906239E-5</v>
      </c>
      <c r="E11" s="4">
        <f t="shared" si="3"/>
        <v>-5.7621726188881978E-2</v>
      </c>
      <c r="F11" s="4">
        <f t="shared" si="3"/>
        <v>29.32581095408662</v>
      </c>
      <c r="G11" s="2">
        <f t="shared" si="3"/>
        <v>52.945269296931656</v>
      </c>
      <c r="H11" s="3">
        <f t="shared" si="4"/>
        <v>2.0547307030683442</v>
      </c>
    </row>
    <row r="12" spans="1:8" x14ac:dyDescent="0.25">
      <c r="A12">
        <v>50</v>
      </c>
      <c r="B12">
        <v>11.51</v>
      </c>
      <c r="C12" s="2">
        <f t="shared" si="1"/>
        <v>887.07643312101914</v>
      </c>
      <c r="D12" s="5">
        <f t="shared" si="2"/>
        <v>2.8855493125906239E-5</v>
      </c>
      <c r="E12" s="4">
        <f t="shared" si="3"/>
        <v>-5.7732920923539127E-2</v>
      </c>
      <c r="F12" s="4">
        <f t="shared" si="3"/>
        <v>29.449218230862655</v>
      </c>
      <c r="G12" s="2">
        <f t="shared" si="3"/>
        <v>49.409850294723583</v>
      </c>
      <c r="H12" s="3">
        <f t="shared" si="4"/>
        <v>0.59014970527641708</v>
      </c>
    </row>
    <row r="13" spans="1:8" x14ac:dyDescent="0.25">
      <c r="A13">
        <v>45</v>
      </c>
      <c r="B13">
        <v>11.45</v>
      </c>
      <c r="C13" s="2">
        <f t="shared" si="1"/>
        <v>882.4522292993629</v>
      </c>
      <c r="D13" s="5">
        <f t="shared" si="2"/>
        <v>2.8855493125906239E-5</v>
      </c>
      <c r="E13" s="4">
        <f t="shared" si="3"/>
        <v>-5.7866354605127721E-2</v>
      </c>
      <c r="F13" s="4">
        <f t="shared" si="3"/>
        <v>29.598438174651186</v>
      </c>
      <c r="G13" s="2">
        <f t="shared" si="3"/>
        <v>44.910134858891979</v>
      </c>
      <c r="H13" s="3">
        <f t="shared" si="4"/>
        <v>8.9865141108020907E-2</v>
      </c>
    </row>
    <row r="14" spans="1:8" x14ac:dyDescent="0.25">
      <c r="A14">
        <v>40</v>
      </c>
      <c r="B14">
        <v>11.39</v>
      </c>
      <c r="C14" s="2">
        <f t="shared" si="1"/>
        <v>877.828025477707</v>
      </c>
      <c r="D14" s="5">
        <f t="shared" si="2"/>
        <v>2.8855493125906239E-5</v>
      </c>
      <c r="E14" s="4">
        <f t="shared" si="3"/>
        <v>-5.79997882867163E-2</v>
      </c>
      <c r="F14" s="4">
        <f t="shared" si="3"/>
        <v>29.748892167520388</v>
      </c>
      <c r="G14" s="2">
        <f t="shared" si="3"/>
        <v>40.113655422235752</v>
      </c>
      <c r="H14" s="3">
        <f t="shared" si="4"/>
        <v>-0.11365542223575176</v>
      </c>
    </row>
    <row r="15" spans="1:8" x14ac:dyDescent="0.25">
      <c r="A15">
        <v>35</v>
      </c>
      <c r="B15">
        <v>11.36</v>
      </c>
      <c r="C15" s="2">
        <f t="shared" si="1"/>
        <v>875.51592356687888</v>
      </c>
      <c r="D15" s="5">
        <f t="shared" si="2"/>
        <v>2.8855493125906239E-5</v>
      </c>
      <c r="E15" s="4">
        <f t="shared" si="3"/>
        <v>-5.8066505127510604E-2</v>
      </c>
      <c r="F15" s="4">
        <f t="shared" si="3"/>
        <v>29.824581932360239</v>
      </c>
      <c r="G15" s="2">
        <f t="shared" si="3"/>
        <v>37.598779365012888</v>
      </c>
      <c r="H15" s="3">
        <f t="shared" si="4"/>
        <v>-2.5987793650128879</v>
      </c>
    </row>
    <row r="16" spans="1:8" x14ac:dyDescent="0.25">
      <c r="A16">
        <v>30</v>
      </c>
      <c r="B16">
        <v>11.3</v>
      </c>
      <c r="C16" s="2">
        <f t="shared" si="1"/>
        <v>870.89171974522299</v>
      </c>
      <c r="D16" s="5">
        <f t="shared" si="2"/>
        <v>2.8855493125906239E-5</v>
      </c>
      <c r="E16" s="4">
        <f t="shared" si="3"/>
        <v>-5.8199938809099183E-2</v>
      </c>
      <c r="F16" s="4">
        <f t="shared" si="3"/>
        <v>29.97688699885046</v>
      </c>
      <c r="G16" s="2">
        <f t="shared" si="3"/>
        <v>32.325054895682115</v>
      </c>
      <c r="H16" s="3">
        <f t="shared" si="4"/>
        <v>-2.3250548956821149</v>
      </c>
    </row>
    <row r="17" spans="1:9" x14ac:dyDescent="0.25">
      <c r="A17">
        <v>25</v>
      </c>
      <c r="B17">
        <v>11.24</v>
      </c>
      <c r="C17" s="2">
        <f t="shared" si="1"/>
        <v>866.26751592356686</v>
      </c>
      <c r="D17" s="5">
        <f t="shared" si="2"/>
        <v>2.8855493125906239E-5</v>
      </c>
      <c r="E17" s="4">
        <f t="shared" si="3"/>
        <v>-5.8333372490687763E-2</v>
      </c>
      <c r="F17" s="4">
        <f t="shared" si="3"/>
        <v>30.130426114421375</v>
      </c>
      <c r="G17" s="2">
        <f t="shared" si="3"/>
        <v>26.71176771696264</v>
      </c>
      <c r="H17" s="3">
        <f t="shared" si="4"/>
        <v>-1.7117677169626404</v>
      </c>
    </row>
    <row r="18" spans="1:9" x14ac:dyDescent="0.25">
      <c r="A18">
        <v>20</v>
      </c>
      <c r="B18">
        <v>11.18</v>
      </c>
      <c r="C18" s="2">
        <f t="shared" si="1"/>
        <v>861.64331210191074</v>
      </c>
      <c r="D18" s="5">
        <f t="shared" si="2"/>
        <v>2.8855493125906239E-5</v>
      </c>
      <c r="E18" s="4">
        <f t="shared" si="3"/>
        <v>-5.8466806172276356E-2</v>
      </c>
      <c r="F18" s="4">
        <f t="shared" si="3"/>
        <v>30.285199279072955</v>
      </c>
      <c r="G18" s="2">
        <f t="shared" si="3"/>
        <v>20.741798345410643</v>
      </c>
      <c r="H18" s="3">
        <f t="shared" si="4"/>
        <v>-0.74179834541064338</v>
      </c>
    </row>
    <row r="19" spans="1:9" x14ac:dyDescent="0.25">
      <c r="A19">
        <v>15</v>
      </c>
      <c r="B19">
        <v>11.12</v>
      </c>
      <c r="C19" s="2">
        <f t="shared" si="1"/>
        <v>857.01910828025473</v>
      </c>
      <c r="D19" s="5">
        <f t="shared" si="2"/>
        <v>2.8855493125906239E-5</v>
      </c>
      <c r="E19" s="4">
        <f t="shared" si="3"/>
        <v>-5.8600239853864936E-2</v>
      </c>
      <c r="F19" s="4">
        <f t="shared" si="3"/>
        <v>30.441206492805222</v>
      </c>
      <c r="G19" s="2">
        <f t="shared" si="3"/>
        <v>14.398027297618682</v>
      </c>
      <c r="H19" s="3">
        <f t="shared" si="4"/>
        <v>0.6019727023813175</v>
      </c>
    </row>
    <row r="20" spans="1:9" x14ac:dyDescent="0.25">
      <c r="A20">
        <v>10</v>
      </c>
      <c r="B20">
        <v>11.06</v>
      </c>
      <c r="C20" s="2">
        <f t="shared" si="1"/>
        <v>852.39490445859872</v>
      </c>
      <c r="D20" s="5">
        <f t="shared" si="2"/>
        <v>2.8855493125906239E-5</v>
      </c>
      <c r="E20" s="4">
        <f t="shared" si="3"/>
        <v>-5.8733673535453529E-2</v>
      </c>
      <c r="F20" s="4">
        <f t="shared" si="3"/>
        <v>30.59844775561816</v>
      </c>
      <c r="G20" s="2">
        <f t="shared" si="3"/>
        <v>7.6633350901538506</v>
      </c>
      <c r="H20" s="3">
        <f t="shared" si="4"/>
        <v>2.3366649098461494</v>
      </c>
    </row>
    <row r="21" spans="1:9" x14ac:dyDescent="0.25">
      <c r="A21">
        <v>5</v>
      </c>
      <c r="B21">
        <v>10.83</v>
      </c>
      <c r="C21" s="2">
        <f t="shared" si="1"/>
        <v>834.66878980891715</v>
      </c>
      <c r="D21" s="5">
        <f t="shared" si="2"/>
        <v>2.8855493125906239E-5</v>
      </c>
      <c r="E21" s="4">
        <f t="shared" si="3"/>
        <v>-5.9245169314876438E-2</v>
      </c>
      <c r="F21" s="4">
        <f t="shared" si="3"/>
        <v>31.212638023301288</v>
      </c>
      <c r="G21" s="2">
        <f t="shared" si="3"/>
        <v>-22.08281048873323</v>
      </c>
      <c r="H21" s="2">
        <f t="shared" si="4"/>
        <v>27.08281048873323</v>
      </c>
    </row>
    <row r="22" spans="1:9" x14ac:dyDescent="0.25">
      <c r="A22">
        <v>0</v>
      </c>
      <c r="B22" s="1">
        <v>9.82</v>
      </c>
      <c r="C22" s="2">
        <f t="shared" si="1"/>
        <v>756.828025477707</v>
      </c>
      <c r="D22" s="5">
        <f t="shared" si="2"/>
        <v>2.8855493125906239E-5</v>
      </c>
      <c r="E22" s="4">
        <f t="shared" si="3"/>
        <v>-6.1491302954950963E-2</v>
      </c>
      <c r="F22" s="4">
        <f t="shared" si="3"/>
        <v>34.124390397926568</v>
      </c>
      <c r="G22" s="2">
        <f t="shared" si="3"/>
        <v>-248.00261064822189</v>
      </c>
      <c r="H22" s="2">
        <f t="shared" si="4"/>
        <v>248.00261064822189</v>
      </c>
    </row>
    <row r="23" spans="1:9" x14ac:dyDescent="0.25">
      <c r="D23">
        <f t="array" ref="D23:G23">LINEST(A2:A20,C2:C20^{1,2,3})</f>
        <v>2.8855493125906239E-5</v>
      </c>
      <c r="E23">
        <v>-8.3329948841616125E-2</v>
      </c>
      <c r="F23">
        <v>80.662731797373596</v>
      </c>
      <c r="G23">
        <v>-26074.297616141412</v>
      </c>
    </row>
    <row r="27" spans="1:9" x14ac:dyDescent="0.25">
      <c r="I27">
        <f>1024^3</f>
        <v>1073741824</v>
      </c>
    </row>
    <row r="28" spans="1:9" x14ac:dyDescent="0.25">
      <c r="I28">
        <f>2^31</f>
        <v>2147483648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2021-04-04T11:23:21Z</dcterms:created>
  <dcterms:modified xsi:type="dcterms:W3CDTF">2021-04-04T12:29:14Z</dcterms:modified>
</cp:coreProperties>
</file>