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vid\Documents\Projets\Stan\stan-base\doc\"/>
    </mc:Choice>
  </mc:AlternateContent>
  <bookViews>
    <workbookView xWindow="-120" yWindow="-120" windowWidth="20730" windowHeight="11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 a="1"/>
  <c r="F18" i="1" s="1"/>
  <c r="C18" i="1" l="1"/>
  <c r="D18" i="1"/>
  <c r="E18" i="1"/>
  <c r="C8" i="1" l="1"/>
  <c r="C4" i="1"/>
  <c r="D4" i="1" s="1"/>
  <c r="E4" i="1" s="1"/>
  <c r="F4" i="1" s="1"/>
  <c r="G4" i="1" s="1"/>
  <c r="C2" i="1"/>
  <c r="D2" i="1" s="1"/>
  <c r="E2" i="1" s="1"/>
  <c r="F2" i="1" s="1"/>
  <c r="G2" i="1" s="1"/>
  <c r="C5" i="1"/>
  <c r="D5" i="1" s="1"/>
  <c r="E5" i="1" s="1"/>
  <c r="F5" i="1" s="1"/>
  <c r="G5" i="1" s="1"/>
  <c r="C10" i="1"/>
  <c r="D10" i="1" s="1"/>
  <c r="E10" i="1" s="1"/>
  <c r="F10" i="1" s="1"/>
  <c r="G10" i="1" s="1"/>
  <c r="C6" i="1"/>
  <c r="D6" i="1" s="1"/>
  <c r="E6" i="1" s="1"/>
  <c r="F6" i="1" s="1"/>
  <c r="G6" i="1" s="1"/>
  <c r="C13" i="1"/>
  <c r="D13" i="1" s="1"/>
  <c r="E13" i="1" s="1"/>
  <c r="F13" i="1" s="1"/>
  <c r="G13" i="1" s="1"/>
  <c r="C12" i="1"/>
  <c r="D12" i="1" s="1"/>
  <c r="E12" i="1" s="1"/>
  <c r="F12" i="1" s="1"/>
  <c r="G12" i="1" s="1"/>
  <c r="C7" i="1"/>
  <c r="D7" i="1" s="1"/>
  <c r="E7" i="1" s="1"/>
  <c r="F7" i="1" s="1"/>
  <c r="G7" i="1" s="1"/>
  <c r="C17" i="1"/>
  <c r="D17" i="1" s="1"/>
  <c r="E17" i="1" s="1"/>
  <c r="F17" i="1" s="1"/>
  <c r="G17" i="1" s="1"/>
  <c r="C9" i="1"/>
  <c r="D9" i="1" s="1"/>
  <c r="E9" i="1" s="1"/>
  <c r="F9" i="1" s="1"/>
  <c r="G9" i="1" s="1"/>
  <c r="C3" i="1"/>
  <c r="D3" i="1" s="1"/>
  <c r="E3" i="1" s="1"/>
  <c r="F3" i="1" s="1"/>
  <c r="G3" i="1" s="1"/>
  <c r="C11" i="1"/>
  <c r="D11" i="1" s="1"/>
  <c r="E11" i="1" s="1"/>
  <c r="F11" i="1" s="1"/>
  <c r="G11" i="1" s="1"/>
  <c r="C14" i="1"/>
  <c r="D14" i="1" s="1"/>
  <c r="E14" i="1" s="1"/>
  <c r="F14" i="1" s="1"/>
  <c r="G14" i="1" s="1"/>
  <c r="C15" i="1"/>
  <c r="D15" i="1" s="1"/>
  <c r="E15" i="1" s="1"/>
  <c r="F15" i="1" s="1"/>
  <c r="G15" i="1" s="1"/>
  <c r="C16" i="1"/>
  <c r="D16" i="1" s="1"/>
  <c r="E16" i="1" s="1"/>
  <c r="F16" i="1" s="1"/>
  <c r="G16" i="1" s="1"/>
  <c r="D8" i="1" l="1"/>
  <c r="E8" i="1" s="1"/>
  <c r="F8" i="1" s="1"/>
  <c r="G8" i="1" s="1"/>
</calcChain>
</file>

<file path=xl/sharedStrings.xml><?xml version="1.0" encoding="utf-8"?>
<sst xmlns="http://schemas.openxmlformats.org/spreadsheetml/2006/main" count="7" uniqueCount="7">
  <si>
    <t>Analog count</t>
  </si>
  <si>
    <t>F0</t>
  </si>
  <si>
    <t>F1</t>
  </si>
  <si>
    <t>F2</t>
  </si>
  <si>
    <t>F3</t>
  </si>
  <si>
    <t>Diff SoC (%)</t>
  </si>
  <si>
    <t>Potentiometer Position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</si>
</sst>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0000"/>
    <numFmt numFmtId="167" formatCode="0.0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1609655350458244E-2"/>
          <c:y val="0.17171296296296298"/>
          <c:w val="0.86707886923970567"/>
          <c:h val="0.72088764946048411"/>
        </c:manualLayout>
      </c:layout>
      <c:scatterChart>
        <c:scatterStyle val="smoothMarker"/>
        <c:varyColors val="0"/>
        <c:ser>
          <c:idx val="1"/>
          <c:order val="0"/>
          <c:tx>
            <c:v>State of Charge (%)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Feuil1!$B$2:$B$17</c:f>
              <c:numCache>
                <c:formatCode>0</c:formatCode>
                <c:ptCount val="16"/>
                <c:pt idx="0">
                  <c:v>4095</c:v>
                </c:pt>
                <c:pt idx="1">
                  <c:v>3936.2790697674418</c:v>
                </c:pt>
                <c:pt idx="2">
                  <c:v>3174.4186046511627</c:v>
                </c:pt>
                <c:pt idx="3">
                  <c:v>2380.8139534883721</c:v>
                </c:pt>
                <c:pt idx="4">
                  <c:v>1745.9302325581396</c:v>
                </c:pt>
                <c:pt idx="5">
                  <c:v>1396.7441860465117</c:v>
                </c:pt>
                <c:pt idx="6">
                  <c:v>1047.5581395348838</c:v>
                </c:pt>
                <c:pt idx="7">
                  <c:v>880.90116279069764</c:v>
                </c:pt>
                <c:pt idx="8">
                  <c:v>730.11627906976742</c:v>
                </c:pt>
                <c:pt idx="9">
                  <c:v>626.94767441860461</c:v>
                </c:pt>
                <c:pt idx="10">
                  <c:v>533.30232558139539</c:v>
                </c:pt>
                <c:pt idx="11">
                  <c:v>428.54651162790697</c:v>
                </c:pt>
                <c:pt idx="12">
                  <c:v>298.39534883720933</c:v>
                </c:pt>
                <c:pt idx="13">
                  <c:v>190.46511627906978</c:v>
                </c:pt>
                <c:pt idx="14">
                  <c:v>71.424418604651166</c:v>
                </c:pt>
                <c:pt idx="15">
                  <c:v>17.459302325581394</c:v>
                </c:pt>
              </c:numCache>
            </c:numRef>
          </c:xVal>
          <c:yVal>
            <c:numRef>
              <c:f>Feuil1!$A$2:$A$17</c:f>
              <c:numCache>
                <c:formatCode>General</c:formatCode>
                <c:ptCount val="16"/>
                <c:pt idx="0">
                  <c:v>85</c:v>
                </c:pt>
                <c:pt idx="1">
                  <c:v>80</c:v>
                </c:pt>
                <c:pt idx="2">
                  <c:v>75</c:v>
                </c:pt>
                <c:pt idx="3">
                  <c:v>70</c:v>
                </c:pt>
                <c:pt idx="4">
                  <c:v>65</c:v>
                </c:pt>
                <c:pt idx="5">
                  <c:v>60</c:v>
                </c:pt>
                <c:pt idx="6">
                  <c:v>55</c:v>
                </c:pt>
                <c:pt idx="7">
                  <c:v>50</c:v>
                </c:pt>
                <c:pt idx="8">
                  <c:v>45</c:v>
                </c:pt>
                <c:pt idx="9">
                  <c:v>40</c:v>
                </c:pt>
                <c:pt idx="10">
                  <c:v>35</c:v>
                </c:pt>
                <c:pt idx="11">
                  <c:v>30</c:v>
                </c:pt>
                <c:pt idx="12">
                  <c:v>25</c:v>
                </c:pt>
                <c:pt idx="13">
                  <c:v>20</c:v>
                </c:pt>
                <c:pt idx="14">
                  <c:v>15</c:v>
                </c:pt>
                <c:pt idx="15">
                  <c:v>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6-FDFD-4899-ACB2-DCC1EA681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929688"/>
        <c:axId val="296930472"/>
      </c:scatterChart>
      <c:valAx>
        <c:axId val="296929688"/>
        <c:scaling>
          <c:orientation val="minMax"/>
          <c:max val="4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930472"/>
        <c:crosses val="autoZero"/>
        <c:crossBetween val="midCat"/>
      </c:valAx>
      <c:valAx>
        <c:axId val="2969304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929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1</xdr:row>
      <xdr:rowOff>0</xdr:rowOff>
    </xdr:from>
    <xdr:to>
      <xdr:col>15</xdr:col>
      <xdr:colOff>0</xdr:colOff>
      <xdr:row>14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A6C2043-3168-411F-8E2B-B95A9F27D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8" sqref="F18"/>
    </sheetView>
  </sheetViews>
  <sheetFormatPr baseColWidth="10" defaultRowHeight="15" x14ac:dyDescent="0.25"/>
  <cols>
    <col min="1" max="1" width="16.42578125" customWidth="1"/>
    <col min="2" max="2" width="12.5703125" bestFit="1" customWidth="1"/>
    <col min="3" max="3" width="12" bestFit="1" customWidth="1"/>
    <col min="4" max="4" width="12.7109375" bestFit="1" customWidth="1"/>
    <col min="5" max="5" width="11" bestFit="1" customWidth="1"/>
    <col min="6" max="6" width="12.7109375" bestFit="1" customWidth="1"/>
    <col min="7" max="7" width="11.42578125" bestFit="1" customWidth="1"/>
    <col min="8" max="8" width="11" bestFit="1" customWidth="1"/>
  </cols>
  <sheetData>
    <row r="1" spans="1:7" s="5" customFormat="1" ht="29.25" customHeight="1" x14ac:dyDescent="0.25">
      <c r="A1" s="5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>
        <v>85</v>
      </c>
      <c r="B2" s="1">
        <v>4095</v>
      </c>
      <c r="C2" s="4">
        <f>$C$18</f>
        <v>2.6140000083934259E-9</v>
      </c>
      <c r="D2" s="3">
        <f>C2*$B2+D$18</f>
        <v>-1.0578484477736232E-5</v>
      </c>
      <c r="E2" s="3">
        <f>D2*$B2+E$18</f>
        <v>1.8312222798218501E-2</v>
      </c>
      <c r="F2" s="1">
        <f>E2*$B2+F$18</f>
        <v>84.117353758397172</v>
      </c>
      <c r="G2" s="2">
        <f>A2-F2</f>
        <v>0.88264624160282779</v>
      </c>
    </row>
    <row r="3" spans="1:7" x14ac:dyDescent="0.25">
      <c r="A3">
        <v>80</v>
      </c>
      <c r="B3" s="1">
        <v>3936.2790697674418</v>
      </c>
      <c r="C3" s="4">
        <f>$C$18</f>
        <v>2.6140000083934259E-9</v>
      </c>
      <c r="D3" s="3">
        <f>C3*$B3+D$18</f>
        <v>-1.0993380990696351E-5</v>
      </c>
      <c r="E3" s="3">
        <f>D3*$B3+E$18</f>
        <v>1.835810123489106E-2</v>
      </c>
      <c r="F3" s="1">
        <f>E3*$B3+F$18</f>
        <v>81.391411051265905</v>
      </c>
      <c r="G3" s="2">
        <f>A3-F3</f>
        <v>-1.391411051265905</v>
      </c>
    </row>
    <row r="4" spans="1:7" x14ac:dyDescent="0.25">
      <c r="A4">
        <v>75</v>
      </c>
      <c r="B4" s="1">
        <v>3174.4186046511627</v>
      </c>
      <c r="C4" s="4">
        <f>$C$18</f>
        <v>2.6140000083934259E-9</v>
      </c>
      <c r="D4" s="3">
        <f>C4*$B4+D$18</f>
        <v>-1.2984884252904925E-5</v>
      </c>
      <c r="E4" s="3">
        <f>D4*$B4+E$18</f>
        <v>2.0411658582885066E-2</v>
      </c>
      <c r="F4" s="1">
        <f>E4*$B4+F$18</f>
        <v>73.923950156990344</v>
      </c>
      <c r="G4" s="2">
        <f t="shared" ref="G4:G17" si="0">A4-F4</f>
        <v>1.0760498430096561</v>
      </c>
    </row>
    <row r="5" spans="1:7" x14ac:dyDescent="0.25">
      <c r="A5">
        <v>70</v>
      </c>
      <c r="B5" s="1">
        <v>2380.8139534883721</v>
      </c>
      <c r="C5" s="4">
        <f>$C$18</f>
        <v>2.6140000083934259E-9</v>
      </c>
      <c r="D5" s="3">
        <f>C5*$B5+D$18</f>
        <v>-1.5059366817705521E-5</v>
      </c>
      <c r="E5" s="3">
        <f>D5*$B5+E$18</f>
        <v>2.5777566084255285E-2</v>
      </c>
      <c r="F5" s="1">
        <f>E5*$B5+F$18</f>
        <v>70.500390420056007</v>
      </c>
      <c r="G5" s="2">
        <f t="shared" si="0"/>
        <v>-0.5003904200560072</v>
      </c>
    </row>
    <row r="6" spans="1:7" x14ac:dyDescent="0.25">
      <c r="A6">
        <v>65</v>
      </c>
      <c r="B6" s="1">
        <v>1745.9302325581396</v>
      </c>
      <c r="C6" s="4">
        <f>$C$18</f>
        <v>2.6140000083934259E-9</v>
      </c>
      <c r="D6" s="3">
        <f>C6*$B6+D$18</f>
        <v>-1.6718952869545998E-5</v>
      </c>
      <c r="E6" s="3">
        <f>D6*$B6+E$18</f>
        <v>3.2440991462893351E-2</v>
      </c>
      <c r="F6" s="1">
        <f>E6*$B6+F$18</f>
        <v>65.768509168918413</v>
      </c>
      <c r="G6" s="2">
        <f t="shared" si="0"/>
        <v>-0.76850916891841337</v>
      </c>
    </row>
    <row r="7" spans="1:7" x14ac:dyDescent="0.25">
      <c r="A7">
        <v>60</v>
      </c>
      <c r="B7" s="1">
        <v>1396.7441860465117</v>
      </c>
      <c r="C7" s="4">
        <f>$C$18</f>
        <v>2.6140000083934259E-9</v>
      </c>
      <c r="D7" s="3">
        <f>C7*$B7+D$18</f>
        <v>-1.7631725198058263E-5</v>
      </c>
      <c r="E7" s="3">
        <f>D7*$B7+E$18</f>
        <v>3.7004107074190717E-2</v>
      </c>
      <c r="F7" s="1">
        <f>E7*$B7+F$18</f>
        <v>60.814072815410888</v>
      </c>
      <c r="G7" s="2">
        <f t="shared" si="0"/>
        <v>-0.8140728154108885</v>
      </c>
    </row>
    <row r="8" spans="1:7" x14ac:dyDescent="0.25">
      <c r="A8">
        <v>55</v>
      </c>
      <c r="B8" s="1">
        <v>1047.5581395348838</v>
      </c>
      <c r="C8" s="4">
        <f>$C$18</f>
        <v>2.6140000083934259E-9</v>
      </c>
      <c r="D8" s="3">
        <f>C8*$B8+D$18</f>
        <v>-1.8544497526570524E-5</v>
      </c>
      <c r="E8" s="3">
        <f>D8*$B8+E$18</f>
        <v>4.2204677407004898E-2</v>
      </c>
      <c r="F8" s="1">
        <f>E8*$B8+F$18</f>
        <v>53.340654743844404</v>
      </c>
      <c r="G8" s="2">
        <f t="shared" si="0"/>
        <v>1.6593452561555964</v>
      </c>
    </row>
    <row r="9" spans="1:7" x14ac:dyDescent="0.25">
      <c r="A9">
        <v>50</v>
      </c>
      <c r="B9" s="1">
        <v>880.90116279069764</v>
      </c>
      <c r="C9" s="4">
        <f>$C$18</f>
        <v>2.6140000083934259E-9</v>
      </c>
      <c r="D9" s="3">
        <f>C9*$B9+D$18</f>
        <v>-1.8980138865178648E-5</v>
      </c>
      <c r="E9" s="3">
        <f>D9*$B9+E$18</f>
        <v>4.4911490338283594E-2</v>
      </c>
      <c r="F9" s="1">
        <f>E9*$B9+F$18</f>
        <v>48.691385461349604</v>
      </c>
      <c r="G9" s="2">
        <f t="shared" si="0"/>
        <v>1.3086145386503958</v>
      </c>
    </row>
    <row r="10" spans="1:7" x14ac:dyDescent="0.25">
      <c r="A10">
        <v>45</v>
      </c>
      <c r="B10" s="1">
        <v>730.11627906976742</v>
      </c>
      <c r="C10" s="4">
        <f>$C$18</f>
        <v>2.6140000083934259E-9</v>
      </c>
      <c r="D10" s="3">
        <f>C10*$B10+D$18</f>
        <v>-1.9374290552490763E-5</v>
      </c>
      <c r="E10" s="3">
        <f>D10*$B10+E$18</f>
        <v>4.7485631806747267E-2</v>
      </c>
      <c r="F10" s="1">
        <f>E10*$B10+F$18</f>
        <v>43.798834203711721</v>
      </c>
      <c r="G10" s="2">
        <f t="shared" si="0"/>
        <v>1.2011657962882794</v>
      </c>
    </row>
    <row r="11" spans="1:7" x14ac:dyDescent="0.25">
      <c r="A11">
        <v>40</v>
      </c>
      <c r="B11" s="1">
        <v>626.94767441860461</v>
      </c>
      <c r="C11" s="4">
        <f>$C$18</f>
        <v>2.6140000083934259E-9</v>
      </c>
      <c r="D11" s="3">
        <f>C11*$B11+D$18</f>
        <v>-1.9643973285914839E-5</v>
      </c>
      <c r="E11" s="3">
        <f>D11*$B11+E$18</f>
        <v>4.9315373366602869E-2</v>
      </c>
      <c r="F11" s="1">
        <f>E11*$B11+F$18</f>
        <v>40.046960044969268</v>
      </c>
      <c r="G11" s="2">
        <f t="shared" si="0"/>
        <v>-4.6960044969267756E-2</v>
      </c>
    </row>
    <row r="12" spans="1:7" x14ac:dyDescent="0.25">
      <c r="A12">
        <v>35</v>
      </c>
      <c r="B12" s="1">
        <v>533.30232558139539</v>
      </c>
      <c r="C12" s="4">
        <f>$C$18</f>
        <v>2.6140000083934259E-9</v>
      </c>
      <c r="D12" s="3">
        <f>C12*$B12+D$18</f>
        <v>-1.9888762228561312E-5</v>
      </c>
      <c r="E12" s="3">
        <f>D12*$B12+E$18</f>
        <v>5.102439358512121E-2</v>
      </c>
      <c r="F12" s="1">
        <f>E12*$B12+F$18</f>
        <v>36.340229160017984</v>
      </c>
      <c r="G12" s="2">
        <f t="shared" si="0"/>
        <v>-1.3402291600179836</v>
      </c>
    </row>
    <row r="13" spans="1:7" x14ac:dyDescent="0.25">
      <c r="A13">
        <v>30</v>
      </c>
      <c r="B13" s="1">
        <v>428.54651162790697</v>
      </c>
      <c r="C13" s="4">
        <f>$C$18</f>
        <v>2.6140000083934259E-9</v>
      </c>
      <c r="D13" s="3">
        <f>C13*$B13+D$18</f>
        <v>-2.0162593927114989E-5</v>
      </c>
      <c r="E13" s="3">
        <f>D13*$B13+E$18</f>
        <v>5.2990507441713221E-2</v>
      </c>
      <c r="F13" s="1">
        <f>E13*$B13+F$18</f>
        <v>31.837698513231253</v>
      </c>
      <c r="G13" s="2">
        <f t="shared" si="0"/>
        <v>-1.8376985132312527</v>
      </c>
    </row>
    <row r="14" spans="1:7" x14ac:dyDescent="0.25">
      <c r="A14">
        <v>25</v>
      </c>
      <c r="B14" s="1">
        <v>298.39534883720933</v>
      </c>
      <c r="C14" s="4">
        <f>$C$18</f>
        <v>2.6140000083934259E-9</v>
      </c>
      <c r="D14" s="3">
        <f>C14*$B14+D$18</f>
        <v>-2.0502809067742288E-5</v>
      </c>
      <c r="E14" s="3">
        <f>D14*$B14+E$18</f>
        <v>5.5513173870636714E-2</v>
      </c>
      <c r="F14" s="1">
        <f>E14*$B14+F$18</f>
        <v>25.693674281881702</v>
      </c>
      <c r="G14" s="2">
        <f t="shared" si="0"/>
        <v>-0.69367428188170166</v>
      </c>
    </row>
    <row r="15" spans="1:7" x14ac:dyDescent="0.25">
      <c r="A15">
        <v>20</v>
      </c>
      <c r="B15" s="1">
        <v>190.46511627906978</v>
      </c>
      <c r="C15" s="4">
        <f>$C$18</f>
        <v>2.6140000083934259E-9</v>
      </c>
      <c r="D15" s="3">
        <f>C15*$B15+D$18</f>
        <v>-2.0784938696555168E-5</v>
      </c>
      <c r="E15" s="3">
        <f>D15*$B15+E$18</f>
        <v>5.7672310968855653E-2</v>
      </c>
      <c r="F15" s="1">
        <f>E15*$B15+F$18</f>
        <v>20.113364814458169</v>
      </c>
      <c r="G15" s="2">
        <f t="shared" si="0"/>
        <v>-0.11336481445816915</v>
      </c>
    </row>
    <row r="16" spans="1:7" x14ac:dyDescent="0.25">
      <c r="A16">
        <v>15</v>
      </c>
      <c r="B16" s="1">
        <v>71.424418604651166</v>
      </c>
      <c r="C16" s="4">
        <f>$C$18</f>
        <v>2.6140000083934259E-9</v>
      </c>
      <c r="D16" s="3">
        <f>C16*$B16+D$18</f>
        <v>-2.1096111081275257E-5</v>
      </c>
      <c r="E16" s="3">
        <f>D16*$B16+E$18</f>
        <v>6.0124339265749151E-2</v>
      </c>
      <c r="F16" s="1">
        <f>E16*$B16+F$18</f>
        <v>13.423147375737338</v>
      </c>
      <c r="G16" s="2">
        <f t="shared" si="0"/>
        <v>1.5768526242626617</v>
      </c>
    </row>
    <row r="17" spans="1:7" x14ac:dyDescent="0.25">
      <c r="A17">
        <v>10</v>
      </c>
      <c r="B17" s="1">
        <v>17.459302325581394</v>
      </c>
      <c r="C17" s="4">
        <f>$C$18</f>
        <v>2.6140000083934259E-9</v>
      </c>
      <c r="D17" s="3">
        <f>C17*$B17+D$18</f>
        <v>-2.1237175895681697E-5</v>
      </c>
      <c r="E17" s="3">
        <f>D17*$B17+E$18</f>
        <v>6.1260330460044116E-2</v>
      </c>
      <c r="F17" s="1">
        <f>E17*$B17+F$18</f>
        <v>10.19836402975934</v>
      </c>
      <c r="G17" s="2">
        <f t="shared" si="0"/>
        <v>-0.19836402975933964</v>
      </c>
    </row>
    <row r="18" spans="1:7" x14ac:dyDescent="0.25">
      <c r="C18" s="6">
        <f t="array" ref="C18:F18">LINEST(A2:A17,B2:B17^{1,2,3})</f>
        <v>2.6140000083934259E-9</v>
      </c>
      <c r="D18">
        <v>-2.1282814512107311E-5</v>
      </c>
      <c r="E18">
        <v>6.1631116734548373E-2</v>
      </c>
      <c r="F18">
        <v>9.1288013996924064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beaudette</cp:lastModifiedBy>
  <dcterms:created xsi:type="dcterms:W3CDTF">2021-04-04T11:23:21Z</dcterms:created>
  <dcterms:modified xsi:type="dcterms:W3CDTF">2021-11-15T01:28:46Z</dcterms:modified>
</cp:coreProperties>
</file>