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avid\Documents\Projets\Stan\stan-base\doc\"/>
    </mc:Choice>
  </mc:AlternateContent>
  <bookViews>
    <workbookView xWindow="-120" yWindow="-120" windowWidth="20730" windowHeight="11310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D23" i="1" l="1" a="1"/>
  <c r="E23" i="1" s="1"/>
  <c r="I28" i="1"/>
  <c r="I27" i="1"/>
  <c r="D23" i="1" l="1"/>
  <c r="G23" i="1"/>
  <c r="F23" i="1"/>
  <c r="D14" i="1" l="1"/>
  <c r="E14" i="1" s="1"/>
  <c r="F14" i="1" s="1"/>
  <c r="G14" i="1" s="1"/>
  <c r="H14" i="1" s="1"/>
  <c r="D4" i="1"/>
  <c r="E4" i="1" s="1"/>
  <c r="F4" i="1" s="1"/>
  <c r="G4" i="1" s="1"/>
  <c r="H4" i="1" s="1"/>
  <c r="D5" i="1"/>
  <c r="E5" i="1" s="1"/>
  <c r="F5" i="1" s="1"/>
  <c r="G5" i="1" s="1"/>
  <c r="H5" i="1" s="1"/>
  <c r="D6" i="1"/>
  <c r="E6" i="1" s="1"/>
  <c r="F6" i="1" s="1"/>
  <c r="G6" i="1" s="1"/>
  <c r="H6" i="1" s="1"/>
  <c r="D20" i="1"/>
  <c r="E20" i="1" s="1"/>
  <c r="F20" i="1" s="1"/>
  <c r="G20" i="1" s="1"/>
  <c r="H20" i="1" s="1"/>
  <c r="D22" i="1"/>
  <c r="E22" i="1" s="1"/>
  <c r="F22" i="1" s="1"/>
  <c r="G22" i="1" s="1"/>
  <c r="H22" i="1" s="1"/>
  <c r="D3" i="1"/>
  <c r="E3" i="1" s="1"/>
  <c r="F3" i="1" s="1"/>
  <c r="G3" i="1" s="1"/>
  <c r="H3" i="1" s="1"/>
  <c r="D15" i="1"/>
  <c r="E15" i="1" s="1"/>
  <c r="F15" i="1" s="1"/>
  <c r="G15" i="1" s="1"/>
  <c r="H15" i="1" s="1"/>
  <c r="D16" i="1"/>
  <c r="E16" i="1" s="1"/>
  <c r="F16" i="1" s="1"/>
  <c r="G16" i="1" s="1"/>
  <c r="H16" i="1" s="1"/>
  <c r="D18" i="1"/>
  <c r="E18" i="1" s="1"/>
  <c r="F18" i="1" s="1"/>
  <c r="G18" i="1" s="1"/>
  <c r="H18" i="1" s="1"/>
  <c r="D7" i="1"/>
  <c r="E7" i="1" s="1"/>
  <c r="F7" i="1" s="1"/>
  <c r="G7" i="1" s="1"/>
  <c r="H7" i="1" s="1"/>
  <c r="D8" i="1"/>
  <c r="E8" i="1" s="1"/>
  <c r="F8" i="1" s="1"/>
  <c r="G8" i="1" s="1"/>
  <c r="H8" i="1" s="1"/>
  <c r="D21" i="1"/>
  <c r="E21" i="1" s="1"/>
  <c r="F21" i="1" s="1"/>
  <c r="G21" i="1" s="1"/>
  <c r="H21" i="1" s="1"/>
  <c r="D2" i="1"/>
  <c r="E2" i="1" s="1"/>
  <c r="F2" i="1" s="1"/>
  <c r="G2" i="1" s="1"/>
  <c r="H2" i="1" s="1"/>
  <c r="D17" i="1"/>
  <c r="E17" i="1" s="1"/>
  <c r="F17" i="1" s="1"/>
  <c r="G17" i="1" s="1"/>
  <c r="H17" i="1" s="1"/>
  <c r="D19" i="1"/>
  <c r="E19" i="1" s="1"/>
  <c r="F19" i="1" s="1"/>
  <c r="G19" i="1" s="1"/>
  <c r="H19" i="1" s="1"/>
  <c r="D9" i="1"/>
  <c r="E9" i="1" s="1"/>
  <c r="F9" i="1" s="1"/>
  <c r="G9" i="1" s="1"/>
  <c r="H9" i="1" s="1"/>
  <c r="D10" i="1"/>
  <c r="E10" i="1" s="1"/>
  <c r="F10" i="1" s="1"/>
  <c r="G10" i="1" s="1"/>
  <c r="H10" i="1" s="1"/>
  <c r="D11" i="1"/>
  <c r="E11" i="1" s="1"/>
  <c r="F11" i="1" s="1"/>
  <c r="G11" i="1" s="1"/>
  <c r="H11" i="1" s="1"/>
  <c r="D12" i="1"/>
  <c r="E12" i="1" s="1"/>
  <c r="F12" i="1" s="1"/>
  <c r="G12" i="1" s="1"/>
  <c r="H12" i="1" s="1"/>
  <c r="D13" i="1"/>
  <c r="E13" i="1" s="1"/>
  <c r="F13" i="1" s="1"/>
  <c r="G13" i="1" s="1"/>
  <c r="H13" i="1" s="1"/>
</calcChain>
</file>

<file path=xl/sharedStrings.xml><?xml version="1.0" encoding="utf-8"?>
<sst xmlns="http://schemas.openxmlformats.org/spreadsheetml/2006/main" count="11" uniqueCount="11">
  <si>
    <t>Analog count</t>
  </si>
  <si>
    <t>F0</t>
  </si>
  <si>
    <t>F1</t>
  </si>
  <si>
    <t>F2</t>
  </si>
  <si>
    <t>F3</t>
  </si>
  <si>
    <t>State of Charge (%)</t>
  </si>
  <si>
    <t>Voltage (V)</t>
  </si>
  <si>
    <t>Diff SoC (%)</t>
  </si>
  <si>
    <t>Measurements</t>
  </si>
  <si>
    <t>Analog Count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</si>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</sst>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State of Charge (%)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Feuil1!$C$2:$C$20</c:f>
              <c:numCache>
                <c:formatCode>0</c:formatCode>
                <c:ptCount val="19"/>
                <c:pt idx="0">
                  <c:v>3755.0000000019995</c:v>
                </c:pt>
                <c:pt idx="1">
                  <c:v>3711.3095238114993</c:v>
                </c:pt>
                <c:pt idx="2">
                  <c:v>3676.3571428590999</c:v>
                </c:pt>
                <c:pt idx="3">
                  <c:v>3653.0555555574997</c:v>
                </c:pt>
                <c:pt idx="4">
                  <c:v>3600.6269841288999</c:v>
                </c:pt>
                <c:pt idx="5">
                  <c:v>3565.6746031764997</c:v>
                </c:pt>
                <c:pt idx="6">
                  <c:v>3539.4603174621993</c:v>
                </c:pt>
                <c:pt idx="7">
                  <c:v>3504.5079365097999</c:v>
                </c:pt>
                <c:pt idx="8">
                  <c:v>3469.5555555573997</c:v>
                </c:pt>
                <c:pt idx="9">
                  <c:v>3452.0793650811997</c:v>
                </c:pt>
                <c:pt idx="10">
                  <c:v>3437.5158730176995</c:v>
                </c:pt>
                <c:pt idx="11">
                  <c:v>3420.0396825414996</c:v>
                </c:pt>
                <c:pt idx="12">
                  <c:v>3402.5634920652997</c:v>
                </c:pt>
                <c:pt idx="13">
                  <c:v>3393.8253968271997</c:v>
                </c:pt>
                <c:pt idx="14">
                  <c:v>3376.3492063509998</c:v>
                </c:pt>
                <c:pt idx="15">
                  <c:v>3358.8730158747999</c:v>
                </c:pt>
                <c:pt idx="16">
                  <c:v>3341.3968253985995</c:v>
                </c:pt>
                <c:pt idx="17">
                  <c:v>3323.9206349223996</c:v>
                </c:pt>
                <c:pt idx="18">
                  <c:v>3306.4444444461997</c:v>
                </c:pt>
              </c:numCache>
            </c:numRef>
          </c:xVal>
          <c:yVal>
            <c:numRef>
              <c:f>Feuil1!$A$2:$A$20</c:f>
              <c:numCache>
                <c:formatCode>General</c:formatCode>
                <c:ptCount val="19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16-FDFD-4899-ACB2-DCC1EA681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322192"/>
        <c:axId val="488347176"/>
      </c:scatterChart>
      <c:valAx>
        <c:axId val="48832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8347176"/>
        <c:crosses val="autoZero"/>
        <c:crossBetween val="midCat"/>
      </c:valAx>
      <c:valAx>
        <c:axId val="4883471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832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Feuil2!$C$4</c:f>
              <c:strCache>
                <c:ptCount val="1"/>
                <c:pt idx="0">
                  <c:v>Voltage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228412073490814E-2"/>
                  <c:y val="-9.6759259259259264E-3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Feuil2!$B$5:$B$6</c:f>
              <c:numCache>
                <c:formatCode>General</c:formatCode>
                <c:ptCount val="2"/>
                <c:pt idx="0">
                  <c:v>85</c:v>
                </c:pt>
                <c:pt idx="1">
                  <c:v>3388</c:v>
                </c:pt>
              </c:numCache>
            </c:numRef>
          </c:xVal>
          <c:yVal>
            <c:numRef>
              <c:f>Feuil2!$C$5:$C$6</c:f>
              <c:numCache>
                <c:formatCode>General</c:formatCode>
                <c:ptCount val="2"/>
                <c:pt idx="0">
                  <c:v>0</c:v>
                </c:pt>
                <c:pt idx="1">
                  <c:v>11.34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591032"/>
        <c:axId val="589519776"/>
      </c:scatterChart>
      <c:valAx>
        <c:axId val="595591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9519776"/>
        <c:crosses val="autoZero"/>
        <c:crossBetween val="midCat"/>
      </c:valAx>
      <c:valAx>
        <c:axId val="58951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5591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9595122484689416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Feuil2!$B$4</c:f>
              <c:strCache>
                <c:ptCount val="1"/>
                <c:pt idx="0">
                  <c:v>Analog 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Feuil2!$C$5:$C$6</c:f>
              <c:numCache>
                <c:formatCode>General</c:formatCode>
                <c:ptCount val="2"/>
                <c:pt idx="0">
                  <c:v>0</c:v>
                </c:pt>
                <c:pt idx="1">
                  <c:v>11.34</c:v>
                </c:pt>
              </c:numCache>
            </c:numRef>
          </c:xVal>
          <c:yVal>
            <c:numRef>
              <c:f>Feuil2!$B$5:$B$6</c:f>
              <c:numCache>
                <c:formatCode>General</c:formatCode>
                <c:ptCount val="2"/>
                <c:pt idx="0">
                  <c:v>85</c:v>
                </c:pt>
                <c:pt idx="1">
                  <c:v>3388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211584"/>
        <c:axId val="597209624"/>
      </c:scatterChart>
      <c:valAx>
        <c:axId val="59721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7209624"/>
        <c:crosses val="autoZero"/>
        <c:crossBetween val="midCat"/>
      </c:valAx>
      <c:valAx>
        <c:axId val="597209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721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3</xdr:row>
      <xdr:rowOff>4762</xdr:rowOff>
    </xdr:from>
    <xdr:to>
      <xdr:col>15</xdr:col>
      <xdr:colOff>152400</xdr:colOff>
      <xdr:row>17</xdr:row>
      <xdr:rowOff>80962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xmlns="" id="{0A6C2043-3168-411F-8E2B-B95A9F27DB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1</xdr:row>
      <xdr:rowOff>128587</xdr:rowOff>
    </xdr:from>
    <xdr:to>
      <xdr:col>11</xdr:col>
      <xdr:colOff>266700</xdr:colOff>
      <xdr:row>16</xdr:row>
      <xdr:rowOff>14287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238125</xdr:colOff>
      <xdr:row>17</xdr:row>
      <xdr:rowOff>138112</xdr:rowOff>
    </xdr:from>
    <xdr:to>
      <xdr:col>11</xdr:col>
      <xdr:colOff>238125</xdr:colOff>
      <xdr:row>32</xdr:row>
      <xdr:rowOff>23812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23" sqref="G2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.5703125" bestFit="1" customWidth="1"/>
    <col min="4" max="4" width="12" bestFit="1" customWidth="1"/>
    <col min="5" max="5" width="12.7109375" bestFit="1" customWidth="1"/>
    <col min="6" max="6" width="11" bestFit="1" customWidth="1"/>
    <col min="7" max="7" width="12.7109375" bestFit="1" customWidth="1"/>
    <col min="8" max="8" width="11.42578125" bestFit="1" customWidth="1"/>
    <col min="9" max="9" width="11" bestFit="1" customWidth="1"/>
  </cols>
  <sheetData>
    <row r="1" spans="1:8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</row>
    <row r="2" spans="1:8" x14ac:dyDescent="0.25">
      <c r="A2">
        <v>100</v>
      </c>
      <c r="B2" s="1">
        <v>12.6</v>
      </c>
      <c r="C2" s="2">
        <f>B2*291.26984127+85</f>
        <v>3755.0000000019995</v>
      </c>
      <c r="D2" s="5">
        <f>$D$23</f>
        <v>5.3456324779123107E-7</v>
      </c>
      <c r="E2" s="4">
        <f>D2*$C2+E$23</f>
        <v>-3.9632313170727788E-3</v>
      </c>
      <c r="F2" s="4">
        <f t="shared" ref="F2:G2" si="0">E2*$C2+F$23</f>
        <v>7.4648439918571743</v>
      </c>
      <c r="G2" s="2">
        <f t="shared" si="0"/>
        <v>99.524170052154659</v>
      </c>
      <c r="H2" s="3">
        <f>A2-G2</f>
        <v>0.47582994784534094</v>
      </c>
    </row>
    <row r="3" spans="1:8" x14ac:dyDescent="0.25">
      <c r="A3">
        <v>95</v>
      </c>
      <c r="B3">
        <v>12.45</v>
      </c>
      <c r="C3" s="2">
        <f t="shared" ref="C3:C22" si="1">B3*291.26984127+85</f>
        <v>3711.3095238114993</v>
      </c>
      <c r="D3" s="5">
        <f t="shared" ref="D3:D22" si="2">$D$23</f>
        <v>5.3456324779123107E-7</v>
      </c>
      <c r="E3" s="4">
        <f t="shared" ref="E3:G22" si="3">D3*$C3+E$23</f>
        <v>-3.9865866399227184E-3</v>
      </c>
      <c r="F3" s="4">
        <f t="shared" si="3"/>
        <v>7.5513206232285146</v>
      </c>
      <c r="G3" s="2">
        <f t="shared" si="3"/>
        <v>94.323126955710904</v>
      </c>
      <c r="H3" s="3">
        <f t="shared" ref="H3:H22" si="4">A3-G3</f>
        <v>0.67687304428909556</v>
      </c>
    </row>
    <row r="4" spans="1:8" x14ac:dyDescent="0.25">
      <c r="A4">
        <v>90</v>
      </c>
      <c r="B4">
        <v>12.33</v>
      </c>
      <c r="C4" s="2">
        <f t="shared" si="1"/>
        <v>3676.3571428590999</v>
      </c>
      <c r="D4" s="5">
        <f t="shared" si="2"/>
        <v>5.3456324779123107E-7</v>
      </c>
      <c r="E4" s="4">
        <f t="shared" si="3"/>
        <v>-4.0052708982026694E-3</v>
      </c>
      <c r="F4" s="4">
        <f t="shared" si="3"/>
        <v>7.6219713117803174</v>
      </c>
      <c r="G4" s="2">
        <f t="shared" si="3"/>
        <v>90.123655344250437</v>
      </c>
      <c r="H4" s="3">
        <f t="shared" si="4"/>
        <v>-0.12365534425043734</v>
      </c>
    </row>
    <row r="5" spans="1:8" x14ac:dyDescent="0.25">
      <c r="A5">
        <v>85</v>
      </c>
      <c r="B5">
        <v>12.25</v>
      </c>
      <c r="C5" s="2">
        <f t="shared" si="1"/>
        <v>3653.0555555574997</v>
      </c>
      <c r="D5" s="5">
        <f t="shared" si="2"/>
        <v>5.3456324779123107E-7</v>
      </c>
      <c r="E5" s="4">
        <f t="shared" si="3"/>
        <v>-4.0177270703893042E-3</v>
      </c>
      <c r="F5" s="4">
        <f t="shared" si="3"/>
        <v>7.6697973922739777</v>
      </c>
      <c r="G5" s="2">
        <f t="shared" si="3"/>
        <v>87.230954460417706</v>
      </c>
      <c r="H5" s="3">
        <f t="shared" si="4"/>
        <v>-2.2309544604177063</v>
      </c>
    </row>
    <row r="6" spans="1:8" x14ac:dyDescent="0.25">
      <c r="A6">
        <v>80</v>
      </c>
      <c r="B6">
        <v>12.07</v>
      </c>
      <c r="C6" s="2">
        <f t="shared" si="1"/>
        <v>3600.6269841288999</v>
      </c>
      <c r="D6" s="5">
        <f t="shared" si="2"/>
        <v>5.3456324779123107E-7</v>
      </c>
      <c r="E6" s="4">
        <f t="shared" si="3"/>
        <v>-4.0457534578092307E-3</v>
      </c>
      <c r="F6" s="4">
        <f t="shared" si="3"/>
        <v>7.7795285161526646</v>
      </c>
      <c r="G6" s="2">
        <f t="shared" si="3"/>
        <v>80.215279673084297</v>
      </c>
      <c r="H6" s="3">
        <f t="shared" si="4"/>
        <v>-0.21527967308429652</v>
      </c>
    </row>
    <row r="7" spans="1:8" x14ac:dyDescent="0.25">
      <c r="A7">
        <v>75</v>
      </c>
      <c r="B7">
        <v>11.95</v>
      </c>
      <c r="C7" s="2">
        <f t="shared" si="1"/>
        <v>3565.6746031764997</v>
      </c>
      <c r="D7" s="5">
        <f t="shared" si="2"/>
        <v>5.3456324779123107E-7</v>
      </c>
      <c r="E7" s="4">
        <f t="shared" si="3"/>
        <v>-4.0644377160891816E-3</v>
      </c>
      <c r="F7" s="4">
        <f t="shared" si="3"/>
        <v>7.8543152470214928</v>
      </c>
      <c r="G7" s="2">
        <f t="shared" si="3"/>
        <v>74.967382260030718</v>
      </c>
      <c r="H7" s="3">
        <f t="shared" si="4"/>
        <v>3.2617739969282411E-2</v>
      </c>
    </row>
    <row r="8" spans="1:8" x14ac:dyDescent="0.25">
      <c r="A8">
        <v>70</v>
      </c>
      <c r="B8">
        <v>11.86</v>
      </c>
      <c r="C8" s="2">
        <f t="shared" si="1"/>
        <v>3539.4603174621993</v>
      </c>
      <c r="D8" s="5">
        <f t="shared" si="2"/>
        <v>5.3456324779123107E-7</v>
      </c>
      <c r="E8" s="4">
        <f t="shared" si="3"/>
        <v>-4.0784509097991457E-3</v>
      </c>
      <c r="F8" s="4">
        <f t="shared" si="3"/>
        <v>7.9112624355217029</v>
      </c>
      <c r="G8" s="2">
        <f t="shared" si="3"/>
        <v>70.634432171958906</v>
      </c>
      <c r="H8" s="3">
        <f t="shared" si="4"/>
        <v>-0.63443217195890611</v>
      </c>
    </row>
    <row r="9" spans="1:8" x14ac:dyDescent="0.25">
      <c r="A9">
        <v>65</v>
      </c>
      <c r="B9">
        <v>11.74</v>
      </c>
      <c r="C9" s="2">
        <f t="shared" si="1"/>
        <v>3504.5079365097999</v>
      </c>
      <c r="D9" s="5">
        <f t="shared" si="2"/>
        <v>5.3456324779123107E-7</v>
      </c>
      <c r="E9" s="4">
        <f t="shared" si="3"/>
        <v>-4.0971351680790967E-3</v>
      </c>
      <c r="F9" s="4">
        <f t="shared" si="3"/>
        <v>7.9883348739867763</v>
      </c>
      <c r="G9" s="2">
        <f t="shared" si="3"/>
        <v>64.217945998207142</v>
      </c>
      <c r="H9" s="3">
        <f t="shared" si="4"/>
        <v>0.78205400179285789</v>
      </c>
    </row>
    <row r="10" spans="1:8" x14ac:dyDescent="0.25">
      <c r="A10">
        <v>60</v>
      </c>
      <c r="B10">
        <v>11.62</v>
      </c>
      <c r="C10" s="2">
        <f t="shared" si="1"/>
        <v>3469.5555555573997</v>
      </c>
      <c r="D10" s="5">
        <f t="shared" si="2"/>
        <v>5.3456324779123107E-7</v>
      </c>
      <c r="E10" s="4">
        <f t="shared" si="3"/>
        <v>-4.1158194263590485E-3</v>
      </c>
      <c r="F10" s="4">
        <f t="shared" si="3"/>
        <v>8.0667134310782771</v>
      </c>
      <c r="G10" s="2">
        <f t="shared" si="3"/>
        <v>56.945380500666943</v>
      </c>
      <c r="H10" s="3">
        <f t="shared" si="4"/>
        <v>3.0546194993330573</v>
      </c>
    </row>
    <row r="11" spans="1:8" x14ac:dyDescent="0.25">
      <c r="A11">
        <v>55</v>
      </c>
      <c r="B11">
        <v>11.56</v>
      </c>
      <c r="C11" s="2">
        <f t="shared" si="1"/>
        <v>3452.0793650811997</v>
      </c>
      <c r="D11" s="5">
        <f t="shared" si="2"/>
        <v>5.3456324779123107E-7</v>
      </c>
      <c r="E11" s="4">
        <f t="shared" si="3"/>
        <v>-4.125161555499024E-3</v>
      </c>
      <c r="F11" s="4">
        <f t="shared" si="3"/>
        <v>8.1063925041089391</v>
      </c>
      <c r="G11" s="2">
        <f t="shared" si="3"/>
        <v>52.945269296920742</v>
      </c>
      <c r="H11" s="3">
        <f t="shared" si="4"/>
        <v>2.0547307030792581</v>
      </c>
    </row>
    <row r="12" spans="1:8" x14ac:dyDescent="0.25">
      <c r="A12">
        <v>50</v>
      </c>
      <c r="B12">
        <v>11.51</v>
      </c>
      <c r="C12" s="2">
        <f t="shared" si="1"/>
        <v>3437.5158730176995</v>
      </c>
      <c r="D12" s="5">
        <f t="shared" si="2"/>
        <v>5.3456324779123107E-7</v>
      </c>
      <c r="E12" s="4">
        <f t="shared" si="3"/>
        <v>-4.1329466631156702E-3</v>
      </c>
      <c r="F12" s="4">
        <f t="shared" si="3"/>
        <v>8.1397078306777324</v>
      </c>
      <c r="G12" s="2">
        <f t="shared" si="3"/>
        <v>49.409850294709031</v>
      </c>
      <c r="H12" s="3">
        <f t="shared" si="4"/>
        <v>0.590149705290969</v>
      </c>
    </row>
    <row r="13" spans="1:8" x14ac:dyDescent="0.25">
      <c r="A13">
        <v>45</v>
      </c>
      <c r="B13">
        <v>11.45</v>
      </c>
      <c r="C13" s="2">
        <f t="shared" si="1"/>
        <v>3420.0396825414996</v>
      </c>
      <c r="D13" s="5">
        <f t="shared" si="2"/>
        <v>5.3456324779123107E-7</v>
      </c>
      <c r="E13" s="4">
        <f t="shared" si="3"/>
        <v>-4.1422887922556457E-3</v>
      </c>
      <c r="F13" s="4">
        <f t="shared" si="3"/>
        <v>8.1799855414121723</v>
      </c>
      <c r="G13" s="2">
        <f t="shared" si="3"/>
        <v>44.910134858881065</v>
      </c>
      <c r="H13" s="3">
        <f t="shared" si="4"/>
        <v>8.9865141118934844E-2</v>
      </c>
    </row>
    <row r="14" spans="1:8" x14ac:dyDescent="0.25">
      <c r="A14">
        <v>40</v>
      </c>
      <c r="B14">
        <v>11.39</v>
      </c>
      <c r="C14" s="2">
        <f t="shared" si="1"/>
        <v>3402.5634920652997</v>
      </c>
      <c r="D14" s="5">
        <f t="shared" si="2"/>
        <v>5.3456324779123107E-7</v>
      </c>
      <c r="E14" s="4">
        <f t="shared" si="3"/>
        <v>-4.1516309213956212E-3</v>
      </c>
      <c r="F14" s="4">
        <f t="shared" si="3"/>
        <v>8.2205897818032216</v>
      </c>
      <c r="G14" s="2">
        <f t="shared" si="3"/>
        <v>40.113655422228476</v>
      </c>
      <c r="H14" s="3">
        <f t="shared" si="4"/>
        <v>-0.1136554222284758</v>
      </c>
    </row>
    <row r="15" spans="1:8" x14ac:dyDescent="0.25">
      <c r="A15">
        <v>35</v>
      </c>
      <c r="B15">
        <v>11.36</v>
      </c>
      <c r="C15" s="2">
        <f t="shared" si="1"/>
        <v>3393.8253968271997</v>
      </c>
      <c r="D15" s="5">
        <f t="shared" si="2"/>
        <v>5.3456324779123107E-7</v>
      </c>
      <c r="E15" s="4">
        <f t="shared" si="3"/>
        <v>-4.1563019859656089E-3</v>
      </c>
      <c r="F15" s="4">
        <f t="shared" si="3"/>
        <v>8.241014350619972</v>
      </c>
      <c r="G15" s="2">
        <f t="shared" si="3"/>
        <v>37.598779365012888</v>
      </c>
      <c r="H15" s="3">
        <f t="shared" si="4"/>
        <v>-2.5987793650128879</v>
      </c>
    </row>
    <row r="16" spans="1:8" x14ac:dyDescent="0.25">
      <c r="A16">
        <v>30</v>
      </c>
      <c r="B16">
        <v>11.3</v>
      </c>
      <c r="C16" s="2">
        <f t="shared" si="1"/>
        <v>3376.3492063509998</v>
      </c>
      <c r="D16" s="5">
        <f t="shared" si="2"/>
        <v>5.3456324779123107E-7</v>
      </c>
      <c r="E16" s="4">
        <f t="shared" si="3"/>
        <v>-4.1656441151055844E-3</v>
      </c>
      <c r="F16" s="4">
        <f t="shared" si="3"/>
        <v>8.2821083854959312</v>
      </c>
      <c r="G16" s="2">
        <f t="shared" si="3"/>
        <v>32.325054895685753</v>
      </c>
      <c r="H16" s="3">
        <f t="shared" si="4"/>
        <v>-2.3250548956857529</v>
      </c>
    </row>
    <row r="17" spans="1:9" x14ac:dyDescent="0.25">
      <c r="A17">
        <v>25</v>
      </c>
      <c r="B17">
        <v>11.24</v>
      </c>
      <c r="C17" s="2">
        <f t="shared" si="1"/>
        <v>3358.8730158747999</v>
      </c>
      <c r="D17" s="5">
        <f t="shared" si="2"/>
        <v>5.3456324779123107E-7</v>
      </c>
      <c r="E17" s="4">
        <f t="shared" si="3"/>
        <v>-4.1749862442455607E-3</v>
      </c>
      <c r="F17" s="4">
        <f t="shared" si="3"/>
        <v>8.3235289500284928</v>
      </c>
      <c r="G17" s="2">
        <f t="shared" si="3"/>
        <v>26.711767716948088</v>
      </c>
      <c r="H17" s="3">
        <f t="shared" si="4"/>
        <v>-1.7117677169480885</v>
      </c>
    </row>
    <row r="18" spans="1:9" x14ac:dyDescent="0.25">
      <c r="A18">
        <v>20</v>
      </c>
      <c r="B18">
        <v>11.18</v>
      </c>
      <c r="C18" s="2">
        <f t="shared" si="1"/>
        <v>3341.3968253985995</v>
      </c>
      <c r="D18" s="5">
        <f t="shared" si="2"/>
        <v>5.3456324779123107E-7</v>
      </c>
      <c r="E18" s="4">
        <f t="shared" si="3"/>
        <v>-4.1843283733855362E-3</v>
      </c>
      <c r="F18" s="4">
        <f t="shared" si="3"/>
        <v>8.3652760442176675</v>
      </c>
      <c r="G18" s="2">
        <f t="shared" si="3"/>
        <v>20.741798345407005</v>
      </c>
      <c r="H18" s="3">
        <f t="shared" si="4"/>
        <v>-0.7417983454070054</v>
      </c>
    </row>
    <row r="19" spans="1:9" x14ac:dyDescent="0.25">
      <c r="A19">
        <v>15</v>
      </c>
      <c r="B19">
        <v>11.12</v>
      </c>
      <c r="C19" s="2">
        <f t="shared" si="1"/>
        <v>3323.9206349223996</v>
      </c>
      <c r="D19" s="5">
        <f t="shared" si="2"/>
        <v>5.3456324779123107E-7</v>
      </c>
      <c r="E19" s="4">
        <f t="shared" si="3"/>
        <v>-4.1936705025255117E-3</v>
      </c>
      <c r="F19" s="4">
        <f t="shared" si="3"/>
        <v>8.4073496680634463</v>
      </c>
      <c r="G19" s="2">
        <f t="shared" si="3"/>
        <v>14.398027297615045</v>
      </c>
      <c r="H19" s="3">
        <f t="shared" si="4"/>
        <v>0.60197270238495548</v>
      </c>
    </row>
    <row r="20" spans="1:9" x14ac:dyDescent="0.25">
      <c r="A20">
        <v>10</v>
      </c>
      <c r="B20">
        <v>11.06</v>
      </c>
      <c r="C20" s="2">
        <f t="shared" si="1"/>
        <v>3306.4444444461997</v>
      </c>
      <c r="D20" s="5">
        <f t="shared" si="2"/>
        <v>5.3456324779123107E-7</v>
      </c>
      <c r="E20" s="4">
        <f t="shared" si="3"/>
        <v>-4.203012631665488E-3</v>
      </c>
      <c r="F20" s="4">
        <f t="shared" si="3"/>
        <v>8.4497498215658293</v>
      </c>
      <c r="G20" s="2">
        <f t="shared" si="3"/>
        <v>7.6633350901429367</v>
      </c>
      <c r="H20" s="3">
        <f t="shared" si="4"/>
        <v>2.3366649098570633</v>
      </c>
    </row>
    <row r="21" spans="1:9" x14ac:dyDescent="0.25">
      <c r="A21">
        <v>5</v>
      </c>
      <c r="B21">
        <v>10.83</v>
      </c>
      <c r="C21" s="2">
        <f t="shared" si="1"/>
        <v>3239.4523809540997</v>
      </c>
      <c r="D21" s="5">
        <f t="shared" si="2"/>
        <v>5.3456324779123107E-7</v>
      </c>
      <c r="E21" s="4">
        <f t="shared" si="3"/>
        <v>-4.2388241267020607E-3</v>
      </c>
      <c r="F21" s="4">
        <f t="shared" si="3"/>
        <v>8.6153086777827106</v>
      </c>
      <c r="G21" s="2">
        <f t="shared" si="3"/>
        <v>-22.082810488744144</v>
      </c>
      <c r="H21" s="2">
        <f t="shared" si="4"/>
        <v>27.082810488744144</v>
      </c>
    </row>
    <row r="22" spans="1:9" x14ac:dyDescent="0.25">
      <c r="A22">
        <v>0</v>
      </c>
      <c r="B22" s="1">
        <v>9.82</v>
      </c>
      <c r="C22" s="2">
        <f t="shared" si="1"/>
        <v>2945.2698412713999</v>
      </c>
      <c r="D22" s="5">
        <f t="shared" si="2"/>
        <v>5.3456324779123107E-7</v>
      </c>
      <c r="E22" s="4">
        <f t="shared" si="3"/>
        <v>-4.3960833005583181E-3</v>
      </c>
      <c r="F22" s="4">
        <f t="shared" si="3"/>
        <v>9.3991260226221343</v>
      </c>
      <c r="G22" s="2">
        <f t="shared" si="3"/>
        <v>-248.00261064828373</v>
      </c>
      <c r="H22" s="2">
        <f t="shared" si="4"/>
        <v>248.00261064828373</v>
      </c>
    </row>
    <row r="23" spans="1:9" x14ac:dyDescent="0.25">
      <c r="D23">
        <f t="array" ref="D23:G23">LINEST(A2:A20,C2:C20^{1,2,3})</f>
        <v>5.3456324779123107E-7</v>
      </c>
      <c r="E23">
        <v>-5.9705163125299207E-3</v>
      </c>
      <c r="F23">
        <v>22.346777587473383</v>
      </c>
      <c r="G23">
        <v>-27930.965019386462</v>
      </c>
    </row>
    <row r="27" spans="1:9" x14ac:dyDescent="0.25">
      <c r="I27">
        <f>1024^3</f>
        <v>1073741824</v>
      </c>
    </row>
    <row r="28" spans="1:9" x14ac:dyDescent="0.25">
      <c r="I28">
        <f>2^31</f>
        <v>2147483648</v>
      </c>
    </row>
  </sheetData>
  <phoneticPr fontId="1" type="noConversion"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B5" sqref="B5:B6"/>
    </sheetView>
  </sheetViews>
  <sheetFormatPr baseColWidth="10" defaultRowHeight="15" x14ac:dyDescent="0.25"/>
  <cols>
    <col min="2" max="2" width="21.7109375" customWidth="1"/>
    <col min="3" max="3" width="21" customWidth="1"/>
  </cols>
  <sheetData>
    <row r="3" spans="2:3" x14ac:dyDescent="0.25">
      <c r="B3" t="s">
        <v>8</v>
      </c>
    </row>
    <row r="4" spans="2:3" x14ac:dyDescent="0.25">
      <c r="B4" t="s">
        <v>9</v>
      </c>
      <c r="C4" t="s">
        <v>10</v>
      </c>
    </row>
    <row r="5" spans="2:3" x14ac:dyDescent="0.25">
      <c r="B5">
        <v>85</v>
      </c>
      <c r="C5">
        <v>0</v>
      </c>
    </row>
    <row r="6" spans="2:3" x14ac:dyDescent="0.25">
      <c r="B6">
        <v>3388</v>
      </c>
      <c r="C6">
        <v>11.34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beaudette</cp:lastModifiedBy>
  <dcterms:created xsi:type="dcterms:W3CDTF">2021-04-04T11:23:21Z</dcterms:created>
  <dcterms:modified xsi:type="dcterms:W3CDTF">2021-11-28T12:52:31Z</dcterms:modified>
</cp:coreProperties>
</file>