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Documents\pp\PP-Manager\src\test\resources\workbooks\"/>
    </mc:Choice>
  </mc:AlternateContent>
  <xr:revisionPtr revIDLastSave="0" documentId="13_ncr:1_{3D9ADAB6-17A5-4D25-834E-52F2F0175148}" xr6:coauthVersionLast="47" xr6:coauthVersionMax="47" xr10:uidLastSave="{00000000-0000-0000-0000-000000000000}"/>
  <bookViews>
    <workbookView xWindow="-120" yWindow="-120" windowWidth="38640" windowHeight="21240" tabRatio="500" activeTab="3" xr2:uid="{00000000-000D-0000-FFFF-FFFF00000000}"/>
  </bookViews>
  <sheets>
    <sheet name="Gegnerbogen" sheetId="1" r:id="rId1"/>
    <sheet name="Loot" sheetId="2" r:id="rId2"/>
    <sheet name="Analyse" sheetId="3" r:id="rId3"/>
    <sheet name="manager_parse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6" i="4" l="1"/>
  <c r="B65" i="4"/>
  <c r="B15" i="4"/>
  <c r="B16" i="4"/>
  <c r="B14" i="4"/>
  <c r="B13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18" i="4"/>
  <c r="B17" i="4"/>
  <c r="B4" i="4"/>
  <c r="B1" i="4"/>
  <c r="B12" i="4"/>
  <c r="B11" i="4"/>
  <c r="B10" i="4"/>
  <c r="B9" i="4"/>
  <c r="B8" i="4"/>
  <c r="B7" i="4"/>
  <c r="B6" i="4"/>
  <c r="B5" i="4"/>
  <c r="B2" i="4"/>
  <c r="B3" i="4"/>
  <c r="A6" i="2"/>
  <c r="A7" i="2"/>
  <c r="A5" i="2"/>
  <c r="A4" i="2"/>
  <c r="B23" i="4" l="1"/>
  <c r="B3" i="3" l="1"/>
  <c r="I2" i="1" l="1"/>
  <c r="B63" i="1"/>
  <c r="B60" i="1" l="1"/>
  <c r="B62" i="1" l="1"/>
  <c r="A19" i="2" l="1"/>
  <c r="A18" i="2"/>
  <c r="A17" i="2"/>
  <c r="A16" i="2"/>
  <c r="A15" i="2"/>
  <c r="A14" i="2"/>
  <c r="A13" i="2"/>
  <c r="A12" i="2"/>
  <c r="A11" i="2"/>
  <c r="A10" i="2"/>
  <c r="A9" i="2"/>
  <c r="A8" i="2"/>
  <c r="A3" i="2"/>
  <c r="A2" i="2"/>
  <c r="B57" i="1"/>
  <c r="S35" i="1"/>
  <c r="R35" i="1"/>
  <c r="Q35" i="1"/>
  <c r="P35" i="1"/>
  <c r="O35" i="1"/>
  <c r="N35" i="1"/>
  <c r="M35" i="1"/>
  <c r="L35" i="1"/>
  <c r="D21" i="1"/>
  <c r="B21" i="4"/>
  <c r="B20" i="4"/>
  <c r="B19" i="4"/>
  <c r="S2" i="1"/>
  <c r="R2" i="1"/>
  <c r="Q2" i="1"/>
  <c r="P2" i="1"/>
  <c r="O2" i="1"/>
  <c r="N2" i="1"/>
  <c r="M2" i="1"/>
  <c r="L2" i="1"/>
  <c r="B59" i="1" l="1"/>
  <c r="B25" i="4"/>
  <c r="B61" i="1"/>
  <c r="B22" i="4"/>
  <c r="B58" i="1"/>
  <c r="B24" i="4"/>
</calcChain>
</file>

<file path=xl/sharedStrings.xml><?xml version="1.0" encoding="utf-8"?>
<sst xmlns="http://schemas.openxmlformats.org/spreadsheetml/2006/main" count="279" uniqueCount="223">
  <si>
    <t xml:space="preserve"> Name</t>
  </si>
  <si>
    <t>KK</t>
  </si>
  <si>
    <t>AU</t>
  </si>
  <si>
    <t>GE</t>
  </si>
  <si>
    <t>IN</t>
  </si>
  <si>
    <t>CH</t>
  </si>
  <si>
    <t>BL</t>
  </si>
  <si>
    <t>BW</t>
  </si>
  <si>
    <t>GN</t>
  </si>
  <si>
    <t>Zauberbuch</t>
  </si>
  <si>
    <t xml:space="preserve"> Rasse</t>
  </si>
  <si>
    <t xml:space="preserve"> Geschlecht</t>
  </si>
  <si>
    <t>Kampf</t>
  </si>
  <si>
    <t xml:space="preserve">Name </t>
  </si>
  <si>
    <t>Effekt</t>
  </si>
  <si>
    <t>Typ</t>
  </si>
  <si>
    <t>Kosten</t>
  </si>
  <si>
    <t>Zauberzeit</t>
  </si>
  <si>
    <t>Faustkampf</t>
  </si>
  <si>
    <t>KK / KK / BW</t>
  </si>
  <si>
    <t>Stangenwaffen</t>
  </si>
  <si>
    <t>KK / BW / GE</t>
  </si>
  <si>
    <t xml:space="preserve"> Körperkraft      </t>
  </si>
  <si>
    <t xml:space="preserve"> Basisschaden Nahkampf</t>
  </si>
  <si>
    <t>Klingenwaffen Einhändig</t>
  </si>
  <si>
    <t>Stumpfe Waffen Einhändig</t>
  </si>
  <si>
    <t>KK / KK / GE</t>
  </si>
  <si>
    <t xml:space="preserve"> Ausdauer</t>
  </si>
  <si>
    <t xml:space="preserve"> Basisschaden Distanz</t>
  </si>
  <si>
    <t>Klingenwaffen Zweihändig</t>
  </si>
  <si>
    <t>Stumpfe Waffen Zweihändig</t>
  </si>
  <si>
    <t>KK / KK / BL</t>
  </si>
  <si>
    <t xml:space="preserve"> Geschicklichkeit</t>
  </si>
  <si>
    <t>Kleine Wurfwaffen</t>
  </si>
  <si>
    <t>GN / GN / GE</t>
  </si>
  <si>
    <t>Große Wurfwaffen</t>
  </si>
  <si>
    <t>GN / GN / KK</t>
  </si>
  <si>
    <t xml:space="preserve"> Intelligenz</t>
  </si>
  <si>
    <t xml:space="preserve"> Abwehr</t>
  </si>
  <si>
    <t>Bögen / Armbrüste</t>
  </si>
  <si>
    <t>GE / GE / GN</t>
  </si>
  <si>
    <t>Gewehre</t>
  </si>
  <si>
    <t>GN / GE / AU</t>
  </si>
  <si>
    <t xml:space="preserve"> Charisma</t>
  </si>
  <si>
    <t xml:space="preserve"> Initiative</t>
  </si>
  <si>
    <t>Improvisierte Waffen</t>
  </si>
  <si>
    <t>Je nach Waffe</t>
  </si>
  <si>
    <t xml:space="preserve"> Belastbarkeit</t>
  </si>
  <si>
    <t xml:space="preserve"> Lebensenergie</t>
  </si>
  <si>
    <t xml:space="preserve"> Beweglichkeit</t>
  </si>
  <si>
    <t xml:space="preserve"> BW</t>
  </si>
  <si>
    <t xml:space="preserve"> Mana</t>
  </si>
  <si>
    <t>Ausweichen</t>
  </si>
  <si>
    <t>BW / BW / AU</t>
  </si>
  <si>
    <t>Gefahreninstinkt</t>
  </si>
  <si>
    <t xml:space="preserve"> Genauigkeit</t>
  </si>
  <si>
    <t>Belastung</t>
  </si>
  <si>
    <t>Entwaffnen</t>
  </si>
  <si>
    <t>GE / GE / BL</t>
  </si>
  <si>
    <t>Parieren</t>
  </si>
  <si>
    <t>Insgesamt:</t>
  </si>
  <si>
    <t xml:space="preserve"> Waffenname</t>
  </si>
  <si>
    <t xml:space="preserve"> Waffentyp</t>
  </si>
  <si>
    <t>Initiative</t>
  </si>
  <si>
    <t>Würfel</t>
  </si>
  <si>
    <t>Schaden</t>
  </si>
  <si>
    <t>Treffer</t>
  </si>
  <si>
    <t xml:space="preserve"> Spezial</t>
  </si>
  <si>
    <t>Laufen</t>
  </si>
  <si>
    <t>AU / AU / BW</t>
  </si>
  <si>
    <t>Abrollen</t>
  </si>
  <si>
    <t>GE / BL / BW</t>
  </si>
  <si>
    <t>Springen</t>
  </si>
  <si>
    <t>KK / GE / BW</t>
  </si>
  <si>
    <t>Schwimmen</t>
  </si>
  <si>
    <t>KK / AU /BW</t>
  </si>
  <si>
    <t>Name</t>
  </si>
  <si>
    <t xml:space="preserve"> Schutz</t>
  </si>
  <si>
    <t>Fliegen</t>
  </si>
  <si>
    <t>KK / AU / GE</t>
  </si>
  <si>
    <t>Reiten</t>
  </si>
  <si>
    <t>AU / GE / BW</t>
  </si>
  <si>
    <t>Werfen</t>
  </si>
  <si>
    <t>Zielen</t>
  </si>
  <si>
    <t>Körperliche Arbeit</t>
  </si>
  <si>
    <t>KK / KK / AU</t>
  </si>
  <si>
    <t>Entfesseln</t>
  </si>
  <si>
    <t>Zauberei</t>
  </si>
  <si>
    <t>Magisches Wissen</t>
  </si>
  <si>
    <t>IN / IN / CH</t>
  </si>
  <si>
    <t>Verzauberung</t>
  </si>
  <si>
    <t>IN / GN / GE</t>
  </si>
  <si>
    <t>Schmuck</t>
  </si>
  <si>
    <t>Arkanmagie</t>
  </si>
  <si>
    <t>IN  / IN / GN</t>
  </si>
  <si>
    <t>Illusionsmagie</t>
  </si>
  <si>
    <t>IN / CH / CH</t>
  </si>
  <si>
    <t>Lichtmagie</t>
  </si>
  <si>
    <t>IN / CH / GN</t>
  </si>
  <si>
    <t>Finstermagie</t>
  </si>
  <si>
    <t>IN / CH / BL</t>
  </si>
  <si>
    <t>Feuermagie</t>
  </si>
  <si>
    <t>Wassermagie</t>
  </si>
  <si>
    <t>IN  / IN / GE</t>
  </si>
  <si>
    <t>Luftmagie</t>
  </si>
  <si>
    <t>IN / GN / GN</t>
  </si>
  <si>
    <t>Erdmagie</t>
  </si>
  <si>
    <t>KK  / BL / BL</t>
  </si>
  <si>
    <t>Sturmmagie</t>
  </si>
  <si>
    <t>IN / CH / GE</t>
  </si>
  <si>
    <t>Frostmagie</t>
  </si>
  <si>
    <t>IN  / GE / GE</t>
  </si>
  <si>
    <t>Naturmagie</t>
  </si>
  <si>
    <t>Totenmagie</t>
  </si>
  <si>
    <t>CH / BL / BL</t>
  </si>
  <si>
    <t>Auslesehilfe</t>
  </si>
  <si>
    <t>1 Waffe</t>
  </si>
  <si>
    <t>Leben</t>
  </si>
  <si>
    <t>2 Waffe</t>
  </si>
  <si>
    <t>Mana</t>
  </si>
  <si>
    <t>Mit Schild</t>
  </si>
  <si>
    <t>Init</t>
  </si>
  <si>
    <t>Abwehr</t>
  </si>
  <si>
    <t>Gegenstand</t>
  </si>
  <si>
    <t>Anzahl</t>
  </si>
  <si>
    <t>Wahrscheinlichkeit</t>
  </si>
  <si>
    <t>Droppt?</t>
  </si>
  <si>
    <t>Ja</t>
  </si>
  <si>
    <t>Waffe 1</t>
  </si>
  <si>
    <t>Waffe 2</t>
  </si>
  <si>
    <t>Kopf</t>
  </si>
  <si>
    <t>Oberkörper</t>
  </si>
  <si>
    <t>Beine</t>
  </si>
  <si>
    <t>Arme</t>
  </si>
  <si>
    <t>Blocken</t>
  </si>
  <si>
    <t>AU / BL / BL</t>
  </si>
  <si>
    <t>Rüstung</t>
  </si>
  <si>
    <t>Oberteil</t>
  </si>
  <si>
    <t>Sonstiges</t>
  </si>
  <si>
    <t>Schild</t>
  </si>
  <si>
    <t>Magiekraft</t>
  </si>
  <si>
    <t>CH / CH / GN
KK / KK / GN</t>
  </si>
  <si>
    <t>CH  / CH / GE</t>
  </si>
  <si>
    <t>Level</t>
  </si>
  <si>
    <t>Tier</t>
  </si>
  <si>
    <t>Talentmenge</t>
  </si>
  <si>
    <t>Nein</t>
  </si>
  <si>
    <t>KK / GE / AU</t>
  </si>
  <si>
    <t>character.name</t>
  </si>
  <si>
    <t>character.race</t>
  </si>
  <si>
    <t>character.gender</t>
  </si>
  <si>
    <t>character.level</t>
  </si>
  <si>
    <t>character.armor.head</t>
  </si>
  <si>
    <t>character.armor.upperBody</t>
  </si>
  <si>
    <t>character.armor.legs</t>
  </si>
  <si>
    <t>character.armor.arm</t>
  </si>
  <si>
    <t>character.hasShield</t>
  </si>
  <si>
    <t>character.armor.shield</t>
  </si>
  <si>
    <t>primaryAttribute.strength</t>
  </si>
  <si>
    <t>primaryAttribute.endurance</t>
  </si>
  <si>
    <t>primaryAttribute.dexterity</t>
  </si>
  <si>
    <t>primaryAttribute.intelligence</t>
  </si>
  <si>
    <t>primaryAttribute.charisma</t>
  </si>
  <si>
    <t>primaryAttribute.resilience</t>
  </si>
  <si>
    <t>primaryAttribute.agility</t>
  </si>
  <si>
    <t>primaryAttribute.precision</t>
  </si>
  <si>
    <t>secondaryAttribute.magicPower</t>
  </si>
  <si>
    <t>secondaryAttribute.initiative</t>
  </si>
  <si>
    <t>secondaryAttribute.mana</t>
  </si>
  <si>
    <t>secondaryAttribute.health</t>
  </si>
  <si>
    <t>secondaryAttribute.defense</t>
  </si>
  <si>
    <t>secondaryAttribute.meleeDamage</t>
  </si>
  <si>
    <t>secondaryAttribute.rangeDamage</t>
  </si>
  <si>
    <t>talent.fist</t>
  </si>
  <si>
    <t>talent.pole</t>
  </si>
  <si>
    <t>talent.bladeOneHanded</t>
  </si>
  <si>
    <t xml:space="preserve">talent.bluntOneHanded </t>
  </si>
  <si>
    <t>talent.bladeTwoHanded</t>
  </si>
  <si>
    <t>talent.bluntTwoHanded</t>
  </si>
  <si>
    <t>talent.littleThrowing</t>
  </si>
  <si>
    <t>talent.bigThrowing</t>
  </si>
  <si>
    <t>talent.bow/crossbow</t>
  </si>
  <si>
    <t>talent.gun</t>
  </si>
  <si>
    <t>talent.dodge</t>
  </si>
  <si>
    <t>talent.instinctNormal</t>
  </si>
  <si>
    <t>talent.instinctMagic</t>
  </si>
  <si>
    <t>talent.disarm</t>
  </si>
  <si>
    <t>talent.parry</t>
  </si>
  <si>
    <t>talent.block</t>
  </si>
  <si>
    <t>talent.run</t>
  </si>
  <si>
    <t>talent.roll</t>
  </si>
  <si>
    <t>talent.jump</t>
  </si>
  <si>
    <t>talent.swim</t>
  </si>
  <si>
    <t>talent.fly</t>
  </si>
  <si>
    <t>talent.ride</t>
  </si>
  <si>
    <t>talent.throw</t>
  </si>
  <si>
    <t>talent.aim</t>
  </si>
  <si>
    <t>talent.work</t>
  </si>
  <si>
    <t>talent.unleash</t>
  </si>
  <si>
    <t>talent.magicKnowledge</t>
  </si>
  <si>
    <t xml:space="preserve">talent.arkanMagic </t>
  </si>
  <si>
    <t>talent.illusionMagic</t>
  </si>
  <si>
    <t>talent.lightMagic</t>
  </si>
  <si>
    <t>talent.darkMagic</t>
  </si>
  <si>
    <t>talent.waterMagic</t>
  </si>
  <si>
    <t>talent.fireMagic</t>
  </si>
  <si>
    <t xml:space="preserve">talent.airMagic </t>
  </si>
  <si>
    <t>talent.earthMagic</t>
  </si>
  <si>
    <t>talent.stormMagic</t>
  </si>
  <si>
    <t>talent.iceMagic</t>
  </si>
  <si>
    <t>talent.naturMagic</t>
  </si>
  <si>
    <t>talent.deathMagic</t>
  </si>
  <si>
    <t>MyName</t>
  </si>
  <si>
    <t>MyRace</t>
  </si>
  <si>
    <t>MyGender</t>
  </si>
  <si>
    <t>Eisenhelm</t>
  </si>
  <si>
    <t>Eisenharnisch</t>
  </si>
  <si>
    <t>Eisenarmschienen</t>
  </si>
  <si>
    <t>Eisenbeinschienen</t>
  </si>
  <si>
    <t>Adamantdolch</t>
  </si>
  <si>
    <t>Mithrilschild</t>
  </si>
  <si>
    <t>character.weapon.1</t>
  </si>
  <si>
    <t>character.weapon.2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</si>
</sst>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;@"/>
    <numFmt numFmtId="165" formatCode="0\ %"/>
  </numFmts>
  <fonts count="17">
    <font>
      <sz val="11"/>
      <color rgb="FF000000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b/>
      <sz val="14"/>
      <color rgb="FF000000"/>
      <name val="Times New Roman1"/>
      <charset val="1"/>
    </font>
    <font>
      <b/>
      <sz val="14"/>
      <color rgb="FF000000"/>
      <name val="Arial"/>
      <family val="2"/>
      <charset val="1"/>
    </font>
    <font>
      <b/>
      <sz val="16"/>
      <color rgb="FF000000"/>
      <name val="Times New Roman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Times New Roman1"/>
      <charset val="1"/>
    </font>
    <font>
      <b/>
      <sz val="16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2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B2B2B2"/>
        <bgColor rgb="FFA6A6A6"/>
      </patternFill>
    </fill>
    <fill>
      <patternFill patternType="solid">
        <fgColor rgb="FFA6A6A6"/>
        <bgColor rgb="FFB2B2B2"/>
      </patternFill>
    </fill>
    <fill>
      <patternFill patternType="solid">
        <fgColor rgb="FFF2F2F2"/>
        <bgColor rgb="FFFFFFFF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11111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111111"/>
      </top>
      <bottom style="thin">
        <color rgb="FF11111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165" fontId="13" fillId="0" borderId="0" applyBorder="0" applyProtection="0"/>
    <xf numFmtId="0" fontId="5" fillId="0" borderId="0"/>
  </cellStyleXfs>
  <cellXfs count="128">
    <xf numFmtId="0" fontId="0" fillId="0" borderId="0" xfId="0"/>
    <xf numFmtId="0" fontId="0" fillId="0" borderId="0" xfId="0" applyAlignment="1">
      <alignment wrapText="1"/>
    </xf>
    <xf numFmtId="1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8" fillId="0" borderId="0" xfId="0" applyFont="1"/>
    <xf numFmtId="0" fontId="8" fillId="0" borderId="0" xfId="0" applyFont="1" applyBorder="1"/>
    <xf numFmtId="0" fontId="10" fillId="0" borderId="0" xfId="0" applyFont="1"/>
    <xf numFmtId="0" fontId="9" fillId="5" borderId="14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5" borderId="13" xfId="0" applyFont="1" applyFill="1" applyBorder="1" applyAlignment="1">
      <alignment horizontal="left" vertical="center"/>
    </xf>
    <xf numFmtId="0" fontId="9" fillId="0" borderId="0" xfId="0" applyFont="1" applyBorder="1" applyAlignment="1">
      <alignment vertical="top" wrapText="1"/>
    </xf>
    <xf numFmtId="0" fontId="0" fillId="0" borderId="0" xfId="0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5" fontId="12" fillId="0" borderId="11" xfId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4" fontId="9" fillId="4" borderId="9" xfId="0" applyNumberFormat="1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165" fontId="9" fillId="4" borderId="8" xfId="1" applyFont="1" applyFill="1" applyBorder="1" applyAlignment="1" applyProtection="1">
      <alignment horizontal="center" vertical="center"/>
    </xf>
    <xf numFmtId="164" fontId="12" fillId="7" borderId="0" xfId="0" applyNumberFormat="1" applyFont="1" applyFill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165" fontId="12" fillId="7" borderId="11" xfId="1" applyFont="1" applyFill="1" applyBorder="1" applyAlignment="1" applyProtection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6" borderId="1" xfId="2" applyFont="1" applyFill="1" applyBorder="1"/>
    <xf numFmtId="49" fontId="0" fillId="0" borderId="0" xfId="0" applyNumberFormat="1"/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5" fillId="0" borderId="15" xfId="2" applyFont="1" applyBorder="1"/>
    <xf numFmtId="0" fontId="14" fillId="0" borderId="14" xfId="2" applyFont="1" applyBorder="1"/>
    <xf numFmtId="0" fontId="14" fillId="0" borderId="16" xfId="2" applyFont="1" applyBorder="1"/>
    <xf numFmtId="165" fontId="12" fillId="0" borderId="11" xfId="1" applyFont="1" applyBorder="1" applyAlignment="1">
      <alignment horizontal="center" vertical="center"/>
    </xf>
    <xf numFmtId="0" fontId="1" fillId="6" borderId="4" xfId="2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wrapText="1"/>
    </xf>
    <xf numFmtId="0" fontId="1" fillId="3" borderId="14" xfId="0" applyFont="1" applyFill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4" borderId="1" xfId="0" quotePrefix="1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9" fillId="0" borderId="1" xfId="0" quotePrefix="1" applyFont="1" applyBorder="1" applyAlignment="1">
      <alignment horizontal="left" wrapText="1"/>
    </xf>
    <xf numFmtId="0" fontId="2" fillId="3" borderId="4" xfId="0" applyFont="1" applyFill="1" applyBorder="1" applyAlignment="1">
      <alignment horizontal="center" vertical="center"/>
    </xf>
    <xf numFmtId="0" fontId="14" fillId="0" borderId="15" xfId="2" applyFont="1" applyBorder="1" applyAlignment="1">
      <alignment horizontal="center"/>
    </xf>
    <xf numFmtId="0" fontId="14" fillId="0" borderId="16" xfId="2" applyFont="1" applyBorder="1" applyAlignment="1">
      <alignment horizontal="center"/>
    </xf>
    <xf numFmtId="0" fontId="1" fillId="6" borderId="4" xfId="2" applyFont="1" applyFill="1" applyBorder="1"/>
    <xf numFmtId="0" fontId="9" fillId="0" borderId="1" xfId="0" applyFont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1" fillId="3" borderId="1" xfId="2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/>
    <xf numFmtId="0" fontId="1" fillId="3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 applyProtection="1">
      <alignment horizontal="left" vertical="center"/>
    </xf>
    <xf numFmtId="0" fontId="1" fillId="3" borderId="3" xfId="0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0" fillId="0" borderId="1" xfId="0" applyBorder="1" applyAlignment="1"/>
    <xf numFmtId="0" fontId="6" fillId="0" borderId="1" xfId="2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left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vertical="center"/>
    </xf>
    <xf numFmtId="0" fontId="6" fillId="0" borderId="6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1" fillId="3" borderId="6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 applyProtection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6" borderId="4" xfId="2" applyFont="1" applyFill="1" applyBorder="1" applyAlignment="1">
      <alignment horizontal="center"/>
    </xf>
    <xf numFmtId="0" fontId="1" fillId="6" borderId="7" xfId="2" applyFont="1" applyFill="1" applyBorder="1" applyAlignment="1">
      <alignment horizontal="center"/>
    </xf>
    <xf numFmtId="0" fontId="1" fillId="6" borderId="3" xfId="2" applyFont="1" applyFill="1" applyBorder="1" applyAlignment="1">
      <alignment horizontal="center"/>
    </xf>
    <xf numFmtId="0" fontId="14" fillId="0" borderId="15" xfId="2" applyFont="1" applyBorder="1" applyAlignment="1">
      <alignment horizontal="center" vertical="top" wrapText="1"/>
    </xf>
    <xf numFmtId="0" fontId="14" fillId="0" borderId="13" xfId="2" applyFont="1" applyBorder="1" applyAlignment="1">
      <alignment horizontal="center" vertical="top"/>
    </xf>
    <xf numFmtId="0" fontId="14" fillId="0" borderId="16" xfId="2" applyFont="1" applyBorder="1" applyAlignment="1">
      <alignment horizontal="center" vertical="top"/>
    </xf>
    <xf numFmtId="0" fontId="14" fillId="0" borderId="11" xfId="2" applyFont="1" applyBorder="1" applyAlignment="1">
      <alignment horizontal="center" vertical="top"/>
    </xf>
    <xf numFmtId="0" fontId="14" fillId="0" borderId="0" xfId="2" applyFont="1" applyAlignment="1">
      <alignment horizontal="center" vertical="top"/>
    </xf>
    <xf numFmtId="0" fontId="14" fillId="0" borderId="12" xfId="2" applyFont="1" applyBorder="1" applyAlignment="1">
      <alignment horizontal="center" vertical="top"/>
    </xf>
    <xf numFmtId="0" fontId="14" fillId="0" borderId="8" xfId="2" applyFont="1" applyBorder="1" applyAlignment="1">
      <alignment horizontal="center" vertical="top"/>
    </xf>
    <xf numFmtId="0" fontId="14" fillId="0" borderId="9" xfId="2" applyFont="1" applyBorder="1" applyAlignment="1">
      <alignment horizontal="center" vertical="top"/>
    </xf>
    <xf numFmtId="0" fontId="14" fillId="0" borderId="10" xfId="2" applyFont="1" applyBorder="1" applyAlignment="1">
      <alignment horizontal="center" vertical="top"/>
    </xf>
    <xf numFmtId="0" fontId="14" fillId="3" borderId="8" xfId="2" applyFont="1" applyFill="1" applyBorder="1" applyAlignment="1">
      <alignment horizontal="center"/>
    </xf>
    <xf numFmtId="0" fontId="14" fillId="3" borderId="9" xfId="2" applyFont="1" applyFill="1" applyBorder="1" applyAlignment="1">
      <alignment horizontal="center"/>
    </xf>
    <xf numFmtId="0" fontId="14" fillId="3" borderId="10" xfId="2" applyFont="1" applyFill="1" applyBorder="1" applyAlignment="1">
      <alignment horizontal="center"/>
    </xf>
    <xf numFmtId="0" fontId="1" fillId="3" borderId="11" xfId="0" applyFont="1" applyFill="1" applyBorder="1" applyAlignment="1" applyProtection="1">
      <alignment vertical="center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1" xfId="0" applyFont="1" applyFill="1" applyBorder="1" applyAlignment="1" applyProtection="1">
      <alignment horizontal="left" vertical="center"/>
    </xf>
  </cellXfs>
  <cellStyles count="3">
    <cellStyle name="Erklärender Text" xfId="2" builtinId="53" customBuiltin="1"/>
    <cellStyle name="Prozent" xfId="1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"/>
  <sheetViews>
    <sheetView zoomScale="70" zoomScaleNormal="70" workbookViewId="0">
      <selection activeCell="B27" sqref="B27"/>
    </sheetView>
  </sheetViews>
  <sheetFormatPr baseColWidth="10" defaultColWidth="9.140625" defaultRowHeight="15"/>
  <cols>
    <col min="1" max="11" width="10.85546875" customWidth="1"/>
    <col min="12" max="12" width="14.5703125" customWidth="1"/>
    <col min="13" max="13" width="15.140625" customWidth="1"/>
    <col min="14" max="14" width="14.85546875" customWidth="1"/>
    <col min="15" max="19" width="14.5703125" customWidth="1"/>
    <col min="20" max="28" width="14.42578125" style="1" customWidth="1"/>
    <col min="29" max="1025" width="9.140625" customWidth="1"/>
  </cols>
  <sheetData>
    <row r="1" spans="1:28" ht="18.75" customHeight="1">
      <c r="A1" s="42" t="s">
        <v>0</v>
      </c>
      <c r="B1" s="42"/>
      <c r="C1" s="43" t="s">
        <v>212</v>
      </c>
      <c r="D1" s="43"/>
      <c r="E1" s="43"/>
      <c r="G1" s="42" t="s">
        <v>143</v>
      </c>
      <c r="H1" s="42"/>
      <c r="I1" s="43">
        <v>42</v>
      </c>
      <c r="J1" s="43"/>
      <c r="K1" s="43"/>
      <c r="L1" s="2" t="s">
        <v>1</v>
      </c>
      <c r="M1" s="3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5" t="s">
        <v>7</v>
      </c>
      <c r="S1" s="6" t="s">
        <v>8</v>
      </c>
      <c r="T1" s="102" t="s">
        <v>9</v>
      </c>
      <c r="U1" s="102"/>
      <c r="V1" s="102"/>
      <c r="W1" s="102"/>
      <c r="X1" s="102"/>
      <c r="Y1" s="102"/>
      <c r="Z1" s="102"/>
      <c r="AA1" s="102"/>
      <c r="AB1" s="102"/>
    </row>
    <row r="2" spans="1:28" ht="18.75" customHeight="1">
      <c r="A2" s="42" t="s">
        <v>10</v>
      </c>
      <c r="B2" s="42"/>
      <c r="C2" s="103" t="s">
        <v>213</v>
      </c>
      <c r="D2" s="103"/>
      <c r="E2" s="103"/>
      <c r="G2" s="42" t="s">
        <v>144</v>
      </c>
      <c r="H2" s="42"/>
      <c r="I2" s="43">
        <f>ROUNDUP(I1/5,0)</f>
        <v>9</v>
      </c>
      <c r="J2" s="43"/>
      <c r="K2" s="43"/>
      <c r="L2" s="2">
        <f>$D$5</f>
        <v>1</v>
      </c>
      <c r="M2" s="3">
        <f>$D$7</f>
        <v>2</v>
      </c>
      <c r="N2" s="4">
        <f>$D$9</f>
        <v>3</v>
      </c>
      <c r="O2" s="4">
        <f>$D$11</f>
        <v>4</v>
      </c>
      <c r="P2" s="4">
        <f>$D$13</f>
        <v>5</v>
      </c>
      <c r="Q2" s="4">
        <f>$D$15</f>
        <v>6</v>
      </c>
      <c r="R2" s="5">
        <f>$D$17</f>
        <v>7</v>
      </c>
      <c r="S2" s="7">
        <f>$D$19</f>
        <v>8</v>
      </c>
      <c r="T2" s="102"/>
      <c r="U2" s="102"/>
      <c r="V2" s="102"/>
      <c r="W2" s="102"/>
      <c r="X2" s="102"/>
      <c r="Y2" s="102"/>
      <c r="Z2" s="102"/>
      <c r="AA2" s="102"/>
      <c r="AB2" s="102"/>
    </row>
    <row r="3" spans="1:28" ht="18.75" customHeight="1">
      <c r="A3" s="42" t="s">
        <v>11</v>
      </c>
      <c r="B3" s="42"/>
      <c r="C3" s="103" t="s">
        <v>214</v>
      </c>
      <c r="D3" s="103"/>
      <c r="E3" s="103"/>
      <c r="G3" s="8"/>
      <c r="H3" s="8"/>
      <c r="I3" s="8"/>
      <c r="J3" s="9"/>
      <c r="K3" s="9"/>
      <c r="L3" s="64" t="s">
        <v>12</v>
      </c>
      <c r="M3" s="64"/>
      <c r="N3" s="64"/>
      <c r="O3" s="64"/>
      <c r="P3" s="64"/>
      <c r="Q3" s="64"/>
      <c r="R3" s="64"/>
      <c r="S3" s="64"/>
      <c r="T3" s="104" t="s">
        <v>13</v>
      </c>
      <c r="U3" s="104"/>
      <c r="V3" s="104"/>
      <c r="W3" s="104" t="s">
        <v>14</v>
      </c>
      <c r="X3" s="104"/>
      <c r="Y3" s="104"/>
      <c r="Z3" s="10" t="s">
        <v>15</v>
      </c>
      <c r="AA3" s="10" t="s">
        <v>16</v>
      </c>
      <c r="AB3" s="10" t="s">
        <v>17</v>
      </c>
    </row>
    <row r="4" spans="1:28" ht="18.75" customHeight="1">
      <c r="G4" s="8"/>
      <c r="H4" s="8"/>
      <c r="I4" s="8"/>
      <c r="J4" s="9"/>
      <c r="K4" s="9"/>
      <c r="L4" s="100" t="s">
        <v>18</v>
      </c>
      <c r="M4" s="100"/>
      <c r="N4" s="99" t="s">
        <v>19</v>
      </c>
      <c r="O4" s="79">
        <v>0</v>
      </c>
      <c r="P4" s="100" t="s">
        <v>20</v>
      </c>
      <c r="Q4" s="100"/>
      <c r="R4" s="98" t="s">
        <v>21</v>
      </c>
      <c r="S4" s="79">
        <v>0</v>
      </c>
      <c r="T4" s="53"/>
      <c r="U4" s="53"/>
      <c r="V4" s="53"/>
      <c r="W4" s="53"/>
      <c r="X4" s="53"/>
      <c r="Y4" s="53"/>
      <c r="Z4" s="53"/>
      <c r="AA4" s="53"/>
      <c r="AB4" s="53"/>
    </row>
    <row r="5" spans="1:28" ht="18.75" customHeight="1">
      <c r="A5" s="105" t="s">
        <v>22</v>
      </c>
      <c r="B5" s="105"/>
      <c r="C5" s="74" t="s">
        <v>1</v>
      </c>
      <c r="D5" s="86">
        <v>1</v>
      </c>
      <c r="E5" s="86"/>
      <c r="F5" s="11"/>
      <c r="G5" s="106" t="s">
        <v>23</v>
      </c>
      <c r="H5" s="106"/>
      <c r="I5" s="106"/>
      <c r="J5" s="88">
        <v>9</v>
      </c>
      <c r="K5" s="88"/>
      <c r="L5" s="100"/>
      <c r="M5" s="100"/>
      <c r="N5" s="99"/>
      <c r="O5" s="79"/>
      <c r="P5" s="100"/>
      <c r="Q5" s="100"/>
      <c r="R5" s="98"/>
      <c r="S5" s="79"/>
      <c r="T5" s="53"/>
      <c r="U5" s="53"/>
      <c r="V5" s="53"/>
      <c r="W5" s="53"/>
      <c r="X5" s="53"/>
      <c r="Y5" s="53"/>
      <c r="Z5" s="53"/>
      <c r="AA5" s="53"/>
      <c r="AB5" s="53"/>
    </row>
    <row r="6" spans="1:28" ht="18.75" customHeight="1">
      <c r="A6" s="105"/>
      <c r="B6" s="105"/>
      <c r="C6" s="74"/>
      <c r="D6" s="86"/>
      <c r="E6" s="86"/>
      <c r="F6" s="11"/>
      <c r="G6" s="106"/>
      <c r="H6" s="106"/>
      <c r="I6" s="106"/>
      <c r="J6" s="88"/>
      <c r="K6" s="88"/>
      <c r="L6" s="101" t="s">
        <v>24</v>
      </c>
      <c r="M6" s="101"/>
      <c r="N6" s="92" t="s">
        <v>21</v>
      </c>
      <c r="O6" s="79">
        <v>0</v>
      </c>
      <c r="P6" s="101" t="s">
        <v>25</v>
      </c>
      <c r="Q6" s="101"/>
      <c r="R6" s="92" t="s">
        <v>26</v>
      </c>
      <c r="S6" s="79">
        <v>0</v>
      </c>
      <c r="T6" s="45"/>
      <c r="U6" s="45"/>
      <c r="V6" s="45"/>
      <c r="W6" s="45"/>
      <c r="X6" s="45"/>
      <c r="Y6" s="45"/>
      <c r="Z6" s="45"/>
      <c r="AA6" s="45"/>
      <c r="AB6" s="45"/>
    </row>
    <row r="7" spans="1:28" ht="18.75" customHeight="1">
      <c r="A7" s="107" t="s">
        <v>27</v>
      </c>
      <c r="B7" s="107"/>
      <c r="C7" s="108" t="s">
        <v>2</v>
      </c>
      <c r="D7" s="109">
        <v>2</v>
      </c>
      <c r="E7" s="109"/>
      <c r="F7" s="11"/>
      <c r="G7" s="97" t="s">
        <v>28</v>
      </c>
      <c r="H7" s="97"/>
      <c r="I7" s="97"/>
      <c r="J7" s="96">
        <v>10</v>
      </c>
      <c r="K7" s="96"/>
      <c r="L7" s="101"/>
      <c r="M7" s="101"/>
      <c r="N7" s="92"/>
      <c r="O7" s="79"/>
      <c r="P7" s="101"/>
      <c r="Q7" s="101"/>
      <c r="R7" s="92"/>
      <c r="S7" s="79"/>
      <c r="T7" s="45"/>
      <c r="U7" s="45"/>
      <c r="V7" s="45"/>
      <c r="W7" s="45"/>
      <c r="X7" s="45"/>
      <c r="Y7" s="45"/>
      <c r="Z7" s="45"/>
      <c r="AA7" s="45"/>
      <c r="AB7" s="45"/>
    </row>
    <row r="8" spans="1:28" ht="18.75" customHeight="1">
      <c r="A8" s="107"/>
      <c r="B8" s="107"/>
      <c r="C8" s="108"/>
      <c r="D8" s="108"/>
      <c r="E8" s="109"/>
      <c r="F8" s="11"/>
      <c r="G8" s="97"/>
      <c r="H8" s="97"/>
      <c r="I8" s="97"/>
      <c r="J8" s="96"/>
      <c r="K8" s="96"/>
      <c r="L8" s="101" t="s">
        <v>29</v>
      </c>
      <c r="M8" s="101"/>
      <c r="N8" s="92" t="s">
        <v>26</v>
      </c>
      <c r="O8" s="79">
        <v>0</v>
      </c>
      <c r="P8" s="101" t="s">
        <v>30</v>
      </c>
      <c r="Q8" s="101"/>
      <c r="R8" s="92" t="s">
        <v>31</v>
      </c>
      <c r="S8" s="79">
        <v>0</v>
      </c>
      <c r="T8" s="53"/>
      <c r="U8" s="53"/>
      <c r="V8" s="53"/>
      <c r="W8" s="53"/>
      <c r="X8" s="53"/>
      <c r="Y8" s="53"/>
      <c r="Z8" s="53"/>
      <c r="AA8" s="53"/>
      <c r="AB8" s="53"/>
    </row>
    <row r="9" spans="1:28" ht="18.75" customHeight="1">
      <c r="A9" s="84" t="s">
        <v>32</v>
      </c>
      <c r="B9" s="84"/>
      <c r="C9" s="74" t="s">
        <v>3</v>
      </c>
      <c r="D9" s="86">
        <v>3</v>
      </c>
      <c r="E9" s="86"/>
      <c r="F9" s="12"/>
      <c r="G9" s="127" t="s">
        <v>140</v>
      </c>
      <c r="H9" s="127"/>
      <c r="I9" s="127"/>
      <c r="J9" s="126">
        <v>11</v>
      </c>
      <c r="K9" s="126"/>
      <c r="L9" s="101"/>
      <c r="M9" s="101"/>
      <c r="N9" s="92"/>
      <c r="O9" s="79"/>
      <c r="P9" s="101"/>
      <c r="Q9" s="101"/>
      <c r="R9" s="92"/>
      <c r="S9" s="79"/>
      <c r="T9" s="53"/>
      <c r="U9" s="53"/>
      <c r="V9" s="53"/>
      <c r="W9" s="53"/>
      <c r="X9" s="53"/>
      <c r="Y9" s="53"/>
      <c r="Z9" s="53"/>
      <c r="AA9" s="53"/>
      <c r="AB9" s="53"/>
    </row>
    <row r="10" spans="1:28" ht="18.75" customHeight="1">
      <c r="A10" s="84"/>
      <c r="B10" s="84"/>
      <c r="C10" s="74"/>
      <c r="D10" s="74"/>
      <c r="E10" s="86"/>
      <c r="F10" s="11"/>
      <c r="G10" s="127"/>
      <c r="H10" s="127"/>
      <c r="I10" s="127"/>
      <c r="J10" s="126"/>
      <c r="K10" s="126"/>
      <c r="L10" s="77" t="s">
        <v>33</v>
      </c>
      <c r="M10" s="77"/>
      <c r="N10" s="92" t="s">
        <v>34</v>
      </c>
      <c r="O10" s="79">
        <v>0</v>
      </c>
      <c r="P10" s="77" t="s">
        <v>35</v>
      </c>
      <c r="Q10" s="77"/>
      <c r="R10" s="92" t="s">
        <v>36</v>
      </c>
      <c r="S10" s="79">
        <v>0</v>
      </c>
      <c r="T10" s="45"/>
      <c r="U10" s="45"/>
      <c r="V10" s="45"/>
      <c r="W10" s="45"/>
      <c r="X10" s="45"/>
      <c r="Y10" s="45"/>
      <c r="Z10" s="45"/>
      <c r="AA10" s="45"/>
      <c r="AB10" s="45"/>
    </row>
    <row r="11" spans="1:28" ht="18.75" customHeight="1">
      <c r="A11" s="85" t="s">
        <v>37</v>
      </c>
      <c r="B11" s="85"/>
      <c r="C11" s="93" t="s">
        <v>4</v>
      </c>
      <c r="D11" s="94">
        <v>4</v>
      </c>
      <c r="E11" s="94"/>
      <c r="F11" s="11"/>
      <c r="G11" s="95" t="s">
        <v>38</v>
      </c>
      <c r="H11" s="95"/>
      <c r="I11" s="95"/>
      <c r="J11" s="96">
        <v>12</v>
      </c>
      <c r="K11" s="96"/>
      <c r="L11" s="77"/>
      <c r="M11" s="77"/>
      <c r="N11" s="92"/>
      <c r="O11" s="79"/>
      <c r="P11" s="77"/>
      <c r="Q11" s="77"/>
      <c r="R11" s="92"/>
      <c r="S11" s="79"/>
      <c r="T11" s="45"/>
      <c r="U11" s="45"/>
      <c r="V11" s="45"/>
      <c r="W11" s="45"/>
      <c r="X11" s="45"/>
      <c r="Y11" s="45"/>
      <c r="Z11" s="45"/>
      <c r="AA11" s="45"/>
      <c r="AB11" s="45"/>
    </row>
    <row r="12" spans="1:28" ht="18.75" customHeight="1">
      <c r="A12" s="85"/>
      <c r="B12" s="85"/>
      <c r="C12" s="93"/>
      <c r="D12" s="93"/>
      <c r="E12" s="94"/>
      <c r="F12" s="11"/>
      <c r="G12" s="95"/>
      <c r="H12" s="95"/>
      <c r="I12" s="95"/>
      <c r="J12" s="96"/>
      <c r="K12" s="96"/>
      <c r="L12" s="77" t="s">
        <v>39</v>
      </c>
      <c r="M12" s="77"/>
      <c r="N12" s="92" t="s">
        <v>40</v>
      </c>
      <c r="O12" s="79">
        <v>0</v>
      </c>
      <c r="P12" s="77" t="s">
        <v>41</v>
      </c>
      <c r="Q12" s="77"/>
      <c r="R12" s="92" t="s">
        <v>42</v>
      </c>
      <c r="S12" s="79">
        <v>0</v>
      </c>
      <c r="T12" s="53"/>
      <c r="U12" s="53"/>
      <c r="V12" s="53"/>
      <c r="W12" s="53"/>
      <c r="X12" s="53"/>
      <c r="Y12" s="53"/>
      <c r="Z12" s="53"/>
      <c r="AA12" s="53"/>
      <c r="AB12" s="53"/>
    </row>
    <row r="13" spans="1:28" ht="18.75" customHeight="1">
      <c r="A13" s="84" t="s">
        <v>43</v>
      </c>
      <c r="B13" s="84"/>
      <c r="C13" s="74" t="s">
        <v>5</v>
      </c>
      <c r="D13" s="86">
        <v>5</v>
      </c>
      <c r="E13" s="86"/>
      <c r="F13" s="12"/>
      <c r="G13" s="125" t="s">
        <v>44</v>
      </c>
      <c r="H13" s="125"/>
      <c r="I13" s="125"/>
      <c r="J13" s="126">
        <v>13</v>
      </c>
      <c r="K13" s="126"/>
      <c r="L13" s="77"/>
      <c r="M13" s="77"/>
      <c r="N13" s="92"/>
      <c r="O13" s="79"/>
      <c r="P13" s="77"/>
      <c r="Q13" s="77"/>
      <c r="R13" s="92"/>
      <c r="S13" s="79"/>
      <c r="T13" s="53"/>
      <c r="U13" s="53"/>
      <c r="V13" s="53"/>
      <c r="W13" s="53"/>
      <c r="X13" s="53"/>
      <c r="Y13" s="53"/>
      <c r="Z13" s="53"/>
      <c r="AA13" s="53"/>
      <c r="AB13" s="53"/>
    </row>
    <row r="14" spans="1:28" ht="18.75" customHeight="1">
      <c r="A14" s="84"/>
      <c r="B14" s="84"/>
      <c r="C14" s="74"/>
      <c r="D14" s="74"/>
      <c r="E14" s="86"/>
      <c r="F14" s="11"/>
      <c r="G14" s="125"/>
      <c r="H14" s="125"/>
      <c r="I14" s="125"/>
      <c r="J14" s="126"/>
      <c r="K14" s="126"/>
      <c r="L14" s="77" t="s">
        <v>45</v>
      </c>
      <c r="M14" s="77"/>
      <c r="N14" s="92" t="s">
        <v>46</v>
      </c>
      <c r="O14" s="79">
        <v>0</v>
      </c>
      <c r="P14" s="83"/>
      <c r="Q14" s="83"/>
      <c r="R14" s="91"/>
      <c r="S14" s="79"/>
      <c r="T14" s="45"/>
      <c r="U14" s="45"/>
      <c r="V14" s="45"/>
      <c r="W14" s="45"/>
      <c r="X14" s="45"/>
      <c r="Y14" s="45"/>
      <c r="Z14" s="45"/>
      <c r="AA14" s="45"/>
      <c r="AB14" s="45"/>
    </row>
    <row r="15" spans="1:28" ht="18.75" customHeight="1">
      <c r="A15" s="85" t="s">
        <v>47</v>
      </c>
      <c r="B15" s="85"/>
      <c r="C15" s="93" t="s">
        <v>6</v>
      </c>
      <c r="D15" s="94">
        <v>6</v>
      </c>
      <c r="E15" s="94"/>
      <c r="F15" s="11"/>
      <c r="G15" s="97" t="s">
        <v>48</v>
      </c>
      <c r="H15" s="97"/>
      <c r="I15" s="97"/>
      <c r="J15" s="96">
        <v>14</v>
      </c>
      <c r="K15" s="96"/>
      <c r="L15" s="77"/>
      <c r="M15" s="77"/>
      <c r="N15" s="92"/>
      <c r="O15" s="79"/>
      <c r="P15" s="83"/>
      <c r="Q15" s="83"/>
      <c r="R15" s="91"/>
      <c r="S15" s="79"/>
      <c r="T15" s="45"/>
      <c r="U15" s="45"/>
      <c r="V15" s="45"/>
      <c r="W15" s="45"/>
      <c r="X15" s="45"/>
      <c r="Y15" s="45"/>
      <c r="Z15" s="45"/>
      <c r="AA15" s="45"/>
      <c r="AB15" s="45"/>
    </row>
    <row r="16" spans="1:28" ht="18.75" customHeight="1">
      <c r="A16" s="85"/>
      <c r="B16" s="85"/>
      <c r="C16" s="93"/>
      <c r="D16" s="93"/>
      <c r="E16" s="94"/>
      <c r="F16" s="11"/>
      <c r="G16" s="97"/>
      <c r="H16" s="97"/>
      <c r="I16" s="97"/>
      <c r="J16" s="96"/>
      <c r="K16" s="96"/>
      <c r="L16" s="55"/>
      <c r="M16" s="55"/>
      <c r="N16" s="68"/>
      <c r="O16" s="57"/>
      <c r="P16" s="55"/>
      <c r="Q16" s="55"/>
      <c r="R16" s="68"/>
      <c r="S16" s="59"/>
      <c r="T16" s="53"/>
      <c r="U16" s="53"/>
      <c r="V16" s="53"/>
      <c r="W16" s="53"/>
      <c r="X16" s="53"/>
      <c r="Y16" s="53"/>
      <c r="Z16" s="53"/>
      <c r="AA16" s="53"/>
      <c r="AB16" s="53"/>
    </row>
    <row r="17" spans="1:28" ht="18.75" customHeight="1">
      <c r="A17" s="84" t="s">
        <v>49</v>
      </c>
      <c r="B17" s="84"/>
      <c r="C17" s="74" t="s">
        <v>50</v>
      </c>
      <c r="D17" s="86">
        <v>7</v>
      </c>
      <c r="E17" s="86"/>
      <c r="F17" s="11"/>
      <c r="G17" s="87" t="s">
        <v>51</v>
      </c>
      <c r="H17" s="87"/>
      <c r="I17" s="87"/>
      <c r="J17" s="88">
        <v>15</v>
      </c>
      <c r="K17" s="88"/>
      <c r="L17" s="55"/>
      <c r="M17" s="55"/>
      <c r="N17" s="68"/>
      <c r="O17" s="57"/>
      <c r="P17" s="55"/>
      <c r="Q17" s="55"/>
      <c r="R17" s="68"/>
      <c r="S17" s="59"/>
      <c r="T17" s="53"/>
      <c r="U17" s="53"/>
      <c r="V17" s="53"/>
      <c r="W17" s="53"/>
      <c r="X17" s="53"/>
      <c r="Y17" s="53"/>
      <c r="Z17" s="53"/>
      <c r="AA17" s="53"/>
      <c r="AB17" s="53"/>
    </row>
    <row r="18" spans="1:28" ht="18.75" customHeight="1">
      <c r="A18" s="84"/>
      <c r="B18" s="84"/>
      <c r="C18" s="74"/>
      <c r="D18" s="74"/>
      <c r="E18" s="86"/>
      <c r="F18" s="11"/>
      <c r="G18" s="87"/>
      <c r="H18" s="87"/>
      <c r="I18" s="87"/>
      <c r="J18" s="88"/>
      <c r="K18" s="88"/>
      <c r="L18" s="55" t="s">
        <v>52</v>
      </c>
      <c r="M18" s="55"/>
      <c r="N18" s="89" t="s">
        <v>53</v>
      </c>
      <c r="O18" s="57">
        <v>0</v>
      </c>
      <c r="P18" s="55" t="s">
        <v>54</v>
      </c>
      <c r="Q18" s="55"/>
      <c r="R18" s="90" t="s">
        <v>141</v>
      </c>
      <c r="S18" s="59">
        <v>0</v>
      </c>
      <c r="T18" s="45"/>
      <c r="U18" s="45"/>
      <c r="V18" s="45"/>
      <c r="W18" s="45"/>
      <c r="X18" s="45"/>
      <c r="Y18" s="45"/>
      <c r="Z18" s="45"/>
      <c r="AA18" s="45"/>
      <c r="AB18" s="45"/>
    </row>
    <row r="19" spans="1:28" ht="18.75" customHeight="1">
      <c r="A19" s="85" t="s">
        <v>55</v>
      </c>
      <c r="B19" s="85"/>
      <c r="C19" s="93" t="s">
        <v>8</v>
      </c>
      <c r="D19" s="94">
        <v>8</v>
      </c>
      <c r="E19" s="94"/>
      <c r="F19" s="11"/>
      <c r="G19" s="97" t="s">
        <v>56</v>
      </c>
      <c r="H19" s="97"/>
      <c r="I19" s="97"/>
      <c r="J19" s="96">
        <v>16</v>
      </c>
      <c r="K19" s="96"/>
      <c r="L19" s="55"/>
      <c r="M19" s="55"/>
      <c r="N19" s="89"/>
      <c r="O19" s="57"/>
      <c r="P19" s="55"/>
      <c r="Q19" s="55"/>
      <c r="R19" s="90"/>
      <c r="S19" s="59"/>
      <c r="T19" s="45"/>
      <c r="U19" s="45"/>
      <c r="V19" s="45"/>
      <c r="W19" s="45"/>
      <c r="X19" s="45"/>
      <c r="Y19" s="45"/>
      <c r="Z19" s="45"/>
      <c r="AA19" s="45"/>
      <c r="AB19" s="45"/>
    </row>
    <row r="20" spans="1:28" ht="18.75" customHeight="1">
      <c r="A20" s="85"/>
      <c r="B20" s="85"/>
      <c r="C20" s="93"/>
      <c r="D20" s="93"/>
      <c r="E20" s="94"/>
      <c r="F20" s="11"/>
      <c r="G20" s="97"/>
      <c r="H20" s="97"/>
      <c r="I20" s="97"/>
      <c r="J20" s="96"/>
      <c r="K20" s="96"/>
      <c r="L20" s="82" t="s">
        <v>57</v>
      </c>
      <c r="M20" s="82"/>
      <c r="N20" s="68" t="s">
        <v>58</v>
      </c>
      <c r="O20" s="57">
        <v>0</v>
      </c>
      <c r="P20" s="55" t="s">
        <v>59</v>
      </c>
      <c r="Q20" s="55"/>
      <c r="R20" s="58" t="s">
        <v>147</v>
      </c>
      <c r="S20" s="59">
        <v>0</v>
      </c>
      <c r="T20" s="53"/>
      <c r="U20" s="53"/>
      <c r="V20" s="53"/>
      <c r="W20" s="53"/>
      <c r="X20" s="53"/>
      <c r="Y20" s="53"/>
      <c r="Z20" s="53"/>
      <c r="AA20" s="53"/>
      <c r="AB20" s="53"/>
    </row>
    <row r="21" spans="1:28" ht="18.75" customHeight="1">
      <c r="C21" s="13" t="s">
        <v>60</v>
      </c>
      <c r="D21" s="73">
        <f>SUM(D5:E20)</f>
        <v>36</v>
      </c>
      <c r="E21" s="73"/>
      <c r="L21" s="82"/>
      <c r="M21" s="82"/>
      <c r="N21" s="68"/>
      <c r="O21" s="57"/>
      <c r="P21" s="55"/>
      <c r="Q21" s="55"/>
      <c r="R21" s="58"/>
      <c r="S21" s="59"/>
      <c r="T21" s="53"/>
      <c r="U21" s="53"/>
      <c r="V21" s="53"/>
      <c r="W21" s="53"/>
      <c r="X21" s="53"/>
      <c r="Y21" s="53"/>
      <c r="Z21" s="53"/>
      <c r="AA21" s="53"/>
      <c r="AB21" s="53"/>
    </row>
    <row r="22" spans="1:28" ht="18.75" customHeight="1">
      <c r="A22" s="75" t="s">
        <v>61</v>
      </c>
      <c r="B22" s="75"/>
      <c r="C22" s="75" t="s">
        <v>62</v>
      </c>
      <c r="D22" s="75"/>
      <c r="E22" s="15" t="s">
        <v>63</v>
      </c>
      <c r="F22" s="15" t="s">
        <v>64</v>
      </c>
      <c r="G22" s="16" t="s">
        <v>65</v>
      </c>
      <c r="H22" s="14" t="s">
        <v>66</v>
      </c>
      <c r="I22" s="76" t="s">
        <v>67</v>
      </c>
      <c r="J22" s="76"/>
      <c r="K22" s="76"/>
      <c r="L22" s="77" t="s">
        <v>134</v>
      </c>
      <c r="M22" s="77"/>
      <c r="N22" s="78" t="s">
        <v>135</v>
      </c>
      <c r="O22" s="79">
        <v>0</v>
      </c>
      <c r="P22" s="55"/>
      <c r="Q22" s="55"/>
      <c r="R22" s="68"/>
      <c r="S22" s="59"/>
      <c r="T22" s="45"/>
      <c r="U22" s="45"/>
      <c r="V22" s="45"/>
      <c r="W22" s="45"/>
      <c r="X22" s="45"/>
      <c r="Y22" s="45"/>
      <c r="Z22" s="45"/>
      <c r="AA22" s="45"/>
      <c r="AB22" s="45"/>
    </row>
    <row r="23" spans="1:28" ht="18.75" customHeight="1">
      <c r="A23" s="80" t="s">
        <v>219</v>
      </c>
      <c r="B23" s="80"/>
      <c r="C23" s="81"/>
      <c r="D23" s="81"/>
      <c r="E23" s="72"/>
      <c r="F23" s="81"/>
      <c r="G23" s="72"/>
      <c r="H23" s="81"/>
      <c r="I23" s="81"/>
      <c r="J23" s="81"/>
      <c r="K23" s="81"/>
      <c r="L23" s="77"/>
      <c r="M23" s="77"/>
      <c r="N23" s="78"/>
      <c r="O23" s="79"/>
      <c r="P23" s="55"/>
      <c r="Q23" s="55"/>
      <c r="R23" s="68"/>
      <c r="S23" s="59"/>
      <c r="T23" s="45"/>
      <c r="U23" s="45"/>
      <c r="V23" s="45"/>
      <c r="W23" s="45"/>
      <c r="X23" s="45"/>
      <c r="Y23" s="45"/>
      <c r="Z23" s="45"/>
      <c r="AA23" s="45"/>
      <c r="AB23" s="45"/>
    </row>
    <row r="24" spans="1:28" ht="18.75" customHeight="1">
      <c r="A24" s="80"/>
      <c r="B24" s="80"/>
      <c r="C24" s="81"/>
      <c r="D24" s="81"/>
      <c r="E24" s="72"/>
      <c r="F24" s="81"/>
      <c r="G24" s="72"/>
      <c r="H24" s="81"/>
      <c r="I24" s="81"/>
      <c r="J24" s="81"/>
      <c r="K24" s="81"/>
      <c r="L24" s="55" t="s">
        <v>68</v>
      </c>
      <c r="M24" s="55"/>
      <c r="N24" s="58" t="s">
        <v>69</v>
      </c>
      <c r="O24" s="57">
        <v>0</v>
      </c>
      <c r="P24" s="55" t="s">
        <v>70</v>
      </c>
      <c r="Q24" s="55"/>
      <c r="R24" s="68" t="s">
        <v>71</v>
      </c>
      <c r="S24" s="59">
        <v>0</v>
      </c>
      <c r="T24" s="53"/>
      <c r="U24" s="53"/>
      <c r="V24" s="53"/>
      <c r="W24" s="53"/>
      <c r="X24" s="53"/>
      <c r="Y24" s="53"/>
      <c r="Z24" s="53"/>
      <c r="AA24" s="53"/>
      <c r="AB24" s="53"/>
    </row>
    <row r="25" spans="1:28" ht="18.75" customHeight="1">
      <c r="A25" s="69" t="s">
        <v>220</v>
      </c>
      <c r="B25" s="69"/>
      <c r="C25" s="70"/>
      <c r="D25" s="70"/>
      <c r="E25" s="71"/>
      <c r="F25" s="70"/>
      <c r="G25" s="71"/>
      <c r="H25" s="70"/>
      <c r="I25" s="70"/>
      <c r="J25" s="70"/>
      <c r="K25" s="70"/>
      <c r="L25" s="55"/>
      <c r="M25" s="55"/>
      <c r="N25" s="58"/>
      <c r="O25" s="57"/>
      <c r="P25" s="55"/>
      <c r="Q25" s="55"/>
      <c r="R25" s="68"/>
      <c r="S25" s="59"/>
      <c r="T25" s="53"/>
      <c r="U25" s="53"/>
      <c r="V25" s="53"/>
      <c r="W25" s="53"/>
      <c r="X25" s="53"/>
      <c r="Y25" s="53"/>
      <c r="Z25" s="53"/>
      <c r="AA25" s="53"/>
      <c r="AB25" s="53"/>
    </row>
    <row r="26" spans="1:28" ht="18.75" customHeight="1">
      <c r="A26" s="69"/>
      <c r="B26" s="69"/>
      <c r="C26" s="70"/>
      <c r="D26" s="70"/>
      <c r="E26" s="71"/>
      <c r="F26" s="70"/>
      <c r="G26" s="71"/>
      <c r="H26" s="70"/>
      <c r="I26" s="70"/>
      <c r="J26" s="70"/>
      <c r="K26" s="70"/>
      <c r="L26" s="55" t="s">
        <v>72</v>
      </c>
      <c r="M26" s="55"/>
      <c r="N26" s="68" t="s">
        <v>73</v>
      </c>
      <c r="O26" s="57">
        <v>0</v>
      </c>
      <c r="P26" s="55" t="s">
        <v>74</v>
      </c>
      <c r="Q26" s="55"/>
      <c r="R26" s="68" t="s">
        <v>75</v>
      </c>
      <c r="S26" s="59">
        <v>0</v>
      </c>
      <c r="T26" s="45"/>
      <c r="U26" s="45"/>
      <c r="V26" s="45"/>
      <c r="W26" s="45"/>
      <c r="X26" s="45"/>
      <c r="Y26" s="45"/>
      <c r="Z26" s="45"/>
      <c r="AA26" s="45"/>
      <c r="AB26" s="45"/>
    </row>
    <row r="27" spans="1:28" ht="18.75" customHeight="1">
      <c r="L27" s="55"/>
      <c r="M27" s="55"/>
      <c r="N27" s="68"/>
      <c r="O27" s="57"/>
      <c r="P27" s="55"/>
      <c r="Q27" s="55"/>
      <c r="R27" s="68"/>
      <c r="S27" s="59"/>
      <c r="T27" s="45"/>
      <c r="U27" s="45"/>
      <c r="V27" s="45"/>
      <c r="W27" s="45"/>
      <c r="X27" s="45"/>
      <c r="Y27" s="45"/>
      <c r="Z27" s="45"/>
      <c r="AA27" s="45"/>
      <c r="AB27" s="45"/>
    </row>
    <row r="28" spans="1:28" ht="18.75" customHeight="1">
      <c r="A28" s="41" t="s">
        <v>136</v>
      </c>
      <c r="B28" s="67" t="s">
        <v>0</v>
      </c>
      <c r="C28" s="67"/>
      <c r="D28" s="33" t="s">
        <v>77</v>
      </c>
      <c r="E28" s="33" t="s">
        <v>56</v>
      </c>
      <c r="F28" s="110" t="s">
        <v>138</v>
      </c>
      <c r="G28" s="111"/>
      <c r="H28" s="111"/>
      <c r="I28" s="111"/>
      <c r="J28" s="111"/>
      <c r="K28" s="112"/>
      <c r="L28" s="55" t="s">
        <v>78</v>
      </c>
      <c r="M28" s="55"/>
      <c r="N28" s="58" t="s">
        <v>79</v>
      </c>
      <c r="O28" s="57">
        <v>0</v>
      </c>
      <c r="P28" s="55" t="s">
        <v>80</v>
      </c>
      <c r="Q28" s="55"/>
      <c r="R28" s="58" t="s">
        <v>81</v>
      </c>
      <c r="S28" s="59">
        <v>0</v>
      </c>
      <c r="T28" s="53"/>
      <c r="U28" s="53"/>
      <c r="V28" s="53"/>
      <c r="W28" s="53"/>
      <c r="X28" s="53"/>
      <c r="Y28" s="53"/>
      <c r="Z28" s="53"/>
      <c r="AA28" s="53"/>
      <c r="AB28" s="53"/>
    </row>
    <row r="29" spans="1:28" ht="18.75" customHeight="1">
      <c r="A29" s="37" t="s">
        <v>130</v>
      </c>
      <c r="B29" s="65" t="s">
        <v>215</v>
      </c>
      <c r="C29" s="66"/>
      <c r="D29" s="38"/>
      <c r="E29" s="39"/>
      <c r="F29" s="113"/>
      <c r="G29" s="114"/>
      <c r="H29" s="114"/>
      <c r="I29" s="114"/>
      <c r="J29" s="114"/>
      <c r="K29" s="115"/>
      <c r="L29" s="55"/>
      <c r="M29" s="55"/>
      <c r="N29" s="58"/>
      <c r="O29" s="57"/>
      <c r="P29" s="55"/>
      <c r="Q29" s="55"/>
      <c r="R29" s="58"/>
      <c r="S29" s="59"/>
      <c r="T29" s="53"/>
      <c r="U29" s="53"/>
      <c r="V29" s="53"/>
      <c r="W29" s="53"/>
      <c r="X29" s="53"/>
      <c r="Y29" s="53"/>
      <c r="Z29" s="53"/>
      <c r="AA29" s="53"/>
      <c r="AB29" s="53"/>
    </row>
    <row r="30" spans="1:28" ht="18.75" customHeight="1">
      <c r="A30" s="122"/>
      <c r="B30" s="123"/>
      <c r="C30" s="123"/>
      <c r="D30" s="123"/>
      <c r="E30" s="124"/>
      <c r="F30" s="116"/>
      <c r="G30" s="117"/>
      <c r="H30" s="117"/>
      <c r="I30" s="117"/>
      <c r="J30" s="117"/>
      <c r="K30" s="118"/>
      <c r="L30" s="55" t="s">
        <v>82</v>
      </c>
      <c r="M30" s="55"/>
      <c r="N30" s="68" t="s">
        <v>36</v>
      </c>
      <c r="O30" s="57">
        <v>0</v>
      </c>
      <c r="P30" s="55" t="s">
        <v>83</v>
      </c>
      <c r="Q30" s="55"/>
      <c r="R30" s="68" t="s">
        <v>34</v>
      </c>
      <c r="S30" s="59">
        <v>0</v>
      </c>
      <c r="T30" s="45"/>
      <c r="U30" s="45"/>
      <c r="V30" s="45"/>
      <c r="W30" s="45"/>
      <c r="X30" s="45"/>
      <c r="Y30" s="45"/>
      <c r="Z30" s="45"/>
      <c r="AA30" s="45"/>
      <c r="AB30" s="45"/>
    </row>
    <row r="31" spans="1:28" ht="18.75" customHeight="1">
      <c r="A31" s="37" t="s">
        <v>137</v>
      </c>
      <c r="B31" s="65" t="s">
        <v>216</v>
      </c>
      <c r="C31" s="66"/>
      <c r="D31" s="38"/>
      <c r="E31" s="39"/>
      <c r="F31" s="116"/>
      <c r="G31" s="117"/>
      <c r="H31" s="117"/>
      <c r="I31" s="117"/>
      <c r="J31" s="117"/>
      <c r="K31" s="118"/>
      <c r="L31" s="55"/>
      <c r="M31" s="55"/>
      <c r="N31" s="68"/>
      <c r="O31" s="57"/>
      <c r="P31" s="55"/>
      <c r="Q31" s="55"/>
      <c r="R31" s="68"/>
      <c r="S31" s="59"/>
      <c r="T31" s="45"/>
      <c r="U31" s="45"/>
      <c r="V31" s="45"/>
      <c r="W31" s="45"/>
      <c r="X31" s="45"/>
      <c r="Y31" s="45"/>
      <c r="Z31" s="45"/>
      <c r="AA31" s="45"/>
      <c r="AB31" s="45"/>
    </row>
    <row r="32" spans="1:28" ht="18.75" customHeight="1">
      <c r="A32" s="122"/>
      <c r="B32" s="123"/>
      <c r="C32" s="123"/>
      <c r="D32" s="123"/>
      <c r="E32" s="124"/>
      <c r="F32" s="116"/>
      <c r="G32" s="117"/>
      <c r="H32" s="117"/>
      <c r="I32" s="117"/>
      <c r="J32" s="117"/>
      <c r="K32" s="118"/>
      <c r="L32" s="55" t="s">
        <v>84</v>
      </c>
      <c r="M32" s="55"/>
      <c r="N32" s="58" t="s">
        <v>85</v>
      </c>
      <c r="O32" s="57">
        <v>0</v>
      </c>
      <c r="P32" s="55" t="s">
        <v>86</v>
      </c>
      <c r="Q32" s="55"/>
      <c r="R32" s="58" t="s">
        <v>21</v>
      </c>
      <c r="S32" s="59">
        <v>0</v>
      </c>
      <c r="T32" s="53"/>
      <c r="U32" s="53"/>
      <c r="V32" s="53"/>
      <c r="W32" s="53"/>
      <c r="X32" s="53"/>
      <c r="Y32" s="53"/>
      <c r="Z32" s="53"/>
      <c r="AA32" s="53"/>
      <c r="AB32" s="53"/>
    </row>
    <row r="33" spans="1:28" ht="18.75" customHeight="1">
      <c r="A33" s="37" t="s">
        <v>133</v>
      </c>
      <c r="B33" s="65" t="s">
        <v>217</v>
      </c>
      <c r="C33" s="66"/>
      <c r="D33" s="38"/>
      <c r="E33" s="39"/>
      <c r="F33" s="116"/>
      <c r="G33" s="117"/>
      <c r="H33" s="117"/>
      <c r="I33" s="117"/>
      <c r="J33" s="117"/>
      <c r="K33" s="118"/>
      <c r="L33" s="55"/>
      <c r="M33" s="55"/>
      <c r="N33" s="58"/>
      <c r="O33" s="57"/>
      <c r="P33" s="55"/>
      <c r="Q33" s="55"/>
      <c r="R33" s="58"/>
      <c r="S33" s="59"/>
      <c r="T33" s="53"/>
      <c r="U33" s="53"/>
      <c r="V33" s="53"/>
      <c r="W33" s="53"/>
      <c r="X33" s="53"/>
      <c r="Y33" s="53"/>
      <c r="Z33" s="53"/>
      <c r="AA33" s="53"/>
      <c r="AB33" s="53"/>
    </row>
    <row r="34" spans="1:28" ht="18.75" customHeight="1">
      <c r="A34" s="122"/>
      <c r="B34" s="123"/>
      <c r="C34" s="123"/>
      <c r="D34" s="123"/>
      <c r="E34" s="124"/>
      <c r="F34" s="116"/>
      <c r="G34" s="117"/>
      <c r="H34" s="117"/>
      <c r="I34" s="117"/>
      <c r="J34" s="117"/>
      <c r="K34" s="118"/>
      <c r="L34" s="2" t="s">
        <v>1</v>
      </c>
      <c r="M34" s="3" t="s">
        <v>2</v>
      </c>
      <c r="N34" s="4" t="s">
        <v>3</v>
      </c>
      <c r="O34" s="4" t="s">
        <v>4</v>
      </c>
      <c r="P34" s="4" t="s">
        <v>5</v>
      </c>
      <c r="Q34" s="4" t="s">
        <v>6</v>
      </c>
      <c r="R34" s="5" t="s">
        <v>7</v>
      </c>
      <c r="S34" s="6" t="s">
        <v>8</v>
      </c>
      <c r="T34" s="45"/>
      <c r="U34" s="45"/>
      <c r="V34" s="45"/>
      <c r="W34" s="45"/>
      <c r="X34" s="45"/>
      <c r="Y34" s="45"/>
      <c r="Z34" s="45"/>
      <c r="AA34" s="45"/>
      <c r="AB34" s="45"/>
    </row>
    <row r="35" spans="1:28" ht="18.75" customHeight="1">
      <c r="A35" s="37" t="s">
        <v>132</v>
      </c>
      <c r="B35" s="65" t="s">
        <v>218</v>
      </c>
      <c r="C35" s="66"/>
      <c r="D35" s="38"/>
      <c r="E35" s="39"/>
      <c r="F35" s="116"/>
      <c r="G35" s="117"/>
      <c r="H35" s="117"/>
      <c r="I35" s="117"/>
      <c r="J35" s="117"/>
      <c r="K35" s="118"/>
      <c r="L35" s="2">
        <f>$D$5</f>
        <v>1</v>
      </c>
      <c r="M35" s="3">
        <f>$D$7</f>
        <v>2</v>
      </c>
      <c r="N35" s="4">
        <f>$D$9</f>
        <v>3</v>
      </c>
      <c r="O35" s="4">
        <f>$D$11</f>
        <v>4</v>
      </c>
      <c r="P35" s="4">
        <f>$D$13</f>
        <v>5</v>
      </c>
      <c r="Q35" s="4">
        <f>$D$15</f>
        <v>6</v>
      </c>
      <c r="R35" s="5">
        <f>$D$17</f>
        <v>7</v>
      </c>
      <c r="S35" s="7">
        <f>$D$19</f>
        <v>8</v>
      </c>
      <c r="T35" s="45"/>
      <c r="U35" s="45"/>
      <c r="V35" s="45"/>
      <c r="W35" s="45"/>
      <c r="X35" s="45"/>
      <c r="Y35" s="45"/>
      <c r="Z35" s="45"/>
      <c r="AA35" s="45"/>
      <c r="AB35" s="45"/>
    </row>
    <row r="36" spans="1:28" ht="18.75" customHeight="1">
      <c r="A36" s="122"/>
      <c r="B36" s="123"/>
      <c r="C36" s="123"/>
      <c r="D36" s="123"/>
      <c r="E36" s="124"/>
      <c r="F36" s="119"/>
      <c r="G36" s="120"/>
      <c r="H36" s="120"/>
      <c r="I36" s="120"/>
      <c r="J36" s="120"/>
      <c r="K36" s="121"/>
      <c r="L36" s="64" t="s">
        <v>87</v>
      </c>
      <c r="M36" s="64"/>
      <c r="N36" s="64"/>
      <c r="O36" s="64"/>
      <c r="P36" s="64"/>
      <c r="Q36" s="64"/>
      <c r="R36" s="64"/>
      <c r="S36" s="64"/>
      <c r="T36" s="53"/>
      <c r="U36" s="53"/>
      <c r="V36" s="53"/>
      <c r="W36" s="53"/>
      <c r="X36" s="53"/>
      <c r="Y36" s="53"/>
      <c r="Z36" s="53"/>
      <c r="AA36" s="53"/>
      <c r="AB36" s="53"/>
    </row>
    <row r="37" spans="1:28" ht="18.75" customHeight="1">
      <c r="G37" s="17"/>
      <c r="H37" s="17"/>
      <c r="I37" s="17"/>
      <c r="J37" s="17"/>
      <c r="K37" s="17"/>
      <c r="L37" s="55" t="s">
        <v>88</v>
      </c>
      <c r="M37" s="55"/>
      <c r="N37" s="58" t="s">
        <v>89</v>
      </c>
      <c r="O37" s="57">
        <v>0</v>
      </c>
      <c r="P37" s="55" t="s">
        <v>90</v>
      </c>
      <c r="Q37" s="55"/>
      <c r="R37" s="58" t="s">
        <v>91</v>
      </c>
      <c r="S37" s="59">
        <v>0</v>
      </c>
      <c r="T37" s="53"/>
      <c r="U37" s="53"/>
      <c r="V37" s="53"/>
      <c r="W37" s="53"/>
      <c r="X37" s="53"/>
      <c r="Y37" s="53"/>
      <c r="Z37" s="53"/>
      <c r="AA37" s="53"/>
      <c r="AB37" s="53"/>
    </row>
    <row r="38" spans="1:28" ht="18.75" customHeight="1">
      <c r="A38" s="61" t="s">
        <v>92</v>
      </c>
      <c r="B38" s="61"/>
      <c r="C38" s="61"/>
      <c r="D38" s="61"/>
      <c r="E38" s="61" t="s">
        <v>14</v>
      </c>
      <c r="F38" s="61"/>
      <c r="G38" s="61"/>
      <c r="H38" s="61"/>
      <c r="I38" s="61"/>
      <c r="J38" s="61"/>
      <c r="K38" s="61"/>
      <c r="L38" s="55"/>
      <c r="M38" s="55"/>
      <c r="N38" s="58"/>
      <c r="O38" s="57"/>
      <c r="P38" s="55"/>
      <c r="Q38" s="55"/>
      <c r="R38" s="58"/>
      <c r="S38" s="59"/>
      <c r="T38" s="45"/>
      <c r="U38" s="45"/>
      <c r="V38" s="45"/>
      <c r="W38" s="45"/>
      <c r="X38" s="45"/>
      <c r="Y38" s="45"/>
      <c r="Z38" s="45"/>
      <c r="AA38" s="45"/>
      <c r="AB38" s="45"/>
    </row>
    <row r="39" spans="1:28" ht="18.75" customHeight="1">
      <c r="A39" s="46"/>
      <c r="B39" s="46"/>
      <c r="C39" s="46"/>
      <c r="D39" s="46"/>
      <c r="E39" s="63"/>
      <c r="F39" s="46"/>
      <c r="G39" s="46"/>
      <c r="H39" s="46"/>
      <c r="I39" s="46"/>
      <c r="J39" s="46"/>
      <c r="K39" s="46"/>
      <c r="L39" s="56" t="s">
        <v>93</v>
      </c>
      <c r="M39" s="56"/>
      <c r="N39" s="48" t="s">
        <v>94</v>
      </c>
      <c r="O39" s="57">
        <v>0</v>
      </c>
      <c r="P39" s="55" t="s">
        <v>95</v>
      </c>
      <c r="Q39" s="55"/>
      <c r="R39" s="58" t="s">
        <v>96</v>
      </c>
      <c r="S39" s="59">
        <v>0</v>
      </c>
      <c r="T39" s="45"/>
      <c r="U39" s="45"/>
      <c r="V39" s="45"/>
      <c r="W39" s="45"/>
      <c r="X39" s="45"/>
      <c r="Y39" s="45"/>
      <c r="Z39" s="45"/>
      <c r="AA39" s="45"/>
      <c r="AB39" s="45"/>
    </row>
    <row r="40" spans="1:28" ht="18.75" customHeight="1">
      <c r="A40" s="51"/>
      <c r="B40" s="51"/>
      <c r="C40" s="51"/>
      <c r="D40" s="51"/>
      <c r="E40" s="60"/>
      <c r="F40" s="52"/>
      <c r="G40" s="52"/>
      <c r="H40" s="52"/>
      <c r="I40" s="52"/>
      <c r="J40" s="52"/>
      <c r="K40" s="52"/>
      <c r="L40" s="56"/>
      <c r="M40" s="56"/>
      <c r="N40" s="48"/>
      <c r="O40" s="57"/>
      <c r="P40" s="55"/>
      <c r="Q40" s="55"/>
      <c r="R40" s="58"/>
      <c r="S40" s="59"/>
      <c r="T40" s="53"/>
      <c r="U40" s="53"/>
      <c r="V40" s="53"/>
      <c r="W40" s="53"/>
      <c r="X40" s="53"/>
      <c r="Y40" s="53"/>
      <c r="Z40" s="53"/>
      <c r="AA40" s="53"/>
      <c r="AB40" s="53"/>
    </row>
    <row r="41" spans="1:28" ht="18.75" customHeight="1">
      <c r="A41" s="46"/>
      <c r="B41" s="46"/>
      <c r="C41" s="46"/>
      <c r="D41" s="46"/>
      <c r="E41" s="63"/>
      <c r="F41" s="46"/>
      <c r="G41" s="46"/>
      <c r="H41" s="46"/>
      <c r="I41" s="46"/>
      <c r="J41" s="46"/>
      <c r="K41" s="46"/>
      <c r="L41" s="55" t="s">
        <v>97</v>
      </c>
      <c r="M41" s="55"/>
      <c r="N41" s="58" t="s">
        <v>98</v>
      </c>
      <c r="O41" s="57">
        <v>0</v>
      </c>
      <c r="P41" s="55" t="s">
        <v>99</v>
      </c>
      <c r="Q41" s="55"/>
      <c r="R41" s="58" t="s">
        <v>100</v>
      </c>
      <c r="S41" s="59">
        <v>0</v>
      </c>
      <c r="T41" s="53"/>
      <c r="U41" s="53"/>
      <c r="V41" s="53"/>
      <c r="W41" s="53"/>
      <c r="X41" s="53"/>
      <c r="Y41" s="53"/>
      <c r="Z41" s="53"/>
      <c r="AA41" s="53"/>
      <c r="AB41" s="53"/>
    </row>
    <row r="42" spans="1:28" ht="18.75" customHeight="1">
      <c r="A42" s="51"/>
      <c r="B42" s="51"/>
      <c r="C42" s="51"/>
      <c r="D42" s="51"/>
      <c r="E42" s="60"/>
      <c r="F42" s="52"/>
      <c r="G42" s="52"/>
      <c r="H42" s="52"/>
      <c r="I42" s="52"/>
      <c r="J42" s="52"/>
      <c r="K42" s="52"/>
      <c r="L42" s="55"/>
      <c r="M42" s="55"/>
      <c r="N42" s="58"/>
      <c r="O42" s="57"/>
      <c r="P42" s="55"/>
      <c r="Q42" s="55"/>
      <c r="R42" s="58"/>
      <c r="S42" s="59"/>
      <c r="T42" s="45"/>
      <c r="U42" s="45"/>
      <c r="V42" s="45"/>
      <c r="W42" s="45"/>
      <c r="X42" s="45"/>
      <c r="Y42" s="45"/>
      <c r="Z42" s="45"/>
      <c r="AA42" s="45"/>
      <c r="AB42" s="45"/>
    </row>
    <row r="43" spans="1:28" ht="18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55" t="s">
        <v>101</v>
      </c>
      <c r="M43" s="55"/>
      <c r="N43" s="48" t="s">
        <v>142</v>
      </c>
      <c r="O43" s="57">
        <v>0</v>
      </c>
      <c r="P43" s="55" t="s">
        <v>102</v>
      </c>
      <c r="Q43" s="55"/>
      <c r="R43" s="48" t="s">
        <v>103</v>
      </c>
      <c r="S43" s="59">
        <v>0</v>
      </c>
      <c r="T43" s="45"/>
      <c r="U43" s="45"/>
      <c r="V43" s="45"/>
      <c r="W43" s="45"/>
      <c r="X43" s="45"/>
      <c r="Y43" s="45"/>
      <c r="Z43" s="45"/>
      <c r="AA43" s="45"/>
      <c r="AB43" s="45"/>
    </row>
    <row r="44" spans="1:28" ht="18.75" customHeight="1">
      <c r="A44" s="51"/>
      <c r="B44" s="51"/>
      <c r="C44" s="51"/>
      <c r="D44" s="51"/>
      <c r="E44" s="52"/>
      <c r="F44" s="52"/>
      <c r="G44" s="52"/>
      <c r="H44" s="52"/>
      <c r="I44" s="52"/>
      <c r="J44" s="52"/>
      <c r="K44" s="52"/>
      <c r="L44" s="55"/>
      <c r="M44" s="55"/>
      <c r="N44" s="48"/>
      <c r="O44" s="57"/>
      <c r="P44" s="55"/>
      <c r="Q44" s="55"/>
      <c r="R44" s="48"/>
      <c r="S44" s="59"/>
      <c r="T44" s="53"/>
      <c r="U44" s="53"/>
      <c r="V44" s="53"/>
      <c r="W44" s="53"/>
      <c r="X44" s="53"/>
      <c r="Y44" s="53"/>
      <c r="Z44" s="53"/>
      <c r="AA44" s="53"/>
      <c r="AB44" s="53"/>
    </row>
    <row r="45" spans="1:28" ht="18.75" customHeight="1">
      <c r="A45" s="46"/>
      <c r="B45" s="46"/>
      <c r="C45" s="46"/>
      <c r="D45" s="46"/>
      <c r="E45" s="62"/>
      <c r="F45" s="62"/>
      <c r="G45" s="62"/>
      <c r="H45" s="62"/>
      <c r="I45" s="62"/>
      <c r="J45" s="62"/>
      <c r="K45" s="62"/>
      <c r="L45" s="56" t="s">
        <v>104</v>
      </c>
      <c r="M45" s="56"/>
      <c r="N45" s="48" t="s">
        <v>105</v>
      </c>
      <c r="O45" s="57">
        <v>0</v>
      </c>
      <c r="P45" s="55" t="s">
        <v>106</v>
      </c>
      <c r="Q45" s="55"/>
      <c r="R45" s="48" t="s">
        <v>107</v>
      </c>
      <c r="S45" s="59">
        <v>0</v>
      </c>
      <c r="T45" s="53"/>
      <c r="U45" s="53"/>
      <c r="V45" s="53"/>
      <c r="W45" s="53"/>
      <c r="X45" s="53"/>
      <c r="Y45" s="53"/>
      <c r="Z45" s="53"/>
      <c r="AA45" s="53"/>
      <c r="AB45" s="53"/>
    </row>
    <row r="46" spans="1:28" ht="18.75" customHeight="1">
      <c r="A46" s="51"/>
      <c r="B46" s="51"/>
      <c r="C46" s="51"/>
      <c r="D46" s="51"/>
      <c r="E46" s="60"/>
      <c r="F46" s="52"/>
      <c r="G46" s="52"/>
      <c r="H46" s="52"/>
      <c r="I46" s="52"/>
      <c r="J46" s="52"/>
      <c r="K46" s="52"/>
      <c r="L46" s="56"/>
      <c r="M46" s="56"/>
      <c r="N46" s="48"/>
      <c r="O46" s="57"/>
      <c r="P46" s="55"/>
      <c r="Q46" s="55"/>
      <c r="R46" s="48"/>
      <c r="S46" s="59"/>
      <c r="T46" s="45"/>
      <c r="U46" s="45"/>
      <c r="V46" s="45"/>
      <c r="W46" s="45"/>
      <c r="X46" s="45"/>
      <c r="Y46" s="45"/>
      <c r="Z46" s="45"/>
      <c r="AA46" s="45"/>
      <c r="AB46" s="45"/>
    </row>
    <row r="47" spans="1:28" ht="18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7" t="s">
        <v>108</v>
      </c>
      <c r="M47" s="47"/>
      <c r="N47" s="48" t="s">
        <v>109</v>
      </c>
      <c r="O47" s="49">
        <v>0</v>
      </c>
      <c r="P47" s="47" t="s">
        <v>110</v>
      </c>
      <c r="Q47" s="47"/>
      <c r="R47" s="48" t="s">
        <v>111</v>
      </c>
      <c r="S47" s="50">
        <v>0</v>
      </c>
      <c r="T47" s="45"/>
      <c r="U47" s="45"/>
      <c r="V47" s="45"/>
      <c r="W47" s="45"/>
      <c r="X47" s="45"/>
      <c r="Y47" s="45"/>
      <c r="Z47" s="45"/>
      <c r="AA47" s="45"/>
      <c r="AB47" s="45"/>
    </row>
    <row r="48" spans="1:28" ht="18.75" customHeight="1">
      <c r="A48" s="51"/>
      <c r="B48" s="51"/>
      <c r="C48" s="51"/>
      <c r="D48" s="51"/>
      <c r="E48" s="52"/>
      <c r="F48" s="52"/>
      <c r="G48" s="52"/>
      <c r="H48" s="52"/>
      <c r="I48" s="52"/>
      <c r="J48" s="52"/>
      <c r="K48" s="52"/>
      <c r="L48" s="47"/>
      <c r="M48" s="47"/>
      <c r="N48" s="48"/>
      <c r="O48" s="49"/>
      <c r="P48" s="47"/>
      <c r="Q48" s="47"/>
      <c r="R48" s="48"/>
      <c r="S48" s="50"/>
      <c r="T48" s="53"/>
      <c r="U48" s="53"/>
      <c r="V48" s="53"/>
      <c r="W48" s="53"/>
      <c r="X48" s="53"/>
      <c r="Y48" s="53"/>
      <c r="Z48" s="53"/>
      <c r="AA48" s="53"/>
      <c r="AB48" s="53"/>
    </row>
    <row r="49" spans="1:28" ht="18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55" t="s">
        <v>112</v>
      </c>
      <c r="M49" s="55"/>
      <c r="N49" s="48" t="s">
        <v>98</v>
      </c>
      <c r="O49" s="57">
        <v>0</v>
      </c>
      <c r="P49" s="55" t="s">
        <v>113</v>
      </c>
      <c r="Q49" s="55"/>
      <c r="R49" s="58" t="s">
        <v>114</v>
      </c>
      <c r="S49" s="57">
        <v>0</v>
      </c>
      <c r="T49" s="54"/>
      <c r="U49" s="53"/>
      <c r="V49" s="53"/>
      <c r="W49" s="53"/>
      <c r="X49" s="53"/>
      <c r="Y49" s="53"/>
      <c r="Z49" s="53"/>
      <c r="AA49" s="53"/>
      <c r="AB49" s="53"/>
    </row>
    <row r="50" spans="1:28" ht="18.75" customHeight="1">
      <c r="A50" s="51"/>
      <c r="B50" s="51"/>
      <c r="C50" s="51"/>
      <c r="D50" s="51"/>
      <c r="E50" s="52"/>
      <c r="F50" s="52"/>
      <c r="G50" s="52"/>
      <c r="H50" s="52"/>
      <c r="I50" s="52"/>
      <c r="J50" s="52"/>
      <c r="K50" s="52"/>
      <c r="L50" s="55"/>
      <c r="M50" s="55"/>
      <c r="N50" s="48"/>
      <c r="O50" s="57"/>
      <c r="P50" s="55"/>
      <c r="Q50" s="55"/>
      <c r="R50" s="58"/>
      <c r="S50" s="57"/>
    </row>
    <row r="53" spans="1:28">
      <c r="H53" s="1"/>
    </row>
    <row r="56" spans="1:28">
      <c r="A56" s="44" t="s">
        <v>115</v>
      </c>
      <c r="B56" s="44"/>
    </row>
    <row r="57" spans="1:28">
      <c r="A57" t="s">
        <v>76</v>
      </c>
      <c r="B57" s="18" t="str">
        <f>C1</f>
        <v>MyName</v>
      </c>
      <c r="D57">
        <v>0</v>
      </c>
      <c r="E57" t="s">
        <v>116</v>
      </c>
    </row>
    <row r="58" spans="1:28">
      <c r="A58" s="19" t="s">
        <v>117</v>
      </c>
      <c r="B58" s="20">
        <f>J15</f>
        <v>14</v>
      </c>
      <c r="D58">
        <v>1</v>
      </c>
      <c r="E58" t="s">
        <v>118</v>
      </c>
    </row>
    <row r="59" spans="1:28">
      <c r="A59" s="19" t="s">
        <v>119</v>
      </c>
      <c r="B59" s="20">
        <f>J17</f>
        <v>15</v>
      </c>
      <c r="D59">
        <v>2</v>
      </c>
      <c r="E59" t="s">
        <v>120</v>
      </c>
      <c r="F59" s="34"/>
    </row>
    <row r="60" spans="1:28">
      <c r="A60" s="19" t="s">
        <v>121</v>
      </c>
      <c r="B60" s="20">
        <f>J13+IF(C60=0,ROUNDDOWN(E23,0),MIN(ROUNDUP(E23,0),ROUNDUP(E25,0),ROUNDUP(E23+E25,0)))</f>
        <v>13</v>
      </c>
      <c r="C60">
        <v>0</v>
      </c>
    </row>
    <row r="61" spans="1:28">
      <c r="A61" s="19" t="s">
        <v>122</v>
      </c>
      <c r="B61" s="19">
        <f>J11</f>
        <v>12</v>
      </c>
    </row>
    <row r="62" spans="1:28">
      <c r="A62" s="19" t="s">
        <v>139</v>
      </c>
      <c r="B62">
        <f>IF(C60=2,G25,0)</f>
        <v>0</v>
      </c>
    </row>
    <row r="63" spans="1:28">
      <c r="A63" s="19" t="s">
        <v>143</v>
      </c>
      <c r="B63">
        <f>I1</f>
        <v>42</v>
      </c>
    </row>
  </sheetData>
  <mergeCells count="358">
    <mergeCell ref="B35:C35"/>
    <mergeCell ref="F28:K28"/>
    <mergeCell ref="F29:K36"/>
    <mergeCell ref="A30:E30"/>
    <mergeCell ref="A32:E32"/>
    <mergeCell ref="A34:E34"/>
    <mergeCell ref="A36:E36"/>
    <mergeCell ref="A1:B1"/>
    <mergeCell ref="C1:E1"/>
    <mergeCell ref="C13:C14"/>
    <mergeCell ref="D13:E14"/>
    <mergeCell ref="G13:I14"/>
    <mergeCell ref="J13:K14"/>
    <mergeCell ref="A9:B10"/>
    <mergeCell ref="C9:C10"/>
    <mergeCell ref="D9:E10"/>
    <mergeCell ref="G9:I10"/>
    <mergeCell ref="J9:K10"/>
    <mergeCell ref="C19:C20"/>
    <mergeCell ref="D19:E20"/>
    <mergeCell ref="G19:I20"/>
    <mergeCell ref="J19:K20"/>
    <mergeCell ref="E23:E24"/>
    <mergeCell ref="F23:F24"/>
    <mergeCell ref="T1:AB2"/>
    <mergeCell ref="A2:B2"/>
    <mergeCell ref="C2:E2"/>
    <mergeCell ref="A3:B3"/>
    <mergeCell ref="C3:E3"/>
    <mergeCell ref="L3:S3"/>
    <mergeCell ref="T3:V3"/>
    <mergeCell ref="W3:Y3"/>
    <mergeCell ref="A5:B6"/>
    <mergeCell ref="C5:C6"/>
    <mergeCell ref="D5:E6"/>
    <mergeCell ref="G5:I6"/>
    <mergeCell ref="J5:K6"/>
    <mergeCell ref="L6:M7"/>
    <mergeCell ref="N6:N7"/>
    <mergeCell ref="O6:O7"/>
    <mergeCell ref="P6:Q7"/>
    <mergeCell ref="A7:B8"/>
    <mergeCell ref="C7:C8"/>
    <mergeCell ref="D7:E8"/>
    <mergeCell ref="G7:I8"/>
    <mergeCell ref="J7:K8"/>
    <mergeCell ref="L8:M9"/>
    <mergeCell ref="L4:M5"/>
    <mergeCell ref="N4:N5"/>
    <mergeCell ref="O4:O5"/>
    <mergeCell ref="P4:Q5"/>
    <mergeCell ref="P8:Q9"/>
    <mergeCell ref="R8:R9"/>
    <mergeCell ref="S8:S9"/>
    <mergeCell ref="T8:V9"/>
    <mergeCell ref="W8:Y9"/>
    <mergeCell ref="Z8:Z9"/>
    <mergeCell ref="N8:N9"/>
    <mergeCell ref="O8:O9"/>
    <mergeCell ref="AA8:AA9"/>
    <mergeCell ref="AA4:AA5"/>
    <mergeCell ref="AB4:AB5"/>
    <mergeCell ref="R6:R7"/>
    <mergeCell ref="S6:S7"/>
    <mergeCell ref="T6:V7"/>
    <mergeCell ref="W6:Y7"/>
    <mergeCell ref="Z6:Z7"/>
    <mergeCell ref="AA6:AA7"/>
    <mergeCell ref="AB6:AB7"/>
    <mergeCell ref="R4:R5"/>
    <mergeCell ref="S4:S5"/>
    <mergeCell ref="T4:V5"/>
    <mergeCell ref="W4:Y5"/>
    <mergeCell ref="Z4:Z5"/>
    <mergeCell ref="AB8:AB9"/>
    <mergeCell ref="A11:B12"/>
    <mergeCell ref="C11:C12"/>
    <mergeCell ref="D11:E12"/>
    <mergeCell ref="G11:I12"/>
    <mergeCell ref="J11:K12"/>
    <mergeCell ref="L12:M13"/>
    <mergeCell ref="N12:N13"/>
    <mergeCell ref="P12:Q13"/>
    <mergeCell ref="A13:B14"/>
    <mergeCell ref="L10:M11"/>
    <mergeCell ref="N10:N11"/>
    <mergeCell ref="O10:O11"/>
    <mergeCell ref="P10:Q11"/>
    <mergeCell ref="L14:M15"/>
    <mergeCell ref="N14:N15"/>
    <mergeCell ref="O14:O15"/>
    <mergeCell ref="C15:C16"/>
    <mergeCell ref="D15:E16"/>
    <mergeCell ref="G15:I16"/>
    <mergeCell ref="J15:K16"/>
    <mergeCell ref="L16:M17"/>
    <mergeCell ref="N16:N17"/>
    <mergeCell ref="O16:O17"/>
    <mergeCell ref="P16:Q17"/>
    <mergeCell ref="AB14:AB15"/>
    <mergeCell ref="R12:R13"/>
    <mergeCell ref="S12:S13"/>
    <mergeCell ref="T12:V13"/>
    <mergeCell ref="W12:Y13"/>
    <mergeCell ref="Z12:Z13"/>
    <mergeCell ref="AA12:AA13"/>
    <mergeCell ref="AB12:AB13"/>
    <mergeCell ref="AA10:AA11"/>
    <mergeCell ref="AB10:AB11"/>
    <mergeCell ref="R10:R11"/>
    <mergeCell ref="S10:S11"/>
    <mergeCell ref="T10:V11"/>
    <mergeCell ref="W10:Y11"/>
    <mergeCell ref="Z10:Z11"/>
    <mergeCell ref="AB16:AB17"/>
    <mergeCell ref="A17:B18"/>
    <mergeCell ref="S18:S19"/>
    <mergeCell ref="T18:V19"/>
    <mergeCell ref="W18:Y19"/>
    <mergeCell ref="Z18:Z19"/>
    <mergeCell ref="AA18:AA19"/>
    <mergeCell ref="AB18:AB19"/>
    <mergeCell ref="A15:B16"/>
    <mergeCell ref="D17:E18"/>
    <mergeCell ref="G17:I18"/>
    <mergeCell ref="J17:K18"/>
    <mergeCell ref="L18:M19"/>
    <mergeCell ref="N18:N19"/>
    <mergeCell ref="O18:O19"/>
    <mergeCell ref="P18:Q19"/>
    <mergeCell ref="R18:R19"/>
    <mergeCell ref="R14:R15"/>
    <mergeCell ref="A19:B20"/>
    <mergeCell ref="S14:S15"/>
    <mergeCell ref="T14:V15"/>
    <mergeCell ref="W14:Y15"/>
    <mergeCell ref="Z14:Z15"/>
    <mergeCell ref="AA14:AA15"/>
    <mergeCell ref="R16:R17"/>
    <mergeCell ref="P14:Q15"/>
    <mergeCell ref="O12:O13"/>
    <mergeCell ref="S16:S17"/>
    <mergeCell ref="T16:V17"/>
    <mergeCell ref="W16:Y17"/>
    <mergeCell ref="Z16:Z17"/>
    <mergeCell ref="AA16:AA17"/>
    <mergeCell ref="T20:V21"/>
    <mergeCell ref="W20:Y21"/>
    <mergeCell ref="Z20:Z21"/>
    <mergeCell ref="AA20:AA21"/>
    <mergeCell ref="AB20:AB21"/>
    <mergeCell ref="D21:E21"/>
    <mergeCell ref="C17:C18"/>
    <mergeCell ref="A22:B22"/>
    <mergeCell ref="C22:D22"/>
    <mergeCell ref="I22:K22"/>
    <mergeCell ref="L22:M23"/>
    <mergeCell ref="N22:N23"/>
    <mergeCell ref="O22:O23"/>
    <mergeCell ref="P22:Q23"/>
    <mergeCell ref="R22:R23"/>
    <mergeCell ref="S22:S23"/>
    <mergeCell ref="T22:V23"/>
    <mergeCell ref="W22:Y23"/>
    <mergeCell ref="Z22:Z23"/>
    <mergeCell ref="AA22:AA23"/>
    <mergeCell ref="AB22:AB23"/>
    <mergeCell ref="A23:B24"/>
    <mergeCell ref="C23:D24"/>
    <mergeCell ref="L20:M21"/>
    <mergeCell ref="H23:H24"/>
    <mergeCell ref="I23:K24"/>
    <mergeCell ref="L24:M25"/>
    <mergeCell ref="N24:N25"/>
    <mergeCell ref="O24:O25"/>
    <mergeCell ref="P24:Q25"/>
    <mergeCell ref="R24:R25"/>
    <mergeCell ref="S24:S25"/>
    <mergeCell ref="S20:S21"/>
    <mergeCell ref="N20:N21"/>
    <mergeCell ref="O20:O21"/>
    <mergeCell ref="P20:Q21"/>
    <mergeCell ref="R20:R21"/>
    <mergeCell ref="T24:V25"/>
    <mergeCell ref="W24:Y25"/>
    <mergeCell ref="Z24:Z25"/>
    <mergeCell ref="AA24:AA25"/>
    <mergeCell ref="AB24:AB25"/>
    <mergeCell ref="A25:B26"/>
    <mergeCell ref="C25:D26"/>
    <mergeCell ref="E25:E26"/>
    <mergeCell ref="F25:F26"/>
    <mergeCell ref="G25:G26"/>
    <mergeCell ref="H25:H26"/>
    <mergeCell ref="I25:K26"/>
    <mergeCell ref="L26:M27"/>
    <mergeCell ref="N26:N27"/>
    <mergeCell ref="O26:O27"/>
    <mergeCell ref="P26:Q27"/>
    <mergeCell ref="R26:R27"/>
    <mergeCell ref="S26:S27"/>
    <mergeCell ref="T26:V27"/>
    <mergeCell ref="W26:Y27"/>
    <mergeCell ref="Z26:Z27"/>
    <mergeCell ref="AA26:AA27"/>
    <mergeCell ref="AB26:AB27"/>
    <mergeCell ref="G23:G24"/>
    <mergeCell ref="AA28:AA29"/>
    <mergeCell ref="AB28:AB29"/>
    <mergeCell ref="B28:C28"/>
    <mergeCell ref="B29:C29"/>
    <mergeCell ref="L30:M31"/>
    <mergeCell ref="N30:N31"/>
    <mergeCell ref="O30:O31"/>
    <mergeCell ref="P30:Q31"/>
    <mergeCell ref="R30:R31"/>
    <mergeCell ref="S30:S31"/>
    <mergeCell ref="B31:C31"/>
    <mergeCell ref="L28:M29"/>
    <mergeCell ref="N28:N29"/>
    <mergeCell ref="O28:O29"/>
    <mergeCell ref="P28:Q29"/>
    <mergeCell ref="R28:R29"/>
    <mergeCell ref="S28:S29"/>
    <mergeCell ref="T28:V29"/>
    <mergeCell ref="W28:Y29"/>
    <mergeCell ref="Z28:Z29"/>
    <mergeCell ref="B33:C33"/>
    <mergeCell ref="T30:V31"/>
    <mergeCell ref="W30:Y31"/>
    <mergeCell ref="Z30:Z31"/>
    <mergeCell ref="AA30:AA31"/>
    <mergeCell ref="AB30:AB31"/>
    <mergeCell ref="L32:M33"/>
    <mergeCell ref="N32:N33"/>
    <mergeCell ref="O32:O33"/>
    <mergeCell ref="P32:Q33"/>
    <mergeCell ref="R32:R33"/>
    <mergeCell ref="S32:S33"/>
    <mergeCell ref="T32:V33"/>
    <mergeCell ref="W32:Y33"/>
    <mergeCell ref="Z32:Z33"/>
    <mergeCell ref="AA32:AA33"/>
    <mergeCell ref="AB32:AB33"/>
    <mergeCell ref="T34:V35"/>
    <mergeCell ref="W34:Y35"/>
    <mergeCell ref="Z34:Z35"/>
    <mergeCell ref="AA34:AA35"/>
    <mergeCell ref="AB34:AB35"/>
    <mergeCell ref="L36:S36"/>
    <mergeCell ref="T36:V37"/>
    <mergeCell ref="W36:Y37"/>
    <mergeCell ref="Z36:Z37"/>
    <mergeCell ref="AA36:AA37"/>
    <mergeCell ref="AB36:AB37"/>
    <mergeCell ref="L37:M38"/>
    <mergeCell ref="N37:N38"/>
    <mergeCell ref="O37:O38"/>
    <mergeCell ref="P37:Q38"/>
    <mergeCell ref="R37:R38"/>
    <mergeCell ref="S37:S38"/>
    <mergeCell ref="W38:Y39"/>
    <mergeCell ref="Z38:Z39"/>
    <mergeCell ref="AA38:AA39"/>
    <mergeCell ref="AB38:AB39"/>
    <mergeCell ref="A39:D39"/>
    <mergeCell ref="E39:K39"/>
    <mergeCell ref="L39:M40"/>
    <mergeCell ref="N39:N40"/>
    <mergeCell ref="O39:O40"/>
    <mergeCell ref="P39:Q40"/>
    <mergeCell ref="R39:R40"/>
    <mergeCell ref="S39:S40"/>
    <mergeCell ref="A40:D40"/>
    <mergeCell ref="E40:K40"/>
    <mergeCell ref="T40:V41"/>
    <mergeCell ref="W40:Y41"/>
    <mergeCell ref="Z40:Z41"/>
    <mergeCell ref="AA40:AA41"/>
    <mergeCell ref="AB40:AB41"/>
    <mergeCell ref="A41:D41"/>
    <mergeCell ref="E41:K41"/>
    <mergeCell ref="P41:Q42"/>
    <mergeCell ref="R41:R42"/>
    <mergeCell ref="S41:S42"/>
    <mergeCell ref="A42:D42"/>
    <mergeCell ref="E42:K42"/>
    <mergeCell ref="T42:V43"/>
    <mergeCell ref="L41:M42"/>
    <mergeCell ref="N41:N42"/>
    <mergeCell ref="O41:O42"/>
    <mergeCell ref="A38:D38"/>
    <mergeCell ref="E38:K38"/>
    <mergeCell ref="T38:V39"/>
    <mergeCell ref="W42:Y43"/>
    <mergeCell ref="Z42:Z43"/>
    <mergeCell ref="AA42:AA43"/>
    <mergeCell ref="AB42:AB43"/>
    <mergeCell ref="A43:D43"/>
    <mergeCell ref="E43:K43"/>
    <mergeCell ref="L43:M44"/>
    <mergeCell ref="N43:N44"/>
    <mergeCell ref="O43:O44"/>
    <mergeCell ref="P43:Q44"/>
    <mergeCell ref="R43:R44"/>
    <mergeCell ref="S43:S44"/>
    <mergeCell ref="A44:D44"/>
    <mergeCell ref="E44:K44"/>
    <mergeCell ref="T44:V45"/>
    <mergeCell ref="W44:Y45"/>
    <mergeCell ref="Z44:Z45"/>
    <mergeCell ref="AA44:AA45"/>
    <mergeCell ref="AB44:AB45"/>
    <mergeCell ref="A45:D45"/>
    <mergeCell ref="E45:K45"/>
    <mergeCell ref="T46:V47"/>
    <mergeCell ref="L45:M46"/>
    <mergeCell ref="N45:N46"/>
    <mergeCell ref="O45:O46"/>
    <mergeCell ref="A50:D50"/>
    <mergeCell ref="E50:K50"/>
    <mergeCell ref="W46:Y47"/>
    <mergeCell ref="Z46:Z47"/>
    <mergeCell ref="AA46:AA47"/>
    <mergeCell ref="N49:N50"/>
    <mergeCell ref="O49:O50"/>
    <mergeCell ref="P49:Q50"/>
    <mergeCell ref="R49:R50"/>
    <mergeCell ref="S49:S50"/>
    <mergeCell ref="P45:Q46"/>
    <mergeCell ref="R45:R46"/>
    <mergeCell ref="S45:S46"/>
    <mergeCell ref="A46:D46"/>
    <mergeCell ref="E46:K46"/>
    <mergeCell ref="G1:H1"/>
    <mergeCell ref="I1:K1"/>
    <mergeCell ref="G2:H2"/>
    <mergeCell ref="I2:K2"/>
    <mergeCell ref="A56:B56"/>
    <mergeCell ref="AB46:AB47"/>
    <mergeCell ref="A47:D47"/>
    <mergeCell ref="E47:K47"/>
    <mergeCell ref="L47:M48"/>
    <mergeCell ref="N47:N48"/>
    <mergeCell ref="O47:O48"/>
    <mergeCell ref="P47:Q48"/>
    <mergeCell ref="R47:R48"/>
    <mergeCell ref="S47:S48"/>
    <mergeCell ref="A48:D48"/>
    <mergeCell ref="E48:K48"/>
    <mergeCell ref="T48:V49"/>
    <mergeCell ref="W48:Y49"/>
    <mergeCell ref="Z48:Z49"/>
    <mergeCell ref="AA48:AA49"/>
    <mergeCell ref="AB48:AB49"/>
    <mergeCell ref="A49:D49"/>
    <mergeCell ref="E49:K49"/>
    <mergeCell ref="L49:M50"/>
  </mergeCells>
  <dataValidations count="1">
    <dataValidation type="list" allowBlank="1" showInputMessage="1" showErrorMessage="1" sqref="C60" xr:uid="{00000000-0002-0000-0000-000000000000}">
      <formula1>$D$57:$D$59</formula1>
      <formula2>0</formula2>
    </dataValidation>
  </dataValidations>
  <pageMargins left="0.7" right="0.7" top="0.75" bottom="0.75" header="0.51180555555555496" footer="0.51180555555555496"/>
  <pageSetup paperSize="9" scale="73" firstPageNumber="0" orientation="portrait" horizontalDpi="300" verticalDpi="300" r:id="rId1"/>
  <rowBreaks count="1" manualBreakCount="1">
    <brk id="50" max="16383" man="1"/>
  </rowBreaks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zoomScaleNormal="100" workbookViewId="0">
      <selection activeCell="A20" sqref="A20"/>
    </sheetView>
  </sheetViews>
  <sheetFormatPr baseColWidth="10" defaultColWidth="9.140625" defaultRowHeight="15"/>
  <cols>
    <col min="1" max="1" width="33.42578125" style="21" customWidth="1"/>
    <col min="2" max="2" width="17.42578125" style="22" customWidth="1"/>
    <col min="3" max="3" width="19" style="23" customWidth="1"/>
    <col min="4" max="4" width="11.42578125" style="24"/>
    <col min="5" max="1025" width="10.5703125" customWidth="1"/>
  </cols>
  <sheetData>
    <row r="1" spans="1:6" ht="25.5" customHeight="1">
      <c r="A1" s="25" t="s">
        <v>123</v>
      </c>
      <c r="B1" s="26" t="s">
        <v>124</v>
      </c>
      <c r="C1" s="27" t="s">
        <v>125</v>
      </c>
      <c r="D1" s="27" t="s">
        <v>126</v>
      </c>
    </row>
    <row r="2" spans="1:6">
      <c r="A2" s="28" t="str">
        <f>IF(D2="JA", Gegnerbogen!A23, "")</f>
        <v/>
      </c>
      <c r="B2" s="29">
        <v>1</v>
      </c>
      <c r="C2" s="30">
        <v>1</v>
      </c>
      <c r="D2" s="31" t="s">
        <v>146</v>
      </c>
      <c r="F2" t="s">
        <v>128</v>
      </c>
    </row>
    <row r="3" spans="1:6">
      <c r="A3" s="28" t="str">
        <f>IF(D3="JA", Gegnerbogen!A25, "")</f>
        <v/>
      </c>
      <c r="B3" s="29">
        <v>1</v>
      </c>
      <c r="C3" s="30">
        <v>1</v>
      </c>
      <c r="D3" s="32" t="s">
        <v>146</v>
      </c>
      <c r="F3" t="s">
        <v>129</v>
      </c>
    </row>
    <row r="4" spans="1:6">
      <c r="A4" s="28" t="str">
        <f>IF(D4="JA",Gegnerbogen!B29,"")</f>
        <v>Eisenhelm</v>
      </c>
      <c r="B4" s="29">
        <v>1</v>
      </c>
      <c r="C4" s="30">
        <v>1</v>
      </c>
      <c r="D4" s="32" t="s">
        <v>127</v>
      </c>
      <c r="F4" t="s">
        <v>130</v>
      </c>
    </row>
    <row r="5" spans="1:6">
      <c r="A5" s="28" t="str">
        <f>IF(D5="JA",Gegnerbogen!B31,"")</f>
        <v>Eisenharnisch</v>
      </c>
      <c r="B5" s="29">
        <v>1</v>
      </c>
      <c r="C5" s="30">
        <v>1</v>
      </c>
      <c r="D5" s="32" t="s">
        <v>127</v>
      </c>
      <c r="F5" t="s">
        <v>131</v>
      </c>
    </row>
    <row r="6" spans="1:6">
      <c r="A6" s="28" t="str">
        <f>IF(D6="JA",Gegnerbogen!B33,"")</f>
        <v>Eisenarmschienen</v>
      </c>
      <c r="B6" s="29">
        <v>1</v>
      </c>
      <c r="C6" s="30">
        <v>1</v>
      </c>
      <c r="D6" s="32" t="s">
        <v>127</v>
      </c>
      <c r="F6" t="s">
        <v>133</v>
      </c>
    </row>
    <row r="7" spans="1:6">
      <c r="A7" s="28" t="str">
        <f>IF(D7="JA",Gegnerbogen!B35,"")</f>
        <v>Eisenbeinschienen</v>
      </c>
      <c r="B7" s="29">
        <v>1</v>
      </c>
      <c r="C7" s="30">
        <v>1</v>
      </c>
      <c r="D7" s="32" t="s">
        <v>127</v>
      </c>
      <c r="F7" t="s">
        <v>132</v>
      </c>
    </row>
    <row r="8" spans="1:6">
      <c r="A8" s="28">
        <f>IF(D8="JA",Gegnerbogen!A39,"")</f>
        <v>0</v>
      </c>
      <c r="B8" s="29">
        <v>1</v>
      </c>
      <c r="C8" s="30">
        <v>1</v>
      </c>
      <c r="D8" s="32" t="s">
        <v>127</v>
      </c>
      <c r="F8" t="s">
        <v>92</v>
      </c>
    </row>
    <row r="9" spans="1:6">
      <c r="A9" s="28">
        <f>IF(D9="JA",Gegnerbogen!A40,"")</f>
        <v>0</v>
      </c>
      <c r="B9" s="29">
        <v>1</v>
      </c>
      <c r="C9" s="30">
        <v>1</v>
      </c>
      <c r="D9" s="32" t="s">
        <v>127</v>
      </c>
      <c r="F9" t="s">
        <v>92</v>
      </c>
    </row>
    <row r="10" spans="1:6">
      <c r="A10" s="28">
        <f>IF(D10="JA",Gegnerbogen!A41,"")</f>
        <v>0</v>
      </c>
      <c r="B10" s="29">
        <v>1</v>
      </c>
      <c r="C10" s="30">
        <v>1</v>
      </c>
      <c r="D10" s="32" t="s">
        <v>127</v>
      </c>
      <c r="F10" t="s">
        <v>92</v>
      </c>
    </row>
    <row r="11" spans="1:6">
      <c r="A11" s="28">
        <f>IF(D11="JA",Gegnerbogen!A42,"")</f>
        <v>0</v>
      </c>
      <c r="B11" s="29">
        <v>1</v>
      </c>
      <c r="C11" s="30">
        <v>1</v>
      </c>
      <c r="D11" s="32" t="s">
        <v>127</v>
      </c>
      <c r="F11" t="s">
        <v>92</v>
      </c>
    </row>
    <row r="12" spans="1:6">
      <c r="A12" s="28">
        <f>IF(D12="JA",Gegnerbogen!A43,"")</f>
        <v>0</v>
      </c>
      <c r="B12" s="29">
        <v>1</v>
      </c>
      <c r="C12" s="30">
        <v>1</v>
      </c>
      <c r="D12" s="32" t="s">
        <v>127</v>
      </c>
      <c r="F12" t="s">
        <v>92</v>
      </c>
    </row>
    <row r="13" spans="1:6">
      <c r="A13" s="28">
        <f>IF(D13="JA",Gegnerbogen!A44,"")</f>
        <v>0</v>
      </c>
      <c r="B13" s="29">
        <v>1</v>
      </c>
      <c r="C13" s="30">
        <v>1</v>
      </c>
      <c r="D13" s="32" t="s">
        <v>127</v>
      </c>
      <c r="F13" t="s">
        <v>92</v>
      </c>
    </row>
    <row r="14" spans="1:6">
      <c r="A14" s="28">
        <f>IF(D14="JA",Gegnerbogen!A45,"")</f>
        <v>0</v>
      </c>
      <c r="B14" s="29">
        <v>1</v>
      </c>
      <c r="C14" s="30">
        <v>1</v>
      </c>
      <c r="D14" s="32" t="s">
        <v>127</v>
      </c>
      <c r="F14" t="s">
        <v>92</v>
      </c>
    </row>
    <row r="15" spans="1:6">
      <c r="A15" s="28">
        <f>IF(D15="JA",Gegnerbogen!A46,"")</f>
        <v>0</v>
      </c>
      <c r="B15" s="29">
        <v>1</v>
      </c>
      <c r="C15" s="30">
        <v>1</v>
      </c>
      <c r="D15" s="32" t="s">
        <v>127</v>
      </c>
      <c r="F15" t="s">
        <v>92</v>
      </c>
    </row>
    <row r="16" spans="1:6">
      <c r="A16" s="28">
        <f>IF(D16="JA",Gegnerbogen!A47,"")</f>
        <v>0</v>
      </c>
      <c r="B16" s="29">
        <v>1</v>
      </c>
      <c r="C16" s="30">
        <v>1</v>
      </c>
      <c r="D16" s="32" t="s">
        <v>127</v>
      </c>
      <c r="F16" t="s">
        <v>92</v>
      </c>
    </row>
    <row r="17" spans="1:6">
      <c r="A17" s="28">
        <f>IF(D17="JA",Gegnerbogen!A48,"")</f>
        <v>0</v>
      </c>
      <c r="B17" s="29">
        <v>1</v>
      </c>
      <c r="C17" s="30">
        <v>1</v>
      </c>
      <c r="D17" s="32" t="s">
        <v>127</v>
      </c>
      <c r="F17" t="s">
        <v>92</v>
      </c>
    </row>
    <row r="18" spans="1:6">
      <c r="A18" s="28">
        <f>IF(D18="JA",Gegnerbogen!A49,"")</f>
        <v>0</v>
      </c>
      <c r="B18" s="29">
        <v>1</v>
      </c>
      <c r="C18" s="30">
        <v>1</v>
      </c>
      <c r="D18" s="32" t="s">
        <v>127</v>
      </c>
      <c r="F18" t="s">
        <v>92</v>
      </c>
    </row>
    <row r="19" spans="1:6">
      <c r="A19" s="28">
        <f>IF(D19="JA",Gegnerbogen!A50,"")</f>
        <v>0</v>
      </c>
      <c r="B19" s="29">
        <v>1</v>
      </c>
      <c r="C19" s="30">
        <v>1</v>
      </c>
      <c r="D19" s="32" t="s">
        <v>127</v>
      </c>
      <c r="F19" t="s">
        <v>92</v>
      </c>
    </row>
    <row r="20" spans="1:6">
      <c r="C20" s="40"/>
    </row>
    <row r="21" spans="1:6">
      <c r="C21" s="40"/>
    </row>
    <row r="22" spans="1:6">
      <c r="C22" s="40"/>
    </row>
  </sheetData>
  <dataValidations count="1">
    <dataValidation type="list" allowBlank="1" showInputMessage="1" showErrorMessage="1" sqref="D2:D19" xr:uid="{00000000-0002-0000-0100-000000000000}">
      <formula1>"Ja,Nein"</formula1>
      <formula2>0</formula2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E51A-BFC1-4062-8E9A-36BD219B13D5}">
  <dimension ref="B2:B3"/>
  <sheetViews>
    <sheetView workbookViewId="0">
      <selection activeCell="B4" sqref="B4"/>
    </sheetView>
  </sheetViews>
  <sheetFormatPr baseColWidth="10" defaultRowHeight="15"/>
  <sheetData>
    <row r="2" spans="2:2" ht="30.75">
      <c r="B2" s="35" t="s">
        <v>145</v>
      </c>
    </row>
    <row r="3" spans="2:2" ht="30.75">
      <c r="B3" s="36">
        <f>COUNTA(Gegnerbogen!L4:M33,Gegnerbogen!P4:Q33,Gegnerbogen!L37:M50,Gegnerbogen!P37:Q50)</f>
        <v>40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34D5-A79A-4DC1-9D41-AD4B3E259973}">
  <dimension ref="A1:B66"/>
  <sheetViews>
    <sheetView tabSelected="1" topLeftCell="A16" workbookViewId="0">
      <selection activeCell="F38" sqref="F38"/>
    </sheetView>
  </sheetViews>
  <sheetFormatPr baseColWidth="10" defaultRowHeight="15"/>
  <cols>
    <col min="1" max="1" width="32.28515625" customWidth="1"/>
  </cols>
  <sheetData>
    <row r="1" spans="1:2">
      <c r="A1" t="s">
        <v>148</v>
      </c>
      <c r="B1" t="str">
        <f>Gegnerbogen!C1</f>
        <v>MyName</v>
      </c>
    </row>
    <row r="2" spans="1:2">
      <c r="A2" t="s">
        <v>149</v>
      </c>
      <c r="B2" t="str">
        <f>Gegnerbogen!C2</f>
        <v>MyRace</v>
      </c>
    </row>
    <row r="3" spans="1:2">
      <c r="A3" t="s">
        <v>150</v>
      </c>
      <c r="B3" t="str">
        <f>Gegnerbogen!C3</f>
        <v>MyGender</v>
      </c>
    </row>
    <row r="4" spans="1:2">
      <c r="A4" t="s">
        <v>151</v>
      </c>
      <c r="B4">
        <f>Gegnerbogen!I1</f>
        <v>42</v>
      </c>
    </row>
    <row r="5" spans="1:2">
      <c r="A5" t="s">
        <v>158</v>
      </c>
      <c r="B5">
        <f>Gegnerbogen!D5</f>
        <v>1</v>
      </c>
    </row>
    <row r="6" spans="1:2">
      <c r="A6" t="s">
        <v>159</v>
      </c>
      <c r="B6">
        <f>Gegnerbogen!D7</f>
        <v>2</v>
      </c>
    </row>
    <row r="7" spans="1:2">
      <c r="A7" t="s">
        <v>160</v>
      </c>
      <c r="B7">
        <f>Gegnerbogen!D9</f>
        <v>3</v>
      </c>
    </row>
    <row r="8" spans="1:2">
      <c r="A8" t="s">
        <v>161</v>
      </c>
      <c r="B8">
        <f>Gegnerbogen!D11</f>
        <v>4</v>
      </c>
    </row>
    <row r="9" spans="1:2">
      <c r="A9" t="s">
        <v>162</v>
      </c>
      <c r="B9">
        <f>Gegnerbogen!D13</f>
        <v>5</v>
      </c>
    </row>
    <row r="10" spans="1:2">
      <c r="A10" t="s">
        <v>163</v>
      </c>
      <c r="B10">
        <f>Gegnerbogen!D15</f>
        <v>6</v>
      </c>
    </row>
    <row r="11" spans="1:2">
      <c r="A11" t="s">
        <v>164</v>
      </c>
      <c r="B11">
        <f>Gegnerbogen!D17</f>
        <v>7</v>
      </c>
    </row>
    <row r="12" spans="1:2">
      <c r="A12" t="s">
        <v>165</v>
      </c>
      <c r="B12">
        <f>Gegnerbogen!D19</f>
        <v>8</v>
      </c>
    </row>
    <row r="13" spans="1:2">
      <c r="A13" t="s">
        <v>152</v>
      </c>
      <c r="B13" t="str">
        <f>Gegnerbogen!B29</f>
        <v>Eisenhelm</v>
      </c>
    </row>
    <row r="14" spans="1:2">
      <c r="A14" t="s">
        <v>153</v>
      </c>
      <c r="B14" t="str">
        <f>Gegnerbogen!B31</f>
        <v>Eisenharnisch</v>
      </c>
    </row>
    <row r="15" spans="1:2">
      <c r="A15" t="s">
        <v>154</v>
      </c>
      <c r="B15" t="str">
        <f>Gegnerbogen!B35</f>
        <v>Eisenbeinschienen</v>
      </c>
    </row>
    <row r="16" spans="1:2">
      <c r="A16" t="s">
        <v>155</v>
      </c>
      <c r="B16" t="str">
        <f>Gegnerbogen!B33</f>
        <v>Eisenarmschienen</v>
      </c>
    </row>
    <row r="17" spans="1:2">
      <c r="A17" t="s">
        <v>156</v>
      </c>
      <c r="B17">
        <f>Gegnerbogen!C60</f>
        <v>0</v>
      </c>
    </row>
    <row r="18" spans="1:2">
      <c r="A18" t="s">
        <v>157</v>
      </c>
      <c r="B18">
        <f>Gegnerbogen!G25</f>
        <v>0</v>
      </c>
    </row>
    <row r="19" spans="1:2">
      <c r="A19" t="s">
        <v>171</v>
      </c>
      <c r="B19">
        <f>Gegnerbogen!J5</f>
        <v>9</v>
      </c>
    </row>
    <row r="20" spans="1:2">
      <c r="A20" t="s">
        <v>172</v>
      </c>
      <c r="B20">
        <f>Gegnerbogen!J7</f>
        <v>10</v>
      </c>
    </row>
    <row r="21" spans="1:2">
      <c r="A21" t="s">
        <v>166</v>
      </c>
      <c r="B21">
        <f>Gegnerbogen!J9</f>
        <v>11</v>
      </c>
    </row>
    <row r="22" spans="1:2">
      <c r="A22" t="s">
        <v>170</v>
      </c>
      <c r="B22">
        <f>Gegnerbogen!J11</f>
        <v>12</v>
      </c>
    </row>
    <row r="23" spans="1:2">
      <c r="A23" t="s">
        <v>167</v>
      </c>
      <c r="B23">
        <f>Gegnerbogen!J13</f>
        <v>13</v>
      </c>
    </row>
    <row r="24" spans="1:2">
      <c r="A24" t="s">
        <v>169</v>
      </c>
      <c r="B24">
        <f>Gegnerbogen!J15</f>
        <v>14</v>
      </c>
    </row>
    <row r="25" spans="1:2">
      <c r="A25" t="s">
        <v>168</v>
      </c>
      <c r="B25">
        <f>Gegnerbogen!J17</f>
        <v>15</v>
      </c>
    </row>
    <row r="26" spans="1:2">
      <c r="A26" t="s">
        <v>173</v>
      </c>
      <c r="B26">
        <f>Gegnerbogen!O4</f>
        <v>0</v>
      </c>
    </row>
    <row r="27" spans="1:2">
      <c r="A27" t="s">
        <v>174</v>
      </c>
      <c r="B27">
        <f>Gegnerbogen!S4</f>
        <v>0</v>
      </c>
    </row>
    <row r="28" spans="1:2">
      <c r="A28" t="s">
        <v>175</v>
      </c>
      <c r="B28">
        <f>Gegnerbogen!O6</f>
        <v>0</v>
      </c>
    </row>
    <row r="29" spans="1:2">
      <c r="A29" t="s">
        <v>176</v>
      </c>
      <c r="B29">
        <f>Gegnerbogen!S6</f>
        <v>0</v>
      </c>
    </row>
    <row r="30" spans="1:2">
      <c r="A30" t="s">
        <v>177</v>
      </c>
      <c r="B30">
        <f>Gegnerbogen!O8</f>
        <v>0</v>
      </c>
    </row>
    <row r="31" spans="1:2">
      <c r="A31" t="s">
        <v>178</v>
      </c>
      <c r="B31">
        <f>Gegnerbogen!S8</f>
        <v>0</v>
      </c>
    </row>
    <row r="32" spans="1:2">
      <c r="A32" t="s">
        <v>179</v>
      </c>
      <c r="B32">
        <f>Gegnerbogen!O10</f>
        <v>0</v>
      </c>
    </row>
    <row r="33" spans="1:2">
      <c r="A33" t="s">
        <v>180</v>
      </c>
      <c r="B33">
        <f>Gegnerbogen!S10</f>
        <v>0</v>
      </c>
    </row>
    <row r="34" spans="1:2">
      <c r="A34" t="s">
        <v>181</v>
      </c>
      <c r="B34">
        <f>Gegnerbogen!O12</f>
        <v>0</v>
      </c>
    </row>
    <row r="35" spans="1:2">
      <c r="A35" t="s">
        <v>182</v>
      </c>
      <c r="B35">
        <f>Gegnerbogen!S12</f>
        <v>0</v>
      </c>
    </row>
    <row r="36" spans="1:2">
      <c r="A36" t="s">
        <v>183</v>
      </c>
      <c r="B36">
        <f>Gegnerbogen!O18</f>
        <v>0</v>
      </c>
    </row>
    <row r="37" spans="1:2">
      <c r="A37" t="s">
        <v>184</v>
      </c>
      <c r="B37">
        <f>Gegnerbogen!S18</f>
        <v>0</v>
      </c>
    </row>
    <row r="38" spans="1:2">
      <c r="A38" t="s">
        <v>185</v>
      </c>
      <c r="B38">
        <f>Gegnerbogen!S18</f>
        <v>0</v>
      </c>
    </row>
    <row r="39" spans="1:2">
      <c r="A39" t="s">
        <v>186</v>
      </c>
      <c r="B39">
        <f>Gegnerbogen!O20</f>
        <v>0</v>
      </c>
    </row>
    <row r="40" spans="1:2">
      <c r="A40" t="s">
        <v>187</v>
      </c>
      <c r="B40">
        <f>Gegnerbogen!S20</f>
        <v>0</v>
      </c>
    </row>
    <row r="41" spans="1:2">
      <c r="A41" t="s">
        <v>188</v>
      </c>
      <c r="B41">
        <f>Gegnerbogen!O22</f>
        <v>0</v>
      </c>
    </row>
    <row r="42" spans="1:2">
      <c r="A42" t="s">
        <v>189</v>
      </c>
      <c r="B42">
        <f>Gegnerbogen!O24</f>
        <v>0</v>
      </c>
    </row>
    <row r="43" spans="1:2">
      <c r="A43" t="s">
        <v>190</v>
      </c>
      <c r="B43">
        <f>Gegnerbogen!S24</f>
        <v>0</v>
      </c>
    </row>
    <row r="44" spans="1:2">
      <c r="A44" t="s">
        <v>191</v>
      </c>
      <c r="B44">
        <f>Gegnerbogen!O26</f>
        <v>0</v>
      </c>
    </row>
    <row r="45" spans="1:2">
      <c r="A45" t="s">
        <v>192</v>
      </c>
      <c r="B45">
        <f>Gegnerbogen!S26</f>
        <v>0</v>
      </c>
    </row>
    <row r="46" spans="1:2">
      <c r="A46" t="s">
        <v>193</v>
      </c>
      <c r="B46">
        <f>Gegnerbogen!O28</f>
        <v>0</v>
      </c>
    </row>
    <row r="47" spans="1:2">
      <c r="A47" t="s">
        <v>194</v>
      </c>
      <c r="B47">
        <f>Gegnerbogen!S28</f>
        <v>0</v>
      </c>
    </row>
    <row r="48" spans="1:2">
      <c r="A48" t="s">
        <v>195</v>
      </c>
      <c r="B48">
        <f>Gegnerbogen!O30</f>
        <v>0</v>
      </c>
    </row>
    <row r="49" spans="1:2">
      <c r="A49" t="s">
        <v>196</v>
      </c>
      <c r="B49">
        <f>Gegnerbogen!S30</f>
        <v>0</v>
      </c>
    </row>
    <row r="50" spans="1:2">
      <c r="A50" t="s">
        <v>197</v>
      </c>
      <c r="B50">
        <f>Gegnerbogen!O32</f>
        <v>0</v>
      </c>
    </row>
    <row r="51" spans="1:2">
      <c r="A51" t="s">
        <v>198</v>
      </c>
      <c r="B51">
        <f>Gegnerbogen!S32</f>
        <v>0</v>
      </c>
    </row>
    <row r="52" spans="1:2">
      <c r="A52" t="s">
        <v>199</v>
      </c>
      <c r="B52">
        <f>Gegnerbogen!O37</f>
        <v>0</v>
      </c>
    </row>
    <row r="53" spans="1:2">
      <c r="A53" t="s">
        <v>200</v>
      </c>
      <c r="B53">
        <f>Gegnerbogen!O39</f>
        <v>0</v>
      </c>
    </row>
    <row r="54" spans="1:2">
      <c r="A54" t="s">
        <v>201</v>
      </c>
      <c r="B54">
        <f>Gegnerbogen!S39</f>
        <v>0</v>
      </c>
    </row>
    <row r="55" spans="1:2">
      <c r="A55" t="s">
        <v>202</v>
      </c>
      <c r="B55">
        <f>Gegnerbogen!O41</f>
        <v>0</v>
      </c>
    </row>
    <row r="56" spans="1:2">
      <c r="A56" t="s">
        <v>203</v>
      </c>
      <c r="B56">
        <f>Gegnerbogen!S41</f>
        <v>0</v>
      </c>
    </row>
    <row r="57" spans="1:2">
      <c r="A57" t="s">
        <v>205</v>
      </c>
      <c r="B57">
        <f>Gegnerbogen!O43</f>
        <v>0</v>
      </c>
    </row>
    <row r="58" spans="1:2">
      <c r="A58" t="s">
        <v>204</v>
      </c>
      <c r="B58">
        <f>Gegnerbogen!S43</f>
        <v>0</v>
      </c>
    </row>
    <row r="59" spans="1:2">
      <c r="A59" t="s">
        <v>206</v>
      </c>
      <c r="B59">
        <f>Gegnerbogen!O45</f>
        <v>0</v>
      </c>
    </row>
    <row r="60" spans="1:2">
      <c r="A60" t="s">
        <v>207</v>
      </c>
      <c r="B60">
        <f>Gegnerbogen!S45</f>
        <v>0</v>
      </c>
    </row>
    <row r="61" spans="1:2">
      <c r="A61" t="s">
        <v>208</v>
      </c>
      <c r="B61">
        <f>Gegnerbogen!O47</f>
        <v>0</v>
      </c>
    </row>
    <row r="62" spans="1:2">
      <c r="A62" t="s">
        <v>209</v>
      </c>
      <c r="B62">
        <f>Gegnerbogen!S47</f>
        <v>0</v>
      </c>
    </row>
    <row r="63" spans="1:2">
      <c r="A63" t="s">
        <v>210</v>
      </c>
      <c r="B63">
        <f>Gegnerbogen!O49</f>
        <v>0</v>
      </c>
    </row>
    <row r="64" spans="1:2">
      <c r="A64" t="s">
        <v>211</v>
      </c>
      <c r="B64">
        <f>Gegnerbogen!S49</f>
        <v>0</v>
      </c>
    </row>
    <row r="65" spans="1:2">
      <c r="A65" t="s">
        <v>221</v>
      </c>
      <c r="B65" s="34" t="str">
        <f>Gegnerbogen!A23</f>
        <v>Adamantdolch</v>
      </c>
    </row>
    <row r="66" spans="1:2">
      <c r="A66" t="s">
        <v>222</v>
      </c>
      <c r="B66" s="34" t="str">
        <f>Gegnerbogen!A25</f>
        <v>Mithrilschild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Gegnerbogen</vt:lpstr>
      <vt:lpstr>Loot</vt:lpstr>
      <vt:lpstr>Analyse</vt:lpstr>
      <vt:lpstr>manager_parse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language>de-DE</dc:language>
  <cp:lastModifiedBy>Bastian Haverkamp</cp:lastModifiedBy>
  <dcterms:modified xsi:type="dcterms:W3CDTF">2021-09-05T14:07:44Z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