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3"/>
  <workbookPr/>
  <mc:AlternateContent xmlns:mc="http://schemas.openxmlformats.org/markup-compatibility/2006">
    <mc:Choice Requires="x15">
      <x15ac:absPath xmlns:x15ac="http://schemas.microsoft.com/office/spreadsheetml/2010/11/ac" url="https://arupgbr.sharepoint.com/teams/prj-27438907/Disciplines/04-08 Geotechnics/CS_Calculations/Routewide/Ground Movement Assessments/Utilities_Euston/Maps/JV review/Euston Mapping Summary/03 - Euston Central Model/"/>
    </mc:Choice>
  </mc:AlternateContent>
  <xr:revisionPtr revIDLastSave="0" documentId="8_{7C4792D7-2F4B-4C88-AF40-FA5DC37B30E0}" xr6:coauthVersionLast="47" xr6:coauthVersionMax="47" xr10:uidLastSave="{00000000-0000-0000-0000-000000000000}"/>
  <bookViews>
    <workbookView xWindow="11760" yWindow="14292" windowWidth="23256" windowHeight="12456" tabRatio="603" firstSheet="3" activeTab="3" xr2:uid="{93EF54A0-E520-45D5-9B71-CB0F48472C2B}"/>
  </bookViews>
  <sheets>
    <sheet name="Cover" sheetId="1" r:id="rId1"/>
    <sheet name="EustonMappingv2" sheetId="2" r:id="rId2"/>
    <sheet name="Specific utilities" sheetId="5" state="hidden" r:id="rId3"/>
    <sheet name="Summary" sheetId="4" r:id="rId4"/>
    <sheet name="Acceptance Criteria" sheetId="6" r:id="rId5"/>
  </sheets>
  <externalReferences>
    <externalReference r:id="rId6"/>
    <externalReference r:id="rId7"/>
  </externalReferences>
  <definedNames>
    <definedName name="_xlnm._FilterDatabase" localSheetId="1" hidden="1">EustonMappingv2!$A$1:$AA$65</definedName>
    <definedName name="_xlnm._FilterDatabase" localSheetId="3" hidden="1">Summary!$D$4:$T$67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7" i="4" l="1"/>
  <c r="I20" i="4"/>
  <c r="I28" i="2"/>
  <c r="E7" i="4"/>
  <c r="D31" i="4" l="1"/>
  <c r="E5" i="4"/>
  <c r="E62" i="4"/>
  <c r="E28" i="4"/>
  <c r="D28" i="4"/>
  <c r="E27" i="4"/>
  <c r="I17" i="4" l="1"/>
  <c r="Q30" i="4"/>
  <c r="Q27" i="4"/>
  <c r="P17" i="4"/>
  <c r="Q17" i="4"/>
  <c r="K17" i="4" l="1"/>
  <c r="K27" i="4"/>
  <c r="X4" i="2"/>
  <c r="F16" i="4"/>
  <c r="I62" i="4"/>
  <c r="I30" i="4"/>
  <c r="I63" i="4"/>
  <c r="I5" i="4"/>
  <c r="I6" i="4"/>
  <c r="I64" i="4"/>
  <c r="I65" i="4"/>
  <c r="I16" i="4"/>
  <c r="I7" i="4"/>
  <c r="I21" i="4"/>
  <c r="I22" i="4"/>
  <c r="I23" i="4"/>
  <c r="I66" i="4"/>
  <c r="I67" i="4"/>
  <c r="I8" i="4"/>
  <c r="I9" i="4"/>
  <c r="I10" i="4"/>
  <c r="I11" i="4"/>
  <c r="I12" i="4"/>
  <c r="I13" i="4"/>
  <c r="I14" i="4"/>
  <c r="I15" i="4"/>
  <c r="I34" i="4"/>
  <c r="I35" i="4"/>
  <c r="I36" i="4"/>
  <c r="I37" i="4"/>
  <c r="I38" i="4"/>
  <c r="I39" i="4"/>
  <c r="I40" i="4"/>
  <c r="I41" i="4"/>
  <c r="I42" i="4"/>
  <c r="I43" i="4"/>
  <c r="I44" i="4"/>
  <c r="I46" i="4"/>
  <c r="I47" i="4"/>
  <c r="I48" i="4"/>
  <c r="I49" i="4"/>
  <c r="I50" i="4"/>
  <c r="I51" i="4"/>
  <c r="I52" i="4"/>
  <c r="I53" i="4"/>
  <c r="I54" i="4"/>
  <c r="I55" i="4"/>
  <c r="I56" i="4"/>
  <c r="I57" i="4"/>
  <c r="I58" i="4"/>
  <c r="I59" i="4"/>
  <c r="I60" i="4"/>
  <c r="I61" i="4"/>
  <c r="I45" i="4"/>
  <c r="I25" i="4"/>
  <c r="I29" i="4"/>
  <c r="I32" i="4"/>
  <c r="I26" i="4"/>
  <c r="I28" i="4"/>
  <c r="I31" i="4"/>
  <c r="I33" i="4"/>
  <c r="I18" i="4"/>
  <c r="I19" i="4"/>
  <c r="I24" i="4"/>
  <c r="E24" i="4"/>
  <c r="K30" i="4"/>
  <c r="K62" i="4"/>
  <c r="K63" i="4"/>
  <c r="K5" i="4"/>
  <c r="K6" i="4"/>
  <c r="K64" i="4"/>
  <c r="K65" i="4"/>
  <c r="K16" i="4"/>
  <c r="K7" i="4"/>
  <c r="K21" i="4"/>
  <c r="K22" i="4"/>
  <c r="K23" i="4"/>
  <c r="K66" i="4"/>
  <c r="K67" i="4"/>
  <c r="K8" i="4"/>
  <c r="K9" i="4"/>
  <c r="K10" i="4"/>
  <c r="K11" i="4"/>
  <c r="K12" i="4"/>
  <c r="K13" i="4"/>
  <c r="K14" i="4"/>
  <c r="K15" i="4"/>
  <c r="K20" i="4"/>
  <c r="K34" i="4"/>
  <c r="K35" i="4"/>
  <c r="K36" i="4"/>
  <c r="K37" i="4"/>
  <c r="K38" i="4"/>
  <c r="K39" i="4"/>
  <c r="K40" i="4"/>
  <c r="K41" i="4"/>
  <c r="K42" i="4"/>
  <c r="K43" i="4"/>
  <c r="K44" i="4"/>
  <c r="K46" i="4"/>
  <c r="K47" i="4"/>
  <c r="K48" i="4"/>
  <c r="K49" i="4"/>
  <c r="K50" i="4"/>
  <c r="K51" i="4"/>
  <c r="K52" i="4"/>
  <c r="K53" i="4"/>
  <c r="K54" i="4"/>
  <c r="K55" i="4"/>
  <c r="K56" i="4"/>
  <c r="K57" i="4"/>
  <c r="K58" i="4"/>
  <c r="K59" i="4"/>
  <c r="K60" i="4"/>
  <c r="K61" i="4"/>
  <c r="K45" i="4"/>
  <c r="K25" i="4"/>
  <c r="K29" i="4"/>
  <c r="K32" i="4"/>
  <c r="K26" i="4"/>
  <c r="K28" i="4"/>
  <c r="K31" i="4"/>
  <c r="K33" i="4"/>
  <c r="K18" i="4"/>
  <c r="K19" i="4"/>
  <c r="K24" i="4"/>
  <c r="H24" i="4"/>
  <c r="J27" i="4" l="1"/>
  <c r="J30" i="4"/>
  <c r="J17" i="4"/>
  <c r="J62" i="4"/>
  <c r="J63" i="4"/>
  <c r="J5" i="4"/>
  <c r="J6" i="4"/>
  <c r="J64" i="4"/>
  <c r="J65" i="4"/>
  <c r="J16" i="4"/>
  <c r="J7" i="4"/>
  <c r="J21" i="4"/>
  <c r="J22" i="4"/>
  <c r="J23" i="4"/>
  <c r="J66" i="4"/>
  <c r="J67" i="4"/>
  <c r="J8" i="4"/>
  <c r="J9" i="4"/>
  <c r="J10" i="4"/>
  <c r="J11" i="4"/>
  <c r="J12" i="4"/>
  <c r="J13" i="4"/>
  <c r="J14" i="4"/>
  <c r="J15" i="4"/>
  <c r="J20" i="4"/>
  <c r="J34" i="4"/>
  <c r="J35" i="4"/>
  <c r="J36" i="4"/>
  <c r="J37" i="4"/>
  <c r="J38" i="4"/>
  <c r="J39" i="4"/>
  <c r="J40" i="4"/>
  <c r="J41" i="4"/>
  <c r="J42" i="4"/>
  <c r="J43" i="4"/>
  <c r="J44" i="4"/>
  <c r="J46" i="4"/>
  <c r="J47" i="4"/>
  <c r="J48" i="4"/>
  <c r="J49" i="4"/>
  <c r="J50" i="4"/>
  <c r="J51" i="4"/>
  <c r="J52" i="4"/>
  <c r="J53" i="4"/>
  <c r="J54" i="4"/>
  <c r="J55" i="4"/>
  <c r="J56" i="4"/>
  <c r="J57" i="4"/>
  <c r="J58" i="4"/>
  <c r="J59" i="4"/>
  <c r="J60" i="4"/>
  <c r="J61" i="4"/>
  <c r="J45" i="4"/>
  <c r="J25" i="4"/>
  <c r="J29" i="4"/>
  <c r="J32" i="4"/>
  <c r="J26" i="4"/>
  <c r="J28" i="4"/>
  <c r="J31" i="4"/>
  <c r="J33" i="4"/>
  <c r="J18" i="4"/>
  <c r="J19" i="4"/>
  <c r="J24" i="4"/>
  <c r="D27" i="4"/>
  <c r="H27" i="4"/>
  <c r="D30" i="4"/>
  <c r="E30" i="4"/>
  <c r="H30" i="4"/>
  <c r="D17" i="4"/>
  <c r="E17" i="4"/>
  <c r="H17" i="4"/>
  <c r="D62" i="4"/>
  <c r="H62" i="4"/>
  <c r="D63" i="4"/>
  <c r="E63" i="4"/>
  <c r="H63" i="4"/>
  <c r="D5" i="4"/>
  <c r="H5" i="4"/>
  <c r="D6" i="4"/>
  <c r="E6" i="4"/>
  <c r="H6" i="4"/>
  <c r="D64" i="4"/>
  <c r="E64" i="4"/>
  <c r="F64" i="4"/>
  <c r="H64" i="4"/>
  <c r="D65" i="4"/>
  <c r="E65" i="4"/>
  <c r="F65" i="4"/>
  <c r="H65" i="4"/>
  <c r="D16" i="4"/>
  <c r="E16" i="4"/>
  <c r="H16" i="4"/>
  <c r="D7" i="4"/>
  <c r="H7" i="4"/>
  <c r="D21" i="4"/>
  <c r="E21" i="4"/>
  <c r="H21" i="4"/>
  <c r="D22" i="4"/>
  <c r="E22" i="4"/>
  <c r="H22" i="4"/>
  <c r="D23" i="4"/>
  <c r="E23" i="4"/>
  <c r="H23" i="4"/>
  <c r="D66" i="4"/>
  <c r="E66" i="4"/>
  <c r="H66" i="4"/>
  <c r="D67" i="4"/>
  <c r="E67" i="4"/>
  <c r="H67" i="4"/>
  <c r="D8" i="4"/>
  <c r="E8" i="4"/>
  <c r="H8" i="4"/>
  <c r="D9" i="4"/>
  <c r="E9" i="4"/>
  <c r="H9" i="4"/>
  <c r="D10" i="4"/>
  <c r="E10" i="4"/>
  <c r="H10" i="4"/>
  <c r="D11" i="4"/>
  <c r="E11" i="4"/>
  <c r="H11" i="4"/>
  <c r="D12" i="4"/>
  <c r="E12" i="4"/>
  <c r="H12" i="4"/>
  <c r="D13" i="4"/>
  <c r="E13" i="4"/>
  <c r="H13" i="4"/>
  <c r="D14" i="4"/>
  <c r="E14" i="4"/>
  <c r="H14" i="4"/>
  <c r="D15" i="4"/>
  <c r="E15" i="4"/>
  <c r="H15" i="4"/>
  <c r="D20" i="4"/>
  <c r="E20" i="4"/>
  <c r="H20" i="4"/>
  <c r="D34" i="4"/>
  <c r="E34" i="4"/>
  <c r="H34" i="4"/>
  <c r="D35" i="4"/>
  <c r="E35" i="4"/>
  <c r="H35" i="4"/>
  <c r="D36" i="4"/>
  <c r="E36" i="4"/>
  <c r="H36" i="4"/>
  <c r="D37" i="4"/>
  <c r="E37" i="4"/>
  <c r="H37" i="4"/>
  <c r="D38" i="4"/>
  <c r="E38" i="4"/>
  <c r="H38" i="4"/>
  <c r="D39" i="4"/>
  <c r="E39" i="4"/>
  <c r="H39" i="4"/>
  <c r="D40" i="4"/>
  <c r="E40" i="4"/>
  <c r="H40" i="4"/>
  <c r="D41" i="4"/>
  <c r="E41" i="4"/>
  <c r="H41" i="4"/>
  <c r="D42" i="4"/>
  <c r="E42" i="4"/>
  <c r="H42" i="4"/>
  <c r="D43" i="4"/>
  <c r="E43" i="4"/>
  <c r="H43" i="4"/>
  <c r="D44" i="4"/>
  <c r="E44" i="4"/>
  <c r="H44" i="4"/>
  <c r="D46" i="4"/>
  <c r="E46" i="4"/>
  <c r="H46" i="4"/>
  <c r="D47" i="4"/>
  <c r="E47" i="4"/>
  <c r="H47" i="4"/>
  <c r="D48" i="4"/>
  <c r="E48" i="4"/>
  <c r="H48" i="4"/>
  <c r="D49" i="4"/>
  <c r="E49" i="4"/>
  <c r="H49" i="4"/>
  <c r="D50" i="4"/>
  <c r="E50" i="4"/>
  <c r="H50" i="4"/>
  <c r="D51" i="4"/>
  <c r="E51" i="4"/>
  <c r="H51" i="4"/>
  <c r="D52" i="4"/>
  <c r="E52" i="4"/>
  <c r="H52" i="4"/>
  <c r="D53" i="4"/>
  <c r="E53" i="4"/>
  <c r="H53" i="4"/>
  <c r="D54" i="4"/>
  <c r="E54" i="4"/>
  <c r="H54" i="4"/>
  <c r="D55" i="4"/>
  <c r="E55" i="4"/>
  <c r="H55" i="4"/>
  <c r="D56" i="4"/>
  <c r="E56" i="4"/>
  <c r="H56" i="4"/>
  <c r="D57" i="4"/>
  <c r="E57" i="4"/>
  <c r="H57" i="4"/>
  <c r="D58" i="4"/>
  <c r="E58" i="4"/>
  <c r="H58" i="4"/>
  <c r="D59" i="4"/>
  <c r="E59" i="4"/>
  <c r="H59" i="4"/>
  <c r="D60" i="4"/>
  <c r="E60" i="4"/>
  <c r="H60" i="4"/>
  <c r="D61" i="4"/>
  <c r="E61" i="4"/>
  <c r="H61" i="4"/>
  <c r="D45" i="4"/>
  <c r="E45" i="4"/>
  <c r="H45" i="4"/>
  <c r="D25" i="4"/>
  <c r="E25" i="4"/>
  <c r="H25" i="4"/>
  <c r="D29" i="4"/>
  <c r="E29" i="4"/>
  <c r="H29" i="4"/>
  <c r="D32" i="4"/>
  <c r="E32" i="4"/>
  <c r="H32" i="4"/>
  <c r="D26" i="4"/>
  <c r="E26" i="4"/>
  <c r="H26" i="4"/>
  <c r="H28" i="4"/>
  <c r="E31" i="4"/>
  <c r="H31" i="4"/>
  <c r="D33" i="4"/>
  <c r="E33" i="4"/>
  <c r="H33" i="4"/>
  <c r="D18" i="4"/>
  <c r="E18" i="4"/>
  <c r="H18" i="4"/>
  <c r="D19" i="4"/>
  <c r="E19" i="4"/>
  <c r="H19" i="4"/>
  <c r="D24" i="4"/>
  <c r="A27" i="4"/>
  <c r="A30" i="4"/>
  <c r="A17" i="4"/>
  <c r="A62" i="4"/>
  <c r="A63" i="4"/>
  <c r="A5" i="4"/>
  <c r="A6" i="4"/>
  <c r="A64" i="4"/>
  <c r="A65" i="4"/>
  <c r="A16" i="4"/>
  <c r="A7" i="4"/>
  <c r="A21" i="4"/>
  <c r="A22" i="4"/>
  <c r="A23" i="4"/>
  <c r="A66" i="4"/>
  <c r="A67" i="4"/>
  <c r="A8" i="4"/>
  <c r="A9" i="4"/>
  <c r="A10" i="4"/>
  <c r="A11" i="4"/>
  <c r="A12" i="4"/>
  <c r="A13" i="4"/>
  <c r="A14" i="4"/>
  <c r="A15" i="4"/>
  <c r="A20" i="4"/>
  <c r="A34" i="4"/>
  <c r="A35" i="4"/>
  <c r="A36" i="4"/>
  <c r="A37" i="4"/>
  <c r="A38" i="4"/>
  <c r="A39" i="4"/>
  <c r="A40" i="4"/>
  <c r="A41" i="4"/>
  <c r="A42" i="4"/>
  <c r="A43" i="4"/>
  <c r="A44" i="4"/>
  <c r="A46" i="4"/>
  <c r="A47" i="4"/>
  <c r="A48" i="4"/>
  <c r="A49" i="4"/>
  <c r="A50" i="4"/>
  <c r="A51" i="4"/>
  <c r="A52" i="4"/>
  <c r="A53" i="4"/>
  <c r="A54" i="4"/>
  <c r="A55" i="4"/>
  <c r="A56" i="4"/>
  <c r="A57" i="4"/>
  <c r="A58" i="4"/>
  <c r="A59" i="4"/>
  <c r="A60" i="4"/>
  <c r="A61" i="4"/>
  <c r="A45" i="4"/>
  <c r="A25" i="4"/>
  <c r="A29" i="4"/>
  <c r="A32" i="4"/>
  <c r="A26" i="4"/>
  <c r="A28" i="4"/>
  <c r="A31" i="4"/>
  <c r="A33" i="4"/>
  <c r="A18" i="4"/>
  <c r="A19" i="4"/>
  <c r="A24" i="4"/>
  <c r="C24" i="4"/>
  <c r="C27" i="4"/>
  <c r="C30" i="4"/>
  <c r="C17" i="4"/>
  <c r="C62" i="4"/>
  <c r="C63" i="4"/>
  <c r="C5" i="4"/>
  <c r="C6" i="4"/>
  <c r="C64" i="4"/>
  <c r="C65" i="4"/>
  <c r="C16" i="4"/>
  <c r="C7" i="4"/>
  <c r="C21" i="4"/>
  <c r="C22" i="4"/>
  <c r="C23" i="4"/>
  <c r="C66" i="4"/>
  <c r="C67" i="4"/>
  <c r="C8" i="4"/>
  <c r="C9" i="4"/>
  <c r="C10" i="4"/>
  <c r="C11" i="4"/>
  <c r="C12" i="4"/>
  <c r="C13" i="4"/>
  <c r="C14" i="4"/>
  <c r="C15" i="4"/>
  <c r="C20" i="4"/>
  <c r="C34" i="4"/>
  <c r="C35" i="4"/>
  <c r="C36" i="4"/>
  <c r="C37" i="4"/>
  <c r="C38" i="4"/>
  <c r="C39" i="4"/>
  <c r="C40" i="4"/>
  <c r="C41" i="4"/>
  <c r="C42" i="4"/>
  <c r="C43" i="4"/>
  <c r="C44" i="4"/>
  <c r="C46" i="4"/>
  <c r="C47" i="4"/>
  <c r="C48" i="4"/>
  <c r="C49" i="4"/>
  <c r="C50" i="4"/>
  <c r="C51" i="4"/>
  <c r="C52" i="4"/>
  <c r="C53" i="4"/>
  <c r="C54" i="4"/>
  <c r="C55" i="4"/>
  <c r="C56" i="4"/>
  <c r="C57" i="4"/>
  <c r="C58" i="4"/>
  <c r="C59" i="4"/>
  <c r="C60" i="4"/>
  <c r="C61" i="4"/>
  <c r="C45" i="4"/>
  <c r="C25" i="4"/>
  <c r="C29" i="4"/>
  <c r="C32" i="4"/>
  <c r="C26" i="4"/>
  <c r="C28" i="4"/>
  <c r="C31" i="4"/>
  <c r="C33" i="4"/>
  <c r="C18" i="4"/>
  <c r="C19" i="4"/>
  <c r="I64" i="2"/>
  <c r="X57" i="2"/>
  <c r="X56" i="2"/>
  <c r="X55" i="2"/>
  <c r="X54" i="2"/>
  <c r="X52" i="2"/>
  <c r="X53" i="2"/>
  <c r="X51" i="2"/>
  <c r="X50" i="2"/>
  <c r="X49" i="2"/>
  <c r="X48" i="2"/>
  <c r="X47" i="2"/>
  <c r="X46" i="2"/>
  <c r="X45" i="2"/>
  <c r="X44" i="2"/>
  <c r="X43" i="2"/>
  <c r="X42" i="2"/>
  <c r="X41" i="2"/>
  <c r="X40" i="2"/>
  <c r="X39" i="2"/>
  <c r="X38" i="2"/>
  <c r="X37" i="2"/>
  <c r="X36" i="2"/>
  <c r="X35" i="2"/>
  <c r="X34" i="2"/>
  <c r="X33" i="2"/>
  <c r="X32" i="2"/>
  <c r="X31" i="2"/>
  <c r="X65" i="2"/>
  <c r="X64" i="2"/>
  <c r="X63" i="2"/>
  <c r="X62" i="2"/>
  <c r="X61" i="2"/>
  <c r="X60" i="2"/>
  <c r="X59" i="2"/>
  <c r="X58" i="2"/>
  <c r="X30" i="2"/>
  <c r="X29" i="2"/>
  <c r="X28" i="2"/>
  <c r="X27" i="2"/>
  <c r="X26" i="2"/>
  <c r="X25" i="2"/>
  <c r="X24" i="2"/>
  <c r="X23" i="2"/>
  <c r="X22" i="2"/>
  <c r="X21" i="2"/>
  <c r="X20" i="2"/>
  <c r="X19" i="2"/>
  <c r="X18" i="2"/>
  <c r="X17" i="2"/>
  <c r="X16" i="2"/>
  <c r="X15" i="2"/>
  <c r="X14" i="2"/>
  <c r="X13" i="2"/>
  <c r="X12" i="2"/>
  <c r="X11" i="2"/>
  <c r="X10" i="2"/>
  <c r="X9" i="2"/>
  <c r="X8" i="2"/>
  <c r="X7" i="2"/>
  <c r="X5" i="2"/>
  <c r="X3" i="2"/>
  <c r="I65" i="2"/>
  <c r="I3" i="2"/>
  <c r="L6" i="2"/>
  <c r="X6" i="2" s="1"/>
  <c r="I7" i="2"/>
  <c r="I6" i="2"/>
  <c r="P11" i="2" a="1"/>
  <c r="P11" i="2" s="1"/>
  <c r="M27" i="2" a="1"/>
  <c r="M27" i="2" s="1"/>
  <c r="L1" i="4" l="1"/>
  <c r="J1" i="4"/>
  <c r="I8" i="2"/>
  <c r="M7" i="2" a="1"/>
  <c r="M7" i="2" s="1"/>
  <c r="R4" i="2" l="1" a="1"/>
  <c r="R4" i="2" s="1"/>
  <c r="F27" i="4" s="1"/>
  <c r="R5" i="2" a="1"/>
  <c r="R5" i="2" s="1"/>
  <c r="F30" i="4" s="1"/>
  <c r="R6" i="2" a="1"/>
  <c r="R6" i="2" s="1"/>
  <c r="F17" i="4" s="1"/>
  <c r="R7" i="2" a="1"/>
  <c r="R7" i="2" s="1"/>
  <c r="F62" i="4" s="1"/>
  <c r="R8" i="2" a="1"/>
  <c r="R8" i="2" s="1"/>
  <c r="F63" i="4" s="1"/>
  <c r="R9" i="2" a="1"/>
  <c r="R9" i="2" s="1"/>
  <c r="F5" i="4" s="1"/>
  <c r="R10" i="2" a="1"/>
  <c r="R10" i="2" s="1"/>
  <c r="F6" i="4" s="1"/>
  <c r="R14" i="2" a="1"/>
  <c r="R14" i="2" s="1"/>
  <c r="F7" i="4" s="1"/>
  <c r="R15" i="2" a="1"/>
  <c r="R15" i="2" s="1"/>
  <c r="F21" i="4" s="1"/>
  <c r="R16" i="2" a="1"/>
  <c r="R16" i="2" s="1"/>
  <c r="F22" i="4" s="1"/>
  <c r="R17" i="2" a="1"/>
  <c r="R17" i="2" s="1"/>
  <c r="F23" i="4" s="1"/>
  <c r="R18" i="2" a="1"/>
  <c r="R18" i="2" s="1"/>
  <c r="F66" i="4" s="1"/>
  <c r="R19" i="2" a="1"/>
  <c r="R19" i="2" s="1"/>
  <c r="F67" i="4" s="1"/>
  <c r="R20" i="2" a="1"/>
  <c r="R20" i="2" s="1"/>
  <c r="F8" i="4" s="1"/>
  <c r="R21" i="2" a="1"/>
  <c r="R21" i="2" s="1"/>
  <c r="F9" i="4" s="1"/>
  <c r="R22" i="2" a="1"/>
  <c r="R22" i="2" s="1"/>
  <c r="F10" i="4" s="1"/>
  <c r="R23" i="2" a="1"/>
  <c r="R23" i="2" s="1"/>
  <c r="F11" i="4" s="1"/>
  <c r="R24" i="2" a="1"/>
  <c r="R24" i="2" s="1"/>
  <c r="F12" i="4" s="1"/>
  <c r="R25" i="2" a="1"/>
  <c r="R25" i="2" s="1"/>
  <c r="F13" i="4" s="1"/>
  <c r="R26" i="2" a="1"/>
  <c r="R26" i="2" s="1"/>
  <c r="F14" i="4" s="1"/>
  <c r="R27" i="2" a="1"/>
  <c r="R27" i="2" s="1"/>
  <c r="F15" i="4" s="1"/>
  <c r="R28" i="2" a="1"/>
  <c r="R28" i="2" s="1"/>
  <c r="F20" i="4" s="1"/>
  <c r="R29" i="2" a="1"/>
  <c r="R29" i="2" s="1"/>
  <c r="F34" i="4" s="1"/>
  <c r="R30" i="2" a="1"/>
  <c r="R30" i="2" s="1"/>
  <c r="F35" i="4" s="1"/>
  <c r="R31" i="2" a="1"/>
  <c r="R31" i="2" s="1"/>
  <c r="F36" i="4" s="1"/>
  <c r="R32" i="2" a="1"/>
  <c r="R32" i="2" s="1"/>
  <c r="F37" i="4" s="1"/>
  <c r="R33" i="2" a="1"/>
  <c r="R33" i="2" s="1"/>
  <c r="F38" i="4" s="1"/>
  <c r="R34" i="2" a="1"/>
  <c r="R34" i="2" s="1"/>
  <c r="F39" i="4" s="1"/>
  <c r="R35" i="2" a="1"/>
  <c r="R35" i="2" s="1"/>
  <c r="F40" i="4" s="1"/>
  <c r="R36" i="2" a="1"/>
  <c r="R36" i="2" s="1"/>
  <c r="F41" i="4" s="1"/>
  <c r="R37" i="2" a="1"/>
  <c r="R37" i="2" s="1"/>
  <c r="F42" i="4" s="1"/>
  <c r="R38" i="2" a="1"/>
  <c r="R38" i="2" s="1"/>
  <c r="F43" i="4" s="1"/>
  <c r="R39" i="2" a="1"/>
  <c r="R39" i="2" s="1"/>
  <c r="F44" i="4" s="1"/>
  <c r="R40" i="2" a="1"/>
  <c r="R40" i="2" s="1"/>
  <c r="F46" i="4" s="1"/>
  <c r="R41" i="2" a="1"/>
  <c r="R41" i="2" s="1"/>
  <c r="F47" i="4" s="1"/>
  <c r="R42" i="2" a="1"/>
  <c r="R42" i="2" s="1"/>
  <c r="F48" i="4" s="1"/>
  <c r="R43" i="2" a="1"/>
  <c r="R43" i="2" s="1"/>
  <c r="F49" i="4" s="1"/>
  <c r="R44" i="2" a="1"/>
  <c r="R44" i="2" s="1"/>
  <c r="F50" i="4" s="1"/>
  <c r="R45" i="2" a="1"/>
  <c r="R45" i="2" s="1"/>
  <c r="F51" i="4" s="1"/>
  <c r="R46" i="2" a="1"/>
  <c r="R46" i="2" s="1"/>
  <c r="F52" i="4" s="1"/>
  <c r="R47" i="2" a="1"/>
  <c r="R47" i="2" s="1"/>
  <c r="F53" i="4" s="1"/>
  <c r="R48" i="2" a="1"/>
  <c r="R48" i="2" s="1"/>
  <c r="F54" i="4" s="1"/>
  <c r="R49" i="2" a="1"/>
  <c r="R49" i="2" s="1"/>
  <c r="F55" i="4" s="1"/>
  <c r="R50" i="2" a="1"/>
  <c r="R50" i="2" s="1"/>
  <c r="F56" i="4" s="1"/>
  <c r="R51" i="2" a="1"/>
  <c r="R51" i="2" s="1"/>
  <c r="F57" i="4" s="1"/>
  <c r="R52" i="2" a="1"/>
  <c r="R52" i="2" s="1"/>
  <c r="F58" i="4" s="1"/>
  <c r="R53" i="2" a="1"/>
  <c r="R53" i="2" s="1"/>
  <c r="F59" i="4" s="1"/>
  <c r="R54" i="2" a="1"/>
  <c r="R54" i="2" s="1"/>
  <c r="F60" i="4" s="1"/>
  <c r="R55" i="2" a="1"/>
  <c r="R55" i="2" s="1"/>
  <c r="F61" i="4" s="1"/>
  <c r="R56" i="2" a="1"/>
  <c r="R56" i="2" s="1"/>
  <c r="F45" i="4" s="1"/>
  <c r="R57" i="2" a="1"/>
  <c r="R57" i="2" s="1"/>
  <c r="F25" i="4" s="1"/>
  <c r="R58" i="2" a="1"/>
  <c r="R58" i="2" s="1"/>
  <c r="F29" i="4" s="1"/>
  <c r="R59" i="2" a="1"/>
  <c r="R59" i="2" s="1"/>
  <c r="F32" i="4" s="1"/>
  <c r="R60" i="2" a="1"/>
  <c r="R60" i="2" s="1"/>
  <c r="F26" i="4" s="1"/>
  <c r="R61" i="2" a="1"/>
  <c r="R61" i="2" s="1"/>
  <c r="F28" i="4" s="1"/>
  <c r="R62" i="2" a="1"/>
  <c r="R62" i="2" s="1"/>
  <c r="F31" i="4" s="1"/>
  <c r="R63" i="2" a="1"/>
  <c r="R63" i="2" s="1"/>
  <c r="F33" i="4" s="1"/>
  <c r="R64" i="2" a="1"/>
  <c r="R64" i="2" s="1"/>
  <c r="F18" i="4" s="1"/>
  <c r="R65" i="2" a="1"/>
  <c r="R65" i="2" s="1"/>
  <c r="F19" i="4" s="1"/>
  <c r="R3" i="2" a="1"/>
  <c r="R3" i="2" s="1"/>
  <c r="F24" i="4" s="1"/>
  <c r="Q3" i="2" a="1"/>
  <c r="Q3" i="2" s="1"/>
  <c r="P4" i="2" a="1"/>
  <c r="P4" i="2" s="1"/>
  <c r="P5" i="2" a="1"/>
  <c r="P5" i="2" s="1"/>
  <c r="P6" i="2" a="1"/>
  <c r="P6" i="2" s="1"/>
  <c r="P7" i="2" a="1"/>
  <c r="P7" i="2" s="1"/>
  <c r="P8" i="2" a="1"/>
  <c r="P8" i="2" s="1"/>
  <c r="P9" i="2" a="1"/>
  <c r="P9" i="2" s="1"/>
  <c r="P10" i="2" a="1"/>
  <c r="P10" i="2" s="1"/>
  <c r="P12" i="2" a="1"/>
  <c r="P12" i="2" s="1"/>
  <c r="P13" i="2" a="1"/>
  <c r="P13" i="2" s="1"/>
  <c r="P14" i="2" a="1"/>
  <c r="P14" i="2" s="1"/>
  <c r="P15" i="2" a="1"/>
  <c r="P15" i="2" s="1"/>
  <c r="P16" i="2" a="1"/>
  <c r="P16" i="2" s="1"/>
  <c r="P17" i="2" a="1"/>
  <c r="P17" i="2" s="1"/>
  <c r="P18" i="2" a="1"/>
  <c r="P18" i="2" s="1"/>
  <c r="P19" i="2" a="1"/>
  <c r="P19" i="2" s="1"/>
  <c r="P20" i="2" a="1"/>
  <c r="P20" i="2" s="1"/>
  <c r="P21" i="2" a="1"/>
  <c r="P21" i="2" s="1"/>
  <c r="P22" i="2" a="1"/>
  <c r="P22" i="2" s="1"/>
  <c r="P23" i="2" a="1"/>
  <c r="P23" i="2" s="1"/>
  <c r="P24" i="2" a="1"/>
  <c r="P24" i="2" s="1"/>
  <c r="P25" i="2" a="1"/>
  <c r="P25" i="2" s="1"/>
  <c r="P26" i="2" a="1"/>
  <c r="P26" i="2" s="1"/>
  <c r="P27" i="2" a="1"/>
  <c r="P27" i="2" s="1"/>
  <c r="P28" i="2" a="1"/>
  <c r="P28" i="2" s="1"/>
  <c r="P29" i="2" a="1"/>
  <c r="P29" i="2" s="1"/>
  <c r="P30" i="2" a="1"/>
  <c r="P30" i="2" s="1"/>
  <c r="P31" i="2" a="1"/>
  <c r="P31" i="2" s="1"/>
  <c r="P32" i="2" a="1"/>
  <c r="P32" i="2" s="1"/>
  <c r="P33" i="2" a="1"/>
  <c r="P33" i="2" s="1"/>
  <c r="P34" i="2" a="1"/>
  <c r="P34" i="2" s="1"/>
  <c r="P35" i="2" a="1"/>
  <c r="P35" i="2" s="1"/>
  <c r="P36" i="2" a="1"/>
  <c r="P36" i="2" s="1"/>
  <c r="P37" i="2" a="1"/>
  <c r="P37" i="2" s="1"/>
  <c r="P38" i="2" a="1"/>
  <c r="P38" i="2" s="1"/>
  <c r="P39" i="2" a="1"/>
  <c r="P39" i="2" s="1"/>
  <c r="P40" i="2" a="1"/>
  <c r="P40" i="2" s="1"/>
  <c r="P41" i="2" a="1"/>
  <c r="P41" i="2" s="1"/>
  <c r="P42" i="2" a="1"/>
  <c r="P42" i="2" s="1"/>
  <c r="P43" i="2" a="1"/>
  <c r="P43" i="2" s="1"/>
  <c r="P44" i="2" a="1"/>
  <c r="P44" i="2" s="1"/>
  <c r="P45" i="2" a="1"/>
  <c r="P45" i="2" s="1"/>
  <c r="P46" i="2" a="1"/>
  <c r="P46" i="2" s="1"/>
  <c r="P47" i="2" a="1"/>
  <c r="P47" i="2" s="1"/>
  <c r="P48" i="2" a="1"/>
  <c r="P48" i="2" s="1"/>
  <c r="P49" i="2" a="1"/>
  <c r="P49" i="2" s="1"/>
  <c r="P50" i="2" a="1"/>
  <c r="P50" i="2" s="1"/>
  <c r="P51" i="2" a="1"/>
  <c r="P51" i="2" s="1"/>
  <c r="P52" i="2" a="1"/>
  <c r="P52" i="2" s="1"/>
  <c r="P53" i="2" a="1"/>
  <c r="P53" i="2" s="1"/>
  <c r="P54" i="2" a="1"/>
  <c r="P54" i="2" s="1"/>
  <c r="P55" i="2" a="1"/>
  <c r="P55" i="2" s="1"/>
  <c r="P56" i="2" a="1"/>
  <c r="P56" i="2" s="1"/>
  <c r="P57" i="2" a="1"/>
  <c r="P57" i="2" s="1"/>
  <c r="P58" i="2" a="1"/>
  <c r="P58" i="2" s="1"/>
  <c r="P59" i="2" a="1"/>
  <c r="P59" i="2" s="1"/>
  <c r="P60" i="2" a="1"/>
  <c r="P60" i="2" s="1"/>
  <c r="P61" i="2" a="1"/>
  <c r="P61" i="2" s="1"/>
  <c r="P62" i="2" a="1"/>
  <c r="P62" i="2" s="1"/>
  <c r="P63" i="2" a="1"/>
  <c r="P63" i="2" s="1"/>
  <c r="P64" i="2" a="1"/>
  <c r="P64" i="2" s="1"/>
  <c r="P65" i="2" a="1"/>
  <c r="P65" i="2" s="1"/>
  <c r="P3" i="2" a="1"/>
  <c r="P3" i="2" s="1"/>
  <c r="N4" i="2" a="1"/>
  <c r="N4" i="2" s="1"/>
  <c r="O4" i="2" a="1"/>
  <c r="O4" i="2" s="1"/>
  <c r="Q4" i="2" a="1"/>
  <c r="Q4" i="2" s="1"/>
  <c r="N5" i="2" a="1"/>
  <c r="N5" i="2" s="1"/>
  <c r="O5" i="2" a="1"/>
  <c r="O5" i="2" s="1"/>
  <c r="Q5" i="2" a="1"/>
  <c r="Q5" i="2" s="1"/>
  <c r="N6" i="2" a="1"/>
  <c r="N6" i="2" s="1"/>
  <c r="O6" i="2" a="1"/>
  <c r="O6" i="2" s="1"/>
  <c r="Q6" i="2" a="1"/>
  <c r="Q6" i="2" s="1"/>
  <c r="N7" i="2" a="1"/>
  <c r="N7" i="2" s="1"/>
  <c r="O7" i="2" a="1"/>
  <c r="O7" i="2" s="1"/>
  <c r="Q7" i="2" a="1"/>
  <c r="Q7" i="2" s="1"/>
  <c r="N8" i="2" a="1"/>
  <c r="N8" i="2" s="1"/>
  <c r="O8" i="2" a="1"/>
  <c r="O8" i="2" s="1"/>
  <c r="Q8" i="2" a="1"/>
  <c r="Q8" i="2" s="1"/>
  <c r="N9" i="2" a="1"/>
  <c r="N9" i="2" s="1"/>
  <c r="O9" i="2" a="1"/>
  <c r="O9" i="2" s="1"/>
  <c r="Q9" i="2" a="1"/>
  <c r="Q9" i="2" s="1"/>
  <c r="N10" i="2" a="1"/>
  <c r="N10" i="2" s="1"/>
  <c r="O10" i="2" a="1"/>
  <c r="O10" i="2" s="1"/>
  <c r="Q10" i="2" a="1"/>
  <c r="Q10" i="2" s="1"/>
  <c r="N11" i="2" a="1"/>
  <c r="N11" i="2" s="1"/>
  <c r="O11" i="2" a="1"/>
  <c r="O11" i="2" s="1"/>
  <c r="Q11" i="2" a="1"/>
  <c r="Q11" i="2" s="1"/>
  <c r="N12" i="2" a="1"/>
  <c r="N12" i="2" s="1"/>
  <c r="O12" i="2" a="1"/>
  <c r="O12" i="2" s="1"/>
  <c r="Q12" i="2" a="1"/>
  <c r="Q12" i="2" s="1"/>
  <c r="N13" i="2" a="1"/>
  <c r="N13" i="2" s="1"/>
  <c r="O13" i="2" a="1"/>
  <c r="O13" i="2" s="1"/>
  <c r="Q13" i="2" a="1"/>
  <c r="Q13" i="2" s="1"/>
  <c r="N14" i="2" a="1"/>
  <c r="N14" i="2" s="1"/>
  <c r="O14" i="2" a="1"/>
  <c r="O14" i="2" s="1"/>
  <c r="Q14" i="2" a="1"/>
  <c r="Q14" i="2" s="1"/>
  <c r="N15" i="2" a="1"/>
  <c r="N15" i="2" s="1"/>
  <c r="O15" i="2" a="1"/>
  <c r="O15" i="2" s="1"/>
  <c r="Q15" i="2" a="1"/>
  <c r="Q15" i="2" s="1"/>
  <c r="N16" i="2" a="1"/>
  <c r="N16" i="2" s="1"/>
  <c r="O16" i="2" a="1"/>
  <c r="O16" i="2" s="1"/>
  <c r="Q16" i="2" a="1"/>
  <c r="Q16" i="2" s="1"/>
  <c r="N17" i="2" a="1"/>
  <c r="N17" i="2" s="1"/>
  <c r="O17" i="2" a="1"/>
  <c r="O17" i="2" s="1"/>
  <c r="Q17" i="2" a="1"/>
  <c r="Q17" i="2" s="1"/>
  <c r="N18" i="2" a="1"/>
  <c r="N18" i="2" s="1"/>
  <c r="O18" i="2" a="1"/>
  <c r="O18" i="2" s="1"/>
  <c r="Q18" i="2" a="1"/>
  <c r="Q18" i="2" s="1"/>
  <c r="N19" i="2" a="1"/>
  <c r="N19" i="2" s="1"/>
  <c r="O19" i="2" a="1"/>
  <c r="O19" i="2" s="1"/>
  <c r="Q19" i="2" a="1"/>
  <c r="Q19" i="2" s="1"/>
  <c r="N20" i="2" a="1"/>
  <c r="N20" i="2" s="1"/>
  <c r="O20" i="2" a="1"/>
  <c r="O20" i="2" s="1"/>
  <c r="Q20" i="2" a="1"/>
  <c r="Q20" i="2" s="1"/>
  <c r="N21" i="2" a="1"/>
  <c r="N21" i="2" s="1"/>
  <c r="O21" i="2" a="1"/>
  <c r="O21" i="2" s="1"/>
  <c r="Q21" i="2" a="1"/>
  <c r="Q21" i="2" s="1"/>
  <c r="N22" i="2" a="1"/>
  <c r="N22" i="2" s="1"/>
  <c r="O22" i="2" a="1"/>
  <c r="O22" i="2" s="1"/>
  <c r="Q22" i="2" a="1"/>
  <c r="Q22" i="2" s="1"/>
  <c r="N23" i="2" a="1"/>
  <c r="N23" i="2" s="1"/>
  <c r="O23" i="2" a="1"/>
  <c r="O23" i="2" s="1"/>
  <c r="Q23" i="2" a="1"/>
  <c r="Q23" i="2" s="1"/>
  <c r="N24" i="2" a="1"/>
  <c r="N24" i="2" s="1"/>
  <c r="O24" i="2" a="1"/>
  <c r="O24" i="2" s="1"/>
  <c r="Q24" i="2" a="1"/>
  <c r="Q24" i="2" s="1"/>
  <c r="N25" i="2" a="1"/>
  <c r="N25" i="2" s="1"/>
  <c r="O25" i="2" a="1"/>
  <c r="O25" i="2" s="1"/>
  <c r="Q25" i="2" a="1"/>
  <c r="Q25" i="2" s="1"/>
  <c r="N26" i="2" a="1"/>
  <c r="N26" i="2" s="1"/>
  <c r="O26" i="2" a="1"/>
  <c r="O26" i="2" s="1"/>
  <c r="Q26" i="2" a="1"/>
  <c r="Q26" i="2" s="1"/>
  <c r="N27" i="2" a="1"/>
  <c r="N27" i="2" s="1"/>
  <c r="O27" i="2" a="1"/>
  <c r="O27" i="2" s="1"/>
  <c r="Q27" i="2" a="1"/>
  <c r="Q27" i="2" s="1"/>
  <c r="N28" i="2" a="1"/>
  <c r="N28" i="2" s="1"/>
  <c r="O28" i="2" a="1"/>
  <c r="O28" i="2" s="1"/>
  <c r="Q28" i="2" a="1"/>
  <c r="Q28" i="2" s="1"/>
  <c r="N29" i="2" a="1"/>
  <c r="N29" i="2" s="1"/>
  <c r="O29" i="2" a="1"/>
  <c r="O29" i="2" s="1"/>
  <c r="Q29" i="2" a="1"/>
  <c r="Q29" i="2" s="1"/>
  <c r="N30" i="2" a="1"/>
  <c r="N30" i="2" s="1"/>
  <c r="O30" i="2" a="1"/>
  <c r="O30" i="2" s="1"/>
  <c r="Q30" i="2" a="1"/>
  <c r="Q30" i="2" s="1"/>
  <c r="N31" i="2" a="1"/>
  <c r="N31" i="2" s="1"/>
  <c r="O31" i="2" a="1"/>
  <c r="O31" i="2" s="1"/>
  <c r="Q31" i="2" a="1"/>
  <c r="Q31" i="2" s="1"/>
  <c r="N32" i="2" a="1"/>
  <c r="N32" i="2" s="1"/>
  <c r="O32" i="2" a="1"/>
  <c r="O32" i="2" s="1"/>
  <c r="Q32" i="2" a="1"/>
  <c r="Q32" i="2" s="1"/>
  <c r="N33" i="2" a="1"/>
  <c r="N33" i="2" s="1"/>
  <c r="O33" i="2" a="1"/>
  <c r="O33" i="2" s="1"/>
  <c r="Q33" i="2" a="1"/>
  <c r="Q33" i="2" s="1"/>
  <c r="N34" i="2" a="1"/>
  <c r="N34" i="2" s="1"/>
  <c r="O34" i="2" a="1"/>
  <c r="O34" i="2" s="1"/>
  <c r="Q34" i="2" a="1"/>
  <c r="Q34" i="2" s="1"/>
  <c r="N35" i="2" a="1"/>
  <c r="N35" i="2" s="1"/>
  <c r="O35" i="2" a="1"/>
  <c r="O35" i="2" s="1"/>
  <c r="Q35" i="2" a="1"/>
  <c r="Q35" i="2" s="1"/>
  <c r="N36" i="2" a="1"/>
  <c r="N36" i="2" s="1"/>
  <c r="O36" i="2" a="1"/>
  <c r="O36" i="2" s="1"/>
  <c r="Q36" i="2" a="1"/>
  <c r="Q36" i="2" s="1"/>
  <c r="N37" i="2" a="1"/>
  <c r="N37" i="2" s="1"/>
  <c r="O37" i="2" a="1"/>
  <c r="O37" i="2" s="1"/>
  <c r="Q37" i="2" a="1"/>
  <c r="Q37" i="2" s="1"/>
  <c r="N38" i="2" a="1"/>
  <c r="N38" i="2" s="1"/>
  <c r="O38" i="2" a="1"/>
  <c r="O38" i="2" s="1"/>
  <c r="Q38" i="2" a="1"/>
  <c r="Q38" i="2" s="1"/>
  <c r="N39" i="2" a="1"/>
  <c r="N39" i="2" s="1"/>
  <c r="O39" i="2" a="1"/>
  <c r="O39" i="2" s="1"/>
  <c r="Q39" i="2" a="1"/>
  <c r="Q39" i="2" s="1"/>
  <c r="N40" i="2" a="1"/>
  <c r="N40" i="2" s="1"/>
  <c r="O40" i="2" a="1"/>
  <c r="O40" i="2" s="1"/>
  <c r="Q40" i="2" a="1"/>
  <c r="Q40" i="2" s="1"/>
  <c r="N41" i="2" a="1"/>
  <c r="N41" i="2" s="1"/>
  <c r="O41" i="2" a="1"/>
  <c r="O41" i="2" s="1"/>
  <c r="Q41" i="2" a="1"/>
  <c r="Q41" i="2" s="1"/>
  <c r="N42" i="2" a="1"/>
  <c r="N42" i="2" s="1"/>
  <c r="O42" i="2" a="1"/>
  <c r="O42" i="2" s="1"/>
  <c r="Q42" i="2" a="1"/>
  <c r="Q42" i="2" s="1"/>
  <c r="N43" i="2" a="1"/>
  <c r="N43" i="2" s="1"/>
  <c r="O43" i="2" a="1"/>
  <c r="O43" i="2" s="1"/>
  <c r="Q43" i="2" a="1"/>
  <c r="Q43" i="2" s="1"/>
  <c r="N44" i="2" a="1"/>
  <c r="N44" i="2" s="1"/>
  <c r="O44" i="2" a="1"/>
  <c r="O44" i="2" s="1"/>
  <c r="Q44" i="2" a="1"/>
  <c r="Q44" i="2" s="1"/>
  <c r="N45" i="2" a="1"/>
  <c r="N45" i="2" s="1"/>
  <c r="O45" i="2" a="1"/>
  <c r="O45" i="2" s="1"/>
  <c r="Q45" i="2" a="1"/>
  <c r="Q45" i="2" s="1"/>
  <c r="N46" i="2" a="1"/>
  <c r="N46" i="2" s="1"/>
  <c r="O46" i="2" a="1"/>
  <c r="O46" i="2" s="1"/>
  <c r="Q46" i="2" a="1"/>
  <c r="Q46" i="2" s="1"/>
  <c r="N47" i="2" a="1"/>
  <c r="N47" i="2" s="1"/>
  <c r="O47" i="2" a="1"/>
  <c r="O47" i="2" s="1"/>
  <c r="Q47" i="2" a="1"/>
  <c r="Q47" i="2" s="1"/>
  <c r="N48" i="2" a="1"/>
  <c r="N48" i="2" s="1"/>
  <c r="O48" i="2" a="1"/>
  <c r="O48" i="2" s="1"/>
  <c r="Q48" i="2" a="1"/>
  <c r="Q48" i="2" s="1"/>
  <c r="N49" i="2" a="1"/>
  <c r="N49" i="2" s="1"/>
  <c r="O49" i="2" a="1"/>
  <c r="O49" i="2" s="1"/>
  <c r="Q49" i="2" a="1"/>
  <c r="Q49" i="2" s="1"/>
  <c r="N50" i="2" a="1"/>
  <c r="N50" i="2" s="1"/>
  <c r="O50" i="2" a="1"/>
  <c r="O50" i="2" s="1"/>
  <c r="Q50" i="2" a="1"/>
  <c r="Q50" i="2" s="1"/>
  <c r="N51" i="2" a="1"/>
  <c r="N51" i="2" s="1"/>
  <c r="O51" i="2" a="1"/>
  <c r="O51" i="2" s="1"/>
  <c r="Q51" i="2" a="1"/>
  <c r="Q51" i="2" s="1"/>
  <c r="N52" i="2" a="1"/>
  <c r="N52" i="2" s="1"/>
  <c r="O52" i="2" a="1"/>
  <c r="O52" i="2" s="1"/>
  <c r="Q52" i="2" a="1"/>
  <c r="Q52" i="2" s="1"/>
  <c r="N53" i="2" a="1"/>
  <c r="N53" i="2" s="1"/>
  <c r="O53" i="2" a="1"/>
  <c r="O53" i="2" s="1"/>
  <c r="Q53" i="2" a="1"/>
  <c r="Q53" i="2" s="1"/>
  <c r="N54" i="2" a="1"/>
  <c r="N54" i="2" s="1"/>
  <c r="O54" i="2" a="1"/>
  <c r="O54" i="2" s="1"/>
  <c r="Q54" i="2" a="1"/>
  <c r="Q54" i="2" s="1"/>
  <c r="N55" i="2" a="1"/>
  <c r="N55" i="2" s="1"/>
  <c r="O55" i="2" a="1"/>
  <c r="O55" i="2" s="1"/>
  <c r="Q55" i="2" a="1"/>
  <c r="Q55" i="2" s="1"/>
  <c r="N56" i="2" a="1"/>
  <c r="N56" i="2" s="1"/>
  <c r="O56" i="2" a="1"/>
  <c r="O56" i="2" s="1"/>
  <c r="Q56" i="2" a="1"/>
  <c r="Q56" i="2" s="1"/>
  <c r="N57" i="2" a="1"/>
  <c r="N57" i="2" s="1"/>
  <c r="O57" i="2" a="1"/>
  <c r="O57" i="2" s="1"/>
  <c r="Q57" i="2" a="1"/>
  <c r="Q57" i="2" s="1"/>
  <c r="N58" i="2" a="1"/>
  <c r="N58" i="2" s="1"/>
  <c r="O58" i="2" a="1"/>
  <c r="O58" i="2" s="1"/>
  <c r="Q58" i="2" a="1"/>
  <c r="Q58" i="2" s="1"/>
  <c r="N59" i="2" a="1"/>
  <c r="N59" i="2" s="1"/>
  <c r="O59" i="2" a="1"/>
  <c r="O59" i="2" s="1"/>
  <c r="Q59" i="2" a="1"/>
  <c r="Q59" i="2" s="1"/>
  <c r="N60" i="2" a="1"/>
  <c r="N60" i="2" s="1"/>
  <c r="O60" i="2" a="1"/>
  <c r="O60" i="2" s="1"/>
  <c r="Q60" i="2" a="1"/>
  <c r="Q60" i="2" s="1"/>
  <c r="N61" i="2" a="1"/>
  <c r="N61" i="2" s="1"/>
  <c r="O61" i="2" a="1"/>
  <c r="O61" i="2" s="1"/>
  <c r="Q61" i="2" a="1"/>
  <c r="Q61" i="2" s="1"/>
  <c r="N62" i="2" a="1"/>
  <c r="N62" i="2" s="1"/>
  <c r="O62" i="2" a="1"/>
  <c r="O62" i="2" s="1"/>
  <c r="Q62" i="2" a="1"/>
  <c r="Q62" i="2" s="1"/>
  <c r="N63" i="2" a="1"/>
  <c r="N63" i="2" s="1"/>
  <c r="O63" i="2" a="1"/>
  <c r="O63" i="2" s="1"/>
  <c r="Q63" i="2" a="1"/>
  <c r="Q63" i="2" s="1"/>
  <c r="N64" i="2" a="1"/>
  <c r="N64" i="2" s="1"/>
  <c r="O64" i="2" a="1"/>
  <c r="O64" i="2" s="1"/>
  <c r="Q64" i="2" a="1"/>
  <c r="Q64" i="2" s="1"/>
  <c r="N65" i="2" a="1"/>
  <c r="N65" i="2" s="1"/>
  <c r="O65" i="2" a="1"/>
  <c r="O65" i="2" s="1"/>
  <c r="Q65" i="2" a="1"/>
  <c r="Q65" i="2" s="1"/>
  <c r="O3" i="2" a="1"/>
  <c r="O3" i="2" s="1"/>
  <c r="N3" i="2" a="1"/>
  <c r="N3" i="2" s="1"/>
  <c r="M3" i="2" a="1"/>
  <c r="M3" i="2" s="1"/>
  <c r="M65" i="2" a="1"/>
  <c r="M65" i="2" s="1"/>
  <c r="M64" i="2" a="1"/>
  <c r="M64" i="2" s="1"/>
  <c r="M63" i="2" a="1"/>
  <c r="M63" i="2" s="1"/>
  <c r="M62" i="2" a="1"/>
  <c r="M62" i="2" s="1"/>
  <c r="M61" i="2" a="1"/>
  <c r="M61" i="2" s="1"/>
  <c r="M60" i="2" a="1"/>
  <c r="M60" i="2" s="1"/>
  <c r="M59" i="2" a="1"/>
  <c r="M59" i="2" s="1"/>
  <c r="M58" i="2" a="1"/>
  <c r="M58" i="2" s="1"/>
  <c r="M57" i="2" a="1"/>
  <c r="M57" i="2" s="1"/>
  <c r="M56" i="2" a="1"/>
  <c r="M56" i="2" s="1"/>
  <c r="M55" i="2" a="1"/>
  <c r="M55" i="2" s="1"/>
  <c r="M54" i="2" a="1"/>
  <c r="M54" i="2" s="1"/>
  <c r="M53" i="2" a="1"/>
  <c r="M53" i="2" s="1"/>
  <c r="M52" i="2" a="1"/>
  <c r="M52" i="2" s="1"/>
  <c r="M51" i="2" a="1"/>
  <c r="M51" i="2" s="1"/>
  <c r="M50" i="2" a="1"/>
  <c r="M50" i="2" s="1"/>
  <c r="M49" i="2" a="1"/>
  <c r="M49" i="2" s="1"/>
  <c r="M48" i="2" a="1"/>
  <c r="M48" i="2" s="1"/>
  <c r="M47" i="2" a="1"/>
  <c r="M47" i="2" s="1"/>
  <c r="M46" i="2" a="1"/>
  <c r="M46" i="2" s="1"/>
  <c r="M45" i="2" a="1"/>
  <c r="M45" i="2" s="1"/>
  <c r="M44" i="2" a="1"/>
  <c r="M44" i="2" s="1"/>
  <c r="M43" i="2" a="1"/>
  <c r="M43" i="2" s="1"/>
  <c r="M42" i="2" a="1"/>
  <c r="M42" i="2" s="1"/>
  <c r="M41" i="2" a="1"/>
  <c r="M41" i="2" s="1"/>
  <c r="M40" i="2" a="1"/>
  <c r="M40" i="2" s="1"/>
  <c r="M39" i="2" a="1"/>
  <c r="M39" i="2" s="1"/>
  <c r="M38" i="2" a="1"/>
  <c r="M38" i="2" s="1"/>
  <c r="M37" i="2" a="1"/>
  <c r="M37" i="2" s="1"/>
  <c r="M36" i="2" a="1"/>
  <c r="M36" i="2" s="1"/>
  <c r="M35" i="2" a="1"/>
  <c r="M35" i="2" s="1"/>
  <c r="M34" i="2" a="1"/>
  <c r="M34" i="2" s="1"/>
  <c r="M33" i="2" a="1"/>
  <c r="M33" i="2" s="1"/>
  <c r="M32" i="2" a="1"/>
  <c r="M32" i="2" s="1"/>
  <c r="M31" i="2" a="1"/>
  <c r="M31" i="2" s="1"/>
  <c r="M30" i="2" a="1"/>
  <c r="M30" i="2" s="1"/>
  <c r="M29" i="2" a="1"/>
  <c r="M29" i="2" s="1"/>
  <c r="M28" i="2" a="1"/>
  <c r="M28" i="2" s="1"/>
  <c r="M26" i="2" a="1"/>
  <c r="M26" i="2" s="1"/>
  <c r="M25" i="2" a="1"/>
  <c r="M25" i="2" s="1"/>
  <c r="M24" i="2" a="1"/>
  <c r="M24" i="2" s="1"/>
  <c r="M23" i="2" a="1"/>
  <c r="M23" i="2" s="1"/>
  <c r="M22" i="2" a="1"/>
  <c r="M22" i="2" s="1"/>
  <c r="M21" i="2" a="1"/>
  <c r="M21" i="2" s="1"/>
  <c r="M20" i="2" a="1"/>
  <c r="M20" i="2" s="1"/>
  <c r="M19" i="2" a="1"/>
  <c r="M19" i="2" s="1"/>
  <c r="M18" i="2" a="1"/>
  <c r="M18" i="2" s="1"/>
  <c r="M17" i="2" a="1"/>
  <c r="M17" i="2" s="1"/>
  <c r="M16" i="2" a="1"/>
  <c r="M16" i="2" s="1"/>
  <c r="M15" i="2" a="1"/>
  <c r="M15" i="2" s="1"/>
  <c r="M14" i="2" a="1"/>
  <c r="M14" i="2" s="1"/>
  <c r="M13" i="2" a="1"/>
  <c r="M13" i="2" s="1"/>
  <c r="M12" i="2" a="1"/>
  <c r="M12" i="2" s="1"/>
  <c r="M11" i="2" a="1"/>
  <c r="M11" i="2" s="1"/>
  <c r="M10" i="2" a="1"/>
  <c r="M10" i="2" s="1"/>
  <c r="M6" i="2" a="1"/>
  <c r="M6" i="2" s="1"/>
  <c r="M5" i="2" a="1"/>
  <c r="M5" i="2" s="1"/>
  <c r="M4" i="2" a="1"/>
  <c r="M4" i="2" s="1"/>
  <c r="M9" i="2" a="1"/>
  <c r="M9" i="2" s="1"/>
  <c r="M8" i="2" a="1"/>
  <c r="M8" i="2" s="1"/>
  <c r="I9" i="2" l="1"/>
  <c r="I10" i="2"/>
  <c r="I11" i="2"/>
  <c r="I12" i="2"/>
  <c r="I13" i="2"/>
  <c r="I14" i="2"/>
  <c r="I15" i="2"/>
  <c r="I16" i="2"/>
  <c r="I17" i="2"/>
  <c r="I18" i="2"/>
  <c r="I19" i="2"/>
  <c r="I20" i="2"/>
  <c r="I21" i="2"/>
  <c r="I22" i="2"/>
  <c r="I23" i="2"/>
  <c r="I24" i="2"/>
  <c r="I25" i="2"/>
  <c r="I26" i="2"/>
  <c r="I27"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4" i="2"/>
  <c r="I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tc={968801D3-56FB-45FF-9AD1-1E61AFEBA539}</author>
    <author>tc={688FF27A-831D-437E-993A-BADC151A604C}</author>
    <author>tc={A4A4BA39-CD38-4B74-AFC8-3E865FA7FEF1}</author>
    <author>tc={24F8D5DC-2505-4B6D-BA21-0F0AF73D8E7A}</author>
  </authors>
  <commentList>
    <comment ref="T4" authorId="0" shapeId="0" xr:uid="{968801D3-56FB-45FF-9AD1-1E61AFEBA539}">
      <text>
        <t>[Threaded comment]
Your version of Excel allows you to read this threaded comment; however, any edits to it will get removed if the file is opened in a newer version of Excel. Learn more: https://go.microsoft.com/fwlink/?linkid=870924
Comment:
    These coordinates from JV maps. Z coordinate assumed</t>
      </text>
    </comment>
    <comment ref="T5" authorId="1" shapeId="0" xr:uid="{688FF27A-831D-437E-993A-BADC151A604C}">
      <text>
        <t>[Threaded comment]
Your version of Excel allows you to read this threaded comment; however, any edits to it will get removed if the file is opened in a newer version of Excel. Learn more: https://go.microsoft.com/fwlink/?linkid=870924
Comment:
    These coordinates from JV maps. Z coordinate assumed</t>
      </text>
    </comment>
    <comment ref="T6" authorId="2" shapeId="0" xr:uid="{A4A4BA39-CD38-4B74-AFC8-3E865FA7FEF1}">
      <text>
        <t xml:space="preserve">[Threaded comment]
Your version of Excel allows you to read this threaded comment; however, any edits to it will get removed if the file is opened in a newer version of Excel. Learn more: https://go.microsoft.com/fwlink/?linkid=870924
Comment:
    These coordinates from JV maps. Z coordinate assumed
</t>
      </text>
    </comment>
    <comment ref="T57" authorId="3" shapeId="0" xr:uid="{24F8D5DC-2505-4B6D-BA21-0F0AF73D8E7A}">
      <text>
        <t>[Threaded comment]
Your version of Excel allows you to read this threaded comment; however, any edits to it will get removed if the file is opened in a newer version of Excel. Learn more: https://go.microsoft.com/fwlink/?linkid=870924
Comment:
    These entries have been provided in addition to those from the xdisp report. This is because the xdisp report in the apendices has limited resoloution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tc={BEA57562-3B9E-44DC-AFEC-160F4217325D}</author>
    <author>tc={FDF918E4-B8D7-4544-9BBA-C49BA07D39ED}</author>
    <author>tc={3C18DF40-A9B4-44A9-ACE2-2D6924C6BDBB}</author>
    <author>tc={3A747A3F-B93A-4DAF-AD92-AC8C20C69943}</author>
    <author>tc={CACDBD51-F2CF-46F8-AAD5-43220B84AB22}</author>
    <author>tc={318045ED-FCC3-47C1-8E20-E63C3A7E5C35}</author>
    <author>tc={811FF448-BAF1-46B4-A2B5-2D7AE83738C9}</author>
    <author>tc={B947FBCD-4311-40E0-873B-D7AA9694C8B9}</author>
    <author>tc={782761C9-9083-4AB5-92FF-74420986FDB6}</author>
  </authors>
  <commentList>
    <comment ref="O17" authorId="0" shapeId="0" xr:uid="{BEA57562-3B9E-44DC-AFEC-160F4217325D}">
      <text>
        <t>[Threaded comment]
Your version of Excel allows you to read this threaded comment; however, any edits to it will get removed if the file is opened in a newer version of Excel. Learn more: https://go.microsoft.com/fwlink/?linkid=870924
Comment:
    Assumed</t>
      </text>
    </comment>
    <comment ref="P17" authorId="1" shapeId="0" xr:uid="{FDF918E4-B8D7-4544-9BBA-C49BA07D39ED}">
      <text>
        <t xml:space="preserve">[Threaded comment]
Your version of Excel allows you to read this threaded comment; however, any edits to it will get removed if the file is opened in a newer version of Excel. Learn more: https://go.microsoft.com/fwlink/?linkid=870924
Comment:
    Measured </t>
      </text>
    </comment>
    <comment ref="Q17" authorId="2" shapeId="0" xr:uid="{3C18DF40-A9B4-44A9-ACE2-2D6924C6BDBB}">
      <text>
        <t>[Threaded comment]
Your version of Excel allows you to read this threaded comment; however, any edits to it will get removed if the file is opened in a newer version of Excel. Learn more: https://go.microsoft.com/fwlink/?linkid=870924
Comment:
    Measured - minus 0.5m as per most other Xdisp files</t>
      </text>
    </comment>
    <comment ref="O27" authorId="3" shapeId="0" xr:uid="{3A747A3F-B93A-4DAF-AD92-AC8C20C69943}">
      <text>
        <t>[Threaded comment]
Your version of Excel allows you to read this threaded comment; however, any edits to it will get removed if the file is opened in a newer version of Excel. Learn more: https://go.microsoft.com/fwlink/?linkid=870924
Comment:
    Assumed</t>
      </text>
    </comment>
    <comment ref="P27" authorId="4" shapeId="0" xr:uid="{CACDBD51-F2CF-46F8-AAD5-43220B84AB22}">
      <text>
        <t>[Threaded comment]
Your version of Excel allows you to read this threaded comment; however, any edits to it will get removed if the file is opened in a newer version of Excel. Learn more: https://go.microsoft.com/fwlink/?linkid=870924
Comment:
    Measured</t>
      </text>
    </comment>
    <comment ref="Q27" authorId="5" shapeId="0" xr:uid="{318045ED-FCC3-47C1-8E20-E63C3A7E5C35}">
      <text>
        <t>[Threaded comment]
Your version of Excel allows you to read this threaded comment; however, any edits to it will get removed if the file is opened in a newer version of Excel. Learn more: https://go.microsoft.com/fwlink/?linkid=870924
Comment:
    Measured - 0.5m</t>
      </text>
    </comment>
    <comment ref="O30" authorId="6" shapeId="0" xr:uid="{811FF448-BAF1-46B4-A2B5-2D7AE83738C9}">
      <text>
        <t>[Threaded comment]
Your version of Excel allows you to read this threaded comment; however, any edits to it will get removed if the file is opened in a newer version of Excel. Learn more: https://go.microsoft.com/fwlink/?linkid=870924
Comment:
    Assumed</t>
      </text>
    </comment>
    <comment ref="P30" authorId="7" shapeId="0" xr:uid="{B947FBCD-4311-40E0-873B-D7AA9694C8B9}">
      <text>
        <t>[Threaded comment]
Your version of Excel allows you to read this threaded comment; however, any edits to it will get removed if the file is opened in a newer version of Excel. Learn more: https://go.microsoft.com/fwlink/?linkid=870924
Comment:
    Measured</t>
      </text>
    </comment>
    <comment ref="Q30" authorId="8" shapeId="0" xr:uid="{782761C9-9083-4AB5-92FF-74420986FDB6}">
      <text>
        <t>[Threaded comment]
Your version of Excel allows you to read this threaded comment; however, any edits to it will get removed if the file is opened in a newer version of Excel. Learn more: https://go.microsoft.com/fwlink/?linkid=870924
Comment:
    Measured - 0.5m</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<sst xmlns="http://schemas.openxmlformats.org/spreadsheetml/2006/main" count="1611" uniqueCount="563">
  <si>
    <t>Joe Westhead</t>
  </si>
  <si>
    <t>This file makes reference to the following external files</t>
  </si>
  <si>
    <t>Care should be taken to ensure the links are not broken</t>
  </si>
  <si>
    <t>Master GMA Utilities list_Rev8.xlsx</t>
  </si>
  <si>
    <t>Euston Mapping v2.xlsm</t>
  </si>
  <si>
    <t>Check of "Euston Mapping v2" on 15May2025</t>
  </si>
  <si>
    <t>Found by manipluating text to left in Grasshopper</t>
  </si>
  <si>
    <t>Expected change in polyline coordinates since report issue</t>
  </si>
  <si>
    <t>No expected change in polyline coordinates since report issue</t>
  </si>
  <si>
    <t>AREA</t>
  </si>
  <si>
    <t>ASSET OWNER</t>
  </si>
  <si>
    <t>LON NO</t>
  </si>
  <si>
    <t>ASSET ID</t>
  </si>
  <si>
    <t>MATERIAL</t>
  </si>
  <si>
    <t>POLYLINE</t>
  </si>
  <si>
    <t>Report</t>
  </si>
  <si>
    <t>Ph3 Polyline coordinates (from Euston Mapping v2)</t>
  </si>
  <si>
    <t>X</t>
  </si>
  <si>
    <t>Y</t>
  </si>
  <si>
    <t>Z</t>
  </si>
  <si>
    <t>TN changes?</t>
  </si>
  <si>
    <t>Comment sheet changes?</t>
  </si>
  <si>
    <t>RFI changes?</t>
  </si>
  <si>
    <t>FCD changes?</t>
  </si>
  <si>
    <t>Additional Info</t>
  </si>
  <si>
    <t>Material</t>
  </si>
  <si>
    <t>Ph3 Polyline coordinates (from Ph3 report appendices)</t>
  </si>
  <si>
    <t>Ph3 Polyline coordinates (from X disp models)</t>
  </si>
  <si>
    <t>Are the coordinates exactly the same?</t>
  </si>
  <si>
    <t>Big discrepancies / comments?</t>
  </si>
  <si>
    <t>PASS / FAIL</t>
  </si>
  <si>
    <t>Maximum angle (degrees)
Using coordinates in columns V/X/Z</t>
  </si>
  <si>
    <t>ET3</t>
  </si>
  <si>
    <t>L3</t>
  </si>
  <si>
    <t>LON-01-20690A</t>
  </si>
  <si>
    <t>MWCC_UTI_70216</t>
  </si>
  <si>
    <t>PE</t>
  </si>
  <si>
    <t>1MC03-SCJ_SDH-GT-REP-SS02_SL01-000027</t>
  </si>
  <si>
    <t>290609.8113
290616.5377
290623.2639
290629.9903
290636.7167
290649.7521
290665.6993
290681.6465
290697.5939
290709.1061
290713.0161
290716.9261
290720.8361
290724.8599
290730.9367
290737.0137
290743.0905
290749.1673
290752.7637
290755.4745
290758.1851
290760.8957
290763.6521
290766.4711
290769.2901
290772.1091
290774.8711
290777.1469
290779.4227
290781.6987
290783.9745
290788.0445
290792.5927
290797.1411
290801.6895
290807.6227
290815.0947
290822.5671
290830.0391
290840.7261
290868.5605
290896.3947
290924.2289
290952.0631
290960.6541
290965.6373
290970.6203
290975.6033
290978.4729
290979.4405
290980.4077
290981.3751
290983.5309
290990.1423
290996.7539
291003.3655
291009.9771
291021.0425
291032.6319
291044.2211
291055.8105
291059.8695
291058.4517
291057.0341
291055.6163
291055.0557
291056.8947
291058.7337
291060.5727
291062.4117
291071.5345
291081.0619
291090.5895
291100.1169
291108.4151
291115.9961
291123.5771
291131.1583
291138.8789
291146.9017
291154.9247
291162.9477
291170.9707</t>
  </si>
  <si>
    <t>289622.5283
289617.3879
289612.2479
289607.1075
289601.9675
289591.8155
289579.3503
289566.8853
289554.4203
289546.0983
289544.8785
289543.6589
289542.4389
289541.0701
289537.0181
289532.9659
289528.9137
289524.8617
289521.7853
289519.0573
289516.3293
289513.6015
289510.8275
289507.9905
289505.1535
289502.3165
289499.4911
289496.7665
289494.0415
289491.3169
289488.5919
289482.6041
289475.7461
289468.8881
289462.0301
289453.0581
289441.7373
289430.4163
289419.0953
289403.1191
289362.3139
289321.5087
289280.7035
289239.8983
289227.6777
289220.8165
289213.9553
289207.0943
289201.5029
289197.0539
289192.6051
289188.1561
289183.0375
289175.4063
289167.7751
289160.1439
289152.5127
289136.8041
289120.1449
289103.4859
289086.8269
289078.6895
289076.7495
289074.8095
289072.8695
289070.4959
289066.9075
289063.3191
289059.7307
289056.1423
289041.4169
289026.0727
289010.7285
288995.3843
288982.6491
288971.4357
288960.2225
288949.0091
288938.7185
288930.4273
288922.1357
288913.8445
288905.5533</t>
  </si>
  <si>
    <t>31.779999
31.779999
31.84
31.869999
31.869999
31.82
31.860001
31.939999
31.919998
32.099998
32.099998
31.75
31.919998
31.93
31.869999
31.860001
31.889999
31.900002
31.939999
31.939999
31.91
31.93
31.939999
31.93
31.970001
32
32.009998
32.060001
32.09
32.040001
32.040001
32.110001
32.150002
32.09
32.119999
32.07
32.139999
31.880001
31.700001
31.509998
30.799999
29.58
28.43
27.309999
26.969999
26.82
26.530001
26.299999
26.200001
26.110001
26.209999
26
25.83
25.620001
32.830002
33.060001
33.189999
33.5
33.580002
33.66
33.639999
28.24
25.790001
30.66
30.43
25.58
23.67
23.709999
23.709999
23.700001
23.74
23.74
23.82
23.799999
23.77
23.73
23.66
23.639999
23.6
23.549999
23.549999
23.709999
23.73</t>
  </si>
  <si>
    <t>Xdisp output not submitted</t>
  </si>
  <si>
    <t>(290609.8113, 289622.5283, 31.779999), (290616.5377, 289617.3879, 31.779999), (290623.2639, 289612.2479, 31.84), (290629.9903, 289607.1075, 31.869999), (290636.7167, 289601.9675, 31.869999), (290649.7521, 289591.8155, 31.82), (290665.6993, 289579.3503, 31.860001), (290681.6465, 289566.8853, 31.939999), (290697.5939, 289554.4203, 31.919998), (290709.1061, 289546.0983, 32.099998), (290713.0161, 289544.8785, 32.099998), (290716.9261, 289543.6589, 31.75), (290720.8361, 289542.4389, 31.919998), (290724.8599, 289541.0701, 31.93), (290730.9367, 289537.0181, 31.869999), (290737.0137, 289532.9659, 31.860001), (290743.0905, 289528.9137, 31.889999), (290749.1673, 289524.8617, 31.900002), (290752.7637, 289521.7853, 31.939999), (290755.4745, 289519.0573, 31.939999), (290758.1851, 289516.3293, 31.91), (290760.8957, 289513.6015, 31.93), (290763.6521, 289510.8275, 31.939999), (290766.4711, 289507.9905, 31.93), (290769.2901, 289505.1535, 31.970001), (290772.1091, 289502.3165, 32), (290774.8711, 289499.4911, 32.009998), (290777.1469, 289496.7665, 32.060001), (290779.4227, 289494.0415, 32.09), (290781.6987, 289491.3169, 32.040001), (290783.9745, 289488.5919, 32.040001), (290788.0445, 289482.6041, 32.110001), (290792.5927, 289475.7461, 32.150002), (290797.1411, 289468.8881, 32.09), (290801.6895, 289462.0301, 32.119999), (290807.6227, 289453.0581, 32.07), (290815.0947, 289441.7373, 32.139999), (290822.5671, 289430.4163, 31.880001), (290830.0391, 289419.0953, 31.700001), (290840.7261, 289403.1191, 31.509998), (290868.5605, 289362.3139, 30.799999), (290896.3947, 289321.5087, 29.58), (290924.2289, 289280.7035, 28.43), (290952.0631, 289239.8983, 27.309999), (290960.6541, 289227.6777, 26.969999), (290965.6373, 289220.8165, 26.82), (290970.6203, 289213.9553, 26.530001), (290975.6033, 289207.0943, 26.299999), (290978.4729, 289201.5029, 26.200001), (290979.4405, 289197.0539, 26.110001), (290980.4077, 289192.6051, 26.209999), (290981.3751, 289188.1561, 26), (290983.5309, 289183.0375, 25.83), (290990.1423, 289175.4063, 25.620001), (290996.7539, 289167.7751, 32.830002), (291003.3655, 289160.1439, 33.060001), (291009.9771, 289152.5127, 33.189999), (291021.0425, 289136.8041, 33.5), (291032.6319, 289120.1449, 33.580002), (291044.2211, 289103.4859, 33.66), (291055.8105, 289086.8269, 33.639999), (291059.8695, 289078.6895, 28.24), (291058.4517, 289076.7495, 25.790001), (291057.0341, 289074.8095, 30.66), (291055.6163, 289072.8695, 30.43), (291055.0557, 289070.4959, 25.58), (291056.8947, 289066.9075, 23.67), (291058.7337, 289063.3191, 23.709999), (291060.5727, 289059.7307, 23.709999), (291062.4117, 289056.1423, 23.700001), (291071.5345, 289041.4169, 23.74), (291081.0619, 289026.0727, 23.74), (291090.5895, 289010.7285, 23.82), (291100.1169, 288995.3843, 23.799999), (291108.4151, 288982.6491, 23.77), (291115.9961, 288971.4357, 23.73), (291123.5771, 288960.2225, 23.66), (291131.1583, 288949.0091, 23.639999), (291138.8789, 288938.7185, 23.6), (291146.9017, 288930.4273, 23.549999), (291154.9247, 288922.1357, 23.549999), (291162.9477, 288913.8445, 23.709999), (291170.9707, 288905.5533, 23.73)</t>
  </si>
  <si>
    <t>PASS</t>
  </si>
  <si>
    <t>BT</t>
  </si>
  <si>
    <t>LON-01-20078</t>
  </si>
  <si>
    <t>MWCC_UTI_70290</t>
  </si>
  <si>
    <t>No Coords 1</t>
  </si>
  <si>
    <t>1MC03-SCJ-QY-FCD-SS01_SL12-102265 </t>
  </si>
  <si>
    <t>FCD</t>
  </si>
  <si>
    <t>(291248.5644, 288844.2103, 30), (291271.2239, 288857.2589, 30)</t>
  </si>
  <si>
    <t>No coodinates provided. These coordinates from JV maps. Z coordinate assumed</t>
  </si>
  <si>
    <t>TBC</t>
  </si>
  <si>
    <t>MWCC_UTI_70899</t>
  </si>
  <si>
    <t>No Coords 2</t>
  </si>
  <si>
    <t>(291235.554, 288837.1516, 30), (291283.6985, 288868.1444, 30)</t>
  </si>
  <si>
    <t>ET4</t>
  </si>
  <si>
    <t>THAMES WATER</t>
  </si>
  <si>
    <t>EUS-01-0040</t>
  </si>
  <si>
    <t>1C72O</t>
  </si>
  <si>
    <t>Concrete bolted segmental primary lining; cast in-situ RC  secondary lining and composite lining</t>
  </si>
  <si>
    <t>1MC03-SCJ_SDH-GT-REP-SS01_SL03-000001</t>
  </si>
  <si>
    <t>291108
291223</t>
  </si>
  <si>
    <t>288929
288906</t>
  </si>
  <si>
    <t>No coordinates submitted</t>
  </si>
  <si>
    <t>(289964.3529, 289145.6188, 30),(290249.0016, 289151.6956, 30),(290305.417, 289146.6915, 30),(290388.5433, 289126.5287, 30),(290876.2225, 288976.2488, 30),(291333.9426, 288884.4513, 30),(291806.2727, 288790.1736, 30),(292604.6294, 288632.7437, 30),(292683.004, 288607.5182, 30),(292741.0721, 288578.8154, 30),(293015.7818, 288411.4547, 30),(293343.9287, 288214.3674, 30),(293410.6292, 288184.8484, 30),(293586.5682, 288140.2256, 30)</t>
  </si>
  <si>
    <t>No coodinates provided and no model available. These coordinates from JV maps. Z coordinate assumed</t>
  </si>
  <si>
    <t>SCS-01-0033</t>
  </si>
  <si>
    <t>1DLT8</t>
  </si>
  <si>
    <t>VC</t>
  </si>
  <si>
    <t>1DLT8, 1DLTA</t>
  </si>
  <si>
    <t>1MC03-SCJ_SDH-GT-REP-S001-000008</t>
  </si>
  <si>
    <t>291234.27
291224.2239
291220.4343
291218.0413
291208.37</t>
  </si>
  <si>
    <t>288799.07
288796.0208
288794.8727
288794.2451
288791.71</t>
  </si>
  <si>
    <t>30.23
30.27662
30.29425
30.3639
30.65</t>
  </si>
  <si>
    <t>(291234.2700, 288799.0700, 30.2300), (291224.2239, 288796.0208, 30.2766), (291220.4343, 288794.8727, 30.2943), (291218.0413, 288794.2451, 30.3639), (291208.3700, 288791.7100, 30.6500)</t>
  </si>
  <si>
    <t>291234.27000
291224.22390
291220.43430
291218.04130
291208.37000</t>
  </si>
  <si>
    <t>288799.07000
288796.02080
288794.87270
288794.24510
288791.71000</t>
  </si>
  <si>
    <t>30.23000
30.27662
30.29425
30.36390
30.65000</t>
  </si>
  <si>
    <t>Identicle to 2 dP (limited by output) - OK</t>
  </si>
  <si>
    <t>1DLTA</t>
  </si>
  <si>
    <t>SCS-01-0031</t>
  </si>
  <si>
    <t>2DKWS</t>
  </si>
  <si>
    <t>Brick</t>
  </si>
  <si>
    <t>2DKWS, 2DKWZ</t>
  </si>
  <si>
    <t>291210.583679
291212.338928
291212.765686
291213.03009
291214.164307
291214.525879
291215.810913
291216.831482
291217.368286
291218.475281
291219.198486
291220.383484
291220.458923
291220.4589
291220.9041
291221.9563
291223.4863
291224.1905
291226.2823
291227.9343
291229.4781
291231.6863
291234.1755</t>
  </si>
  <si>
    <t>288825.267273
288821.758484
288820.905273
288819.59729
288817.164917
288815.754272
288811.516724
288808.587097
288806.271118
288802.838928
288800.0177
288795.782898
288794.88031
288794.8803
288792.8669
288787.4351
288781.1897
288777.6685
288770.0071
288764.5587
288758.8133
288751.7491
288743.9765</t>
  </si>
  <si>
    <t>30.227
30.227
30.227
30.227
30.227
30.227
30.227
30.227
30.227
30.227
30.227
30.227
30.227
30.6515
30.617
30.516
30.4471
30.4334
30.3275
30.227
30.1118
29.977
29.8567</t>
  </si>
  <si>
    <t>(291210.5837, 288825.2673, 30.2270), (291212.3389, 288821.7585, 30.2270), (291212.7657, 288820.9053, 30.2270), (291213.0301, 288819.5973, 30.2270), (291214.1643, 288817.1649, 30.2270), (291214.5259, 288815.7543, 30.2270), (291215.8109, 288811.5167, 30.2270), (291216.8315, 288808.5871, 30.2270), (291217.3683, 288806.2711, 30.2270), (291218.4753, 288802.8389, 30.2270), (291219.1985, 288800.0177, 30.2270), (291220.3835, 288795.7829, 30.2270), (291220.4589, 288794.8803, 30.2270), (291220.4589, 288794.8803, 30.6515), (291220.9041, 288792.8669, 30.6170), (291221.9563, 288787.4351, 30.5160), (291223.4863, 288781.1897, 30.4471), (291224.1905, 288777.6685, 30.4334), (291226.2823, 288770.0071, 30.3275), (291227.9343, 288764.5587, 30.2270), (291229.4781, 288758.8133, 30.1118), (291231.6863, 288751.7491, 29.9770), (291234.1755, 288743.9765, 29.8567)</t>
  </si>
  <si>
    <t>291210.58368
291212.33893
291212.76569
291213.03009
291214.16431
291214.52588
291215.81091
291216.83148
291217.36829
291218.47528
291219.19849
291220.38348
291220.45892
291220.45890
291220.90410
291221.95630
291223.48630
291224.19050
291226.28230
291227.93430
291229.47810
291231.68630
291234.17550</t>
  </si>
  <si>
    <t>288825.26727
288821.75848
288820.90527
288819.59729
288817.16492
288815.75427
288811.51672
288808.58710
288806.27112
288802.83893
288800.01770
288795.78290
288794.88031
288794.88030
288792.86690
288787.43510
288781.18970
288777.66850
288770.00710
288764.55870
288758.81330
288751.74910
288743.97650</t>
  </si>
  <si>
    <t>30.22700
30.22700
30.22700
30.22700
30.22700
30.22700
30.22700
30.22700
30.22700
30.22700
30.22700
30.22700
30.22700
30.65150
30.61700
30.51600
30.44710
30.43340
30.32750
30.22700
30.11180
29.97700
29.85670</t>
  </si>
  <si>
    <t>Identicle - this is OK</t>
  </si>
  <si>
    <t>2DKWZ</t>
  </si>
  <si>
    <t>SCS-01-0034</t>
  </si>
  <si>
    <t>2DL76</t>
  </si>
  <si>
    <t>2DL7C, 2DN3D, 2DL76</t>
  </si>
  <si>
    <t>291094.8942
291099.9648
291104.6409
291108.6362
291112.9315
291116.7378
291121.3249
291126.4063
291131.3878
291136.1803
291140.0702
291146.5967
291150.3058
291153.1287
291156.6241
291160.6949
291164.7547
291169.8978
291174.1494
291178.1119
291183.514
291189.1161
291193.6402
291196.8193
291199.404
291203.3419
291206.2128
291210.585</t>
  </si>
  <si>
    <t>288959.7054
288954.8641
288950.2337
288946.3223
288942.4026
288938.8966
288934.6689
288930.2275
288925.7888
288921.7555
288917.6469
288911.1648
288907.7615
288904.8827
288900.985
288896.1709
288890.957
288885.1131
288879.5938
288874.4825
288867.1307
288859.7734
288853.246
288848.7565
288844.4834
288838.4724
288833.6912
288825.2668</t>
  </si>
  <si>
    <t>31.79
31.716533
31.647571
31.588979
31.528043
31.473813
31.408441
31.337718
31.267798
31.202158
31.142867
31.046472
30.993721
30.951469
30.896605
30.830538
30.76129
30.679711
30.606702
30.538928
30.443324
30.346418
30.263192
30.205544
30.15321
30.077906
30.019463
29.92</t>
  </si>
  <si>
    <t>(291094.8942, 288959.7054, 31.7900), (291099.9648, 288954.8641, 31.7165), (291104.6409, 288950.2337, 31.6476), (291108.6362, 288946.3223, 31.5890), (291112.9315, 288942.4026, 31.5280), (291116.7378, 288938.8966, 31.4738), (291121.3249, 288934.6689, 31.4084), (291126.4063, 288930.2275, 31.3377), (291131.3878, 288925.7888, 31.2678), (291136.1803, 288921.7555, 31.2022), (291140.0702, 288917.6469, 31.1429), (291146.5967, 288911.1648, 31.0465), (291150.3058, 288907.7615, 30.9937), (291153.1287, 288904.8827, 30.9515), (291156.6241, 288900.9850, 30.8966), (291160.6949, 288896.1709, 30.8305), (291164.7547, 288890.9570, 30.7613), (291169.8978, 288885.1131, 30.6797), (291174.1494, 288879.5938, 30.6067), (291178.1119, 288874.4825, 30.5389), (291183.5140, 288867.1307, 30.4433), (291189.1161, 288859.7734, 30.3464), (291193.6402, 288853.2460, 30.2632), (291196.8193, 288848.7565, 30.2055), (291199.4040, 288844.4834, 30.1532), (291203.3419, 288838.4724, 30.0779), (291206.2128, 288833.6912, 30.0195), (291210.5850, 288825.2668, 29.9200)</t>
  </si>
  <si>
    <t>291094.89420
291099.96480
291104.64090
291108.63620
291112.93150
291116.73780
291121.32490
291126.40630
291131.38780
291136.18030
291140.07020
291146.59670
291150.30580
291153.12870
291156.62410
291160.69490
291164.75470
291169.89780
291174.14940
291178.11190
291183.51400
291189.11610
291193.64020
291196.81930
291199.40400
291203.34190
291206.21280
291210.58500</t>
  </si>
  <si>
    <t>288959.70540
288954.86410
288950.23370
288946.32230
288942.40260
288938.89660
288934.66890
288930.22750
288925.78880
288921.75550
288917.64690
288911.16480
288907.76150
288904.88270
288900.98500
288896.17090
288890.95700
288885.11310
288879.59380
288874.48250
288867.13070
288859.77340
288853.24600
288848.75650
288844.48340
288838.47240
288833.69120
288825.26680</t>
  </si>
  <si>
    <t>31.79000
31.71653
31.64757
31.58898
31.52804
31.47381
31.40844
31.33772
31.26780
31.20216
31.14287
31.04647
30.99372
30.95147
30.89661
30.83054
30.76129
30.67971
30.60670
30.53893
30.44332
30.34642
30.26319
30.20554
30.15321
30.07791
30.01946
29.92000</t>
  </si>
  <si>
    <t>Identicle to 4DP - OK</t>
  </si>
  <si>
    <t>2DL7C</t>
  </si>
  <si>
    <t>2DN3D</t>
  </si>
  <si>
    <t>CO</t>
  </si>
  <si>
    <t>SCS-01-0040</t>
  </si>
  <si>
    <t>6L7GW</t>
  </si>
  <si>
    <t>CI</t>
  </si>
  <si>
    <t>291078.7631
291079.3487
291082.0117
291085.3695
291089.6933
291092.5483
291094.9335
291098.9153
291103.7807
291109.3901
291112.6041
291115.7005
291119.5291
291124.1371
291127.1947
291128.1107
291136.7757
291146.0773
291153.8539
291153.8709
291153.8961
291155.1471
291156.4105
291157.0911
291158.9381
291162.4351
291167.2411
291171.4421
291174.4233
291179.7381
291184.5169
291190.0205
291193.5773
291197.2701
291202.4529
291204.3941
291204.5311</t>
  </si>
  <si>
    <t>288974.1371
288973.5469
288970.7339
288967.1873
288962.6613
288959.6049
288956.7997
288952.8391
288947.7819
288942.3471
288939.3603
288936.4165
288932.6585
288928.3629
288925.4599
288924.6641
288917.1367
288908.7749
288901.5137
288900.6737
288899.4279
288898.1645
288896.8885
288896.1695
288894.3389
288890.0737
288884.3035
288878.1925
288873.9413
288866.4497
288859.6873
288851.8331
288846.8515
288841.0323
288833.0677
288829.9967
288829.7571</t>
  </si>
  <si>
    <t>32.9383
32.9221
32.8785
32.8586
32.8599
32.846
32.8026
32.766
32.8421
32.7781
32.8409
32.7723
32.8076
32.7856
32.7711
32.6786
32.7344
32.7794
32.7343
32.7813
32.7778
32.7953
32.7115
32.6961
32.7066
32.6115
32.5417
32.4246
32.418
32.356
32.2946
32.0902
32.0592
32.0071
31.9536
31.9013
31.8946</t>
  </si>
  <si>
    <t>(291078.7631, 288974.1371, 32.9383), (291079.3487, 288973.5469, 32.9221), (291082.0117, 288970.7339, 32.8785), (291085.3695, 288967.1873, 32.8586), (291089.6933, 288962.6613, 32.8599), (291092.5483, 288959.6049, 32.8460), (291094.9335, 288956.7997, 32.8026), (291098.9153, 288952.8391, 32.7660), (291103.7807, 288947.7819, 32.8421), (291109.3901, 288942.3471, 32.7781), (291112.6041, 288939.3603, 32.8409), (291115.7005, 288936.4165, 32.7723), (291119.5291, 288932.6585, 32.8076), (291124.1371, 288928.3629, 32.7856), (291127.1947, 288925.4599, 32.7711), (291128.1107, 288924.6641, 32.6786), (291136.7757, 288917.1367, 32.7344), (291146.0773, 288908.7749, 32.7794), (291153.8539, 288901.5137, 32.7343), (291153.8709, 288900.6737, 32.7813), (291153.8961, 288899.4279, 32.7778), (291155.1471, 288898.1645, 32.7953), (291156.4105, 288896.8885, 32.7115), (291157.0911, 288896.1695, 32.6961), (291158.9381, 288894.3389, 32.7066), (291162.4351, 288890.0737, 32.6115), (291167.2411, 288884.3035, 32.5417), (291171.4421, 288878.1925, 32.4246), (291174.4233, 288873.9413, 32.4180), (291179.7381, 288866.4497, 32.3560), (291184.5169, 288859.6873, 32.2946), (291190.0205, 288851.8331, 32.0902), (291193.5773, 288846.8515, 32.0592), (291197.2701, 288841.0323, 32.0071), (291202.4529, 288833.0677, 31.9536), (291204.3941, 288829.9967, 31.9013), (291204.5311, 288829.7571, 31.8946)</t>
  </si>
  <si>
    <t>291078.76310
291079.34870
291082.01170
291085.36950
291089.69330
291092.54830
291094.93350
291098.91530
291103.78070
291109.39010
291112.60410
291115.70050
291119.52910
291124.13710
291127.19470
291128.11070
291136.77570
291146.07730
291153.85390
291153.87090
291153.89610
291155.14710
291156.41050
291157.09110
291158.93810
291162.43510
291167.24110
291171.44210
291174.42330
291179.73810
291184.51690
291190.02050
291193.57730
291197.27010
291202.45290
291204.39410
291204.53110</t>
  </si>
  <si>
    <t>288974.13710
288973.54690
288970.73390
288967.18730
288962.66130
288959.60490
288956.79970
288952.83910
288947.78190
288942.34710
288939.36030
288936.41650
288932.65850
288928.36290
288925.45990
288924.66410
288917.13670
288908.77490
288901.51370
288900.67370
288899.42790
288898.16450
288896.88850
288896.16950
288894.33890
288890.07370
288884.30350
288878.19250
288873.94130
288866.44970
288859.68730
288851.83310
288846.85150
288841.03230
288833.06770
288829.99670
288829.75710</t>
  </si>
  <si>
    <t>32.93830
32.92210
32.87850
32.85860
32.85990
32.84600
32.80260
32.76600
32.84210
32.77810
32.84090
32.77230
32.80760
32.78560
32.77110
32.67860
32.73440
32.77940
32.73430
32.78130
32.77780
32.79530
32.71150
32.69610
32.70660
32.61150
32.54170
32.42460
32.41800
32.35600
32.29460
32.09020
32.05920
32.00710
31.95360
31.90130
31.89460</t>
  </si>
  <si>
    <t>6L88N</t>
  </si>
  <si>
    <t>6L89Z, 6L8A5, 6L88N</t>
  </si>
  <si>
    <t>291204.8373
291205.1285
291205.5113
291205.6701
291206.3509
291206.7399
291207.9445
291211.2513
291213.5105
291214.1105
291216.1983
291218.8515
291220.0357
291221.3555
291223.1541
291226.1343
291227.4871</t>
  </si>
  <si>
    <t>288829.2223
288828.7135
288828.0451
288827.7675
288828.0851
288828.2665
288828.8287
288823.0461
288817.8685
288814.2291
288806.4159
288796.2395
288790.3161
288783.7145
288775.0405
288762.5135
288757.3851</t>
  </si>
  <si>
    <t>31.8799
31.87
31.86
31.8568
31.8156
31.7467
31.6956
31.6576
31.6549
31.55
31.507
31.312
31.2
31.0995
31.0783
30.8347
30.6973</t>
  </si>
  <si>
    <t>(291204.8373, 288829.2223, 31.8799), (291205.1285, 288828.7135, 31.8700), (291205.1285, 288828.7135, 31.8700), (291205.5113, 288828.0451, 31.8600), (291205.6701, 288827.7675, 31.8568), (291206.3509, 288828.0851, 31.8156), (291206.7399, 288828.2665, 31.7707), (291206.7399, 288828.2665, 31.7467), (291207.9445, 288828.8287, 31.6956), (291211.2513, 288823.0461, 31.6576), (291213.5105, 288817.8685, 31.6549), (291214.1105, 288814.2291, 31.5500), (291216.1983, 288806.4159, 31.5070), (291218.8515, 288796.2395, 31.3120), (291220.0357, 288790.3161, 31.2000), (291221.3555, 288783.7145, 31.0995), (291223.1541, 288775.0405, 31.0783), (291226.1343, 288762.5135, 30.8347), (291227.4871, 288757.3851, 30.6973)</t>
  </si>
  <si>
    <t>(291199.870033, 288837.90137, 31.8799), (291204.8373, 288829.2223, 31.8799), (291205.1285, 288828.7135, 31.87), (291210.095767, 288820.03443, 31.87)</t>
  </si>
  <si>
    <t>291199.8700
291204.8373
291205.1285
291210.0958</t>
  </si>
  <si>
    <t>288837.9014
288829.2223
 288828.7135
288820.0344</t>
  </si>
  <si>
    <t>31.8799
31.8799
31.8700
31.8700</t>
  </si>
  <si>
    <t>The Xdisp reports 6L89Z, 6L8A5, 6L88N as all on the same line. The model does not. The coordinates are different - TBC</t>
  </si>
  <si>
    <t>NO</t>
  </si>
  <si>
    <t>6L89Z</t>
  </si>
  <si>
    <t>(291200.158724, 288837.391134, 31.87), (291205.1285, 288828.7135, 31.87), (291205.5113, 288828.0451, 31.86), (291205.6701, 288827.7675, 31.8568), (291206.3509, 288828.0851, 31.8156), (291206.7399, 288828.2665, 31.7707), (291215.802921, 288832.492804, 31.7707)</t>
  </si>
  <si>
    <t>291200.1587
291205.1285
291205.5113
291205.6701
291206.3509
291206.7399
291215.8029</t>
  </si>
  <si>
    <t>288837.3911
288828.7135
288828.0451
288827.7675
288828.0851
288828.2665,
288832.4928</t>
  </si>
  <si>
    <t xml:space="preserve"> 31.8700
31.8700
31.8600
31.8568
31.8156
31.7707
31.7707</t>
  </si>
  <si>
    <t>6L8A5</t>
  </si>
  <si>
    <t>(291206.7399, 288828.2665, 31.7467), (291207.9445, 288828.8287, 31.6956), (291211.2513, 288823.0461, 31.6576), (291213.5105, 288817.8685, 31.6549), (291214.1105, 288814.2291, 31.55), (291216.1983, 288806.4159, 31.507), (291218.8515, 288796.2395, 31.312), (291220.0357, 288790.3161, 31.2), (291221.3555, 288783.7145, 31.0995), (291223.1541, 288775.0405, 31.0783), (291226.1343, 288762.5135, 30.8347), (291227.4871, 288757.3851, 30.6973)</t>
  </si>
  <si>
    <t>291206.7399
291207.9445
291211.2513
291213.5105
291214.1105
291216.1983
291218.8515
291220.0357
291221.3555
291223.1541
291226.1343
291227.4871</t>
  </si>
  <si>
    <t>288828.2665
288828.8287
288823.0461
288817.8685
288814.2291
288806.4159
288796.2395
288790.3161
288783.7145
288775.0405
288762.5135
288757.3851</t>
  </si>
  <si>
    <t>31.7467
31.6956
31.6576
31.6549
31.5500
31.5070
31.3120
31.2000
31.0995
31.0783
30.8347
30.6973</t>
  </si>
  <si>
    <t>6SO96</t>
  </si>
  <si>
    <t>291114.068992
291106.858093
291102.901672
291095.690773</t>
  </si>
  <si>
    <t>288947.00769
288940.167114
288936.413879
288929.573303</t>
  </si>
  <si>
    <t>31.3758
31.3758
30.9962
30.9962</t>
  </si>
  <si>
    <t>(291095.6908, 288929.5733, 30.9962), (291102.9017, 288936.4139, 30.9962), (291106.8581, 288940.1671, 31.3758), (291114.0690, 288947.0077, 31.3758)</t>
  </si>
  <si>
    <t>291095.69077
291102.90167
291106.85809
291114.06899</t>
  </si>
  <si>
    <t>288929.57330
288936.41388
288940.16711
288947.00769</t>
  </si>
  <si>
    <t>30.99620
30.99620
31.37580
31.37580</t>
  </si>
  <si>
    <t>Identicle to 4DP when flipped - OK!</t>
  </si>
  <si>
    <t>6TGDQ</t>
  </si>
  <si>
    <t>291218.79575
291211.227478
291209.735107
291202.166835</t>
  </si>
  <si>
    <t>288807.347599
288804.74292
288804.229309
288801.62463</t>
  </si>
  <si>
    <t>30.0855
30.0855
29.818
29.818</t>
  </si>
  <si>
    <t>(291202.1668, 288801.6246, 29.8180), (291209.7351, 288804.2293, 29.8180), (291211.2275, 288804.7429, 30.0855), (291218.7957, 288807.3476, 30.0855)</t>
  </si>
  <si>
    <t>291202.16683
291209.73511
291211.22748
291218.79575</t>
  </si>
  <si>
    <t>288801.62463
288804.22931
288804.74292
288807.34760</t>
  </si>
  <si>
    <t>29.81800
29.81800
30.08550
30.08550</t>
  </si>
  <si>
    <t>EUS-01-0038</t>
  </si>
  <si>
    <t>F7NZ</t>
  </si>
  <si>
    <t>F7NZ, F7X9</t>
  </si>
  <si>
    <t>291043.7811
291055.9874
291058.5459
291064.1355
291065.7079
291069.6279
291072.9616
291074.434
291076.3899
291079.5073
291080.1907
291083.2027
291086.0174
291090.2963
291093.3082
291096.2393
291099.8539
291105.5188
291111.2783
291114.0122</t>
  </si>
  <si>
    <t>289000.5255
288993.1878
288991.617
288987.4619
288986.4183
288983.4095
288980.9169
288979.8761
288978.2217
288975.1348
288974.5157
288971.2315
288968.0528
288963.5333
288960.2491
288957.6675
288954.4669
288949.4092
288944.1488
288941.6727</t>
  </si>
  <si>
    <t>32.9644386204
32.9644386204
32.9644386204
32.9644386204
32.9644386204
32.9644386204
32.9644386204
32.9644386204
32.9644386204
32.7807114147
32.7807114147
32.7807114147
32.7807114147
32.7807114147
32.7807114147
32.7807114147
32.7807114147
32.7807114147
32.7807114147
32.7807114147</t>
  </si>
  <si>
    <t>(291043.7811, 289000.5255, 32.9405), (291055.9874, 288993.1878, 33.0087), (291058.5459, 288991.6170, 33.0335), (291064.1355, 288987.4619, 33.1157), (291065.7079, 288986.4183, 33.1035), (291069.6279, 288983.4095, 33.1076), (291072.9616, 288980.9169, 33.0999), (291074.4340, 288979.8761, 33.0719), (291076.3899, 288978.2217, 33.0382), (291079.5073, 288975.1348, 32.9735), (291079.5073, 288975.1348, 32.9635), (291080.1907, 288974.5157, 32.9635), (291083.2027, 288971.2315, 32.9235), (291086.0174, 288968.0528, 32.9035), (291090.2963, 288963.5333, 32.8776), (291093.3082, 288960.2491, 32.8435), (291096.2393, 288957.6675, 32.8235), (291099.8539, 288954.4669, 32.7814), (291105.5188, 288949.4092, 32.8549), (291111.2783, 288944.1488, 32.8035), (291114.0122, 288941.6727, 32.8035)</t>
  </si>
  <si>
    <t>291043.78110
291055.98740
291058.54590
291064.13550
291065.70790
291069.62790
291072.96160
291074.43400
291076.38990
291079.50730
291079.50730
291080.19070
291083.20270
291086.01740
291090.29630
291093.30820
291096.23930
291099.85390
291105.51880
291111.27830
291114.01220</t>
  </si>
  <si>
    <t>289000.52550
288993.18780
288991.61700
288987.46190
288986.41830
288983.40950
288980.91690
288979.87610
288978.22170
288975.13480
288975.13480
288974.51570
288971.23150
288968.05280
288963.53330
288960.24910
288957.66750
288954.46690
288949.40920
288944.14880
288941.67270</t>
  </si>
  <si>
    <t>32.94050
33.00870
33.03350
33.11570
33.10350
33.10760
33.09990
33.07190
33.03820
32.97350
32.96350
32.96350
32.92350
32.90350
32.87760
32.84350
32.82350
32.78140
32.85490
32.80350
32.80350</t>
  </si>
  <si>
    <t>F7X9</t>
  </si>
  <si>
    <t>F930</t>
  </si>
  <si>
    <t>FADE, FAD7, FCXR, F930, FCXP</t>
  </si>
  <si>
    <t>291114.0122
291114.6205
291115.5985
291119.0159
291125.0261
291127.3147
291136.786
291145.2794
291151.336
291155.6368
291156.4121
291157.0928
291162.225
291166.971
291171.3089
291173.9962
291179.3847
291184.3896
291190.0807
291193.646
291197.295
291202.3862
291204.5873
291206.0105
291208.0035
291209.8992
291211.3032
291212.3964
291212.4827
291213.5813
291215.1388
291215.3196
291216.1265
291217.4785
291218.8251
291220.8087
291222.695
291224.2252
291225.0348
291229.1323
291230.9134
291231.5641
291232.0339
291234.0667
291235.9296
291238.3432
291240.7623
291243.1813
291245.8812
291247.5715
291250.5822
291253.2067
291256.312
291259.4227
291262.1608
291263.773
291266.2304
291268.4042
291270.4862</t>
  </si>
  <si>
    <t>288941.6727
288938.6631
288933.8248
288930.7296
288925.2754
288923.1985
288914.6348
288906.8983
288901.5297
288897.8101
288896.8884
288896.1694
288889.9255
288884.1925
288878.1705
288873.9947
288866.1429
288858.902
288851.142
288846.1417
288840.5388
288832.7952
288829.1329
288826.2924
288822.3356
288818.4816
288814.9412
288811.009
288810.5064
288806.7742
288801.5286
288800.8233
288797.3992
288791.9591
288786.3191
288778.3603
288770.5042
288764.2587
288760.9347
288757.754
288756.3714
288754.5526
288753.4391
288747.28
288742.2262
288735.3562
288728.6863
288722.0163
288714.6383
288710.5897
288703.6034
288697.128
288689.939
288682.9499
288676.9716
288673.7257
288668.4555
288663.7934
288659.434</t>
  </si>
  <si>
    <t>32.7961853842
32.7961853842
32.7961853842
32.7961853842
32.7961853842
32.7961853842
32.7961853842
32.7961853842
32.7961853842
32.7961853842
32.0856465197
32.0856465197
32.0856465197
32.0856465197
32.0856465197
32.0856465197
32.0856465197
32.0856465197
32.0856465197
32.0856465197
32.0856465197
32.0856465197
32.0856465197
32.0856465197
32.0856465197
32.0856465197
32.0856465197
32.0856465197
31.5358991234
31.5358991234
31.5358991234
31.0386614198
31.0386614198
31.0386614198
31.0386614198
31.0386614198
31.0386614198
31.0386614198
31.0386614198
31.0386614198
31.0386614198
29.6505751382
29.6505751382
29.6505751382
29.6505751382
29.6505751382
29.6505751382
29.6505751382
29.6505751382
29.6505751382
29.6505751382
29.6505751382
29.6505751382
29.6505751382
29.6505751382
29.6505751382
29.6505751382
29.6505751382
29.6505751382</t>
  </si>
  <si>
    <t>(291114.0122, 288941.6727, 32.8160), (291114.6205, 288938.6631, 32.8102), (291115.5985, 288933.8248, 32.9178), (291119.0159, 288930.7296, 32.9026), (291125.0261, 288925.2754, 32.8890), (291127.3147, 288923.1985, 32.8474), (291136.7860, 288914.6348, 32.8150), (291145.2794, 288906.8983, 32.8388), (291151.3360, 288901.5297, 32.7849), (291155.6368, 288897.8101, 32.7060), (291156.4121, 288896.8884, 32.6755), (291156.4121, 288896.8884, 32.6756), (291157.0928, 288896.1694, 32.6760), (291162.2250, 288889.9255, 32.6049), (291166.9710, 288884.1925, 32.5383), (291171.3089, 288878.1705, 32.4303), (291173.9962, 288873.9947, 32.4060), (291179.3847, 288866.1429, 32.3907), (291184.3896, 288858.9020, 32.2588), (291190.0807, 288851.1420, 32.0913), (291193.6460, 288846.1417, 32.0565), (291197.2950, 288840.5388, 32.0335), (291202.3862, 288832.7952, 31.9545), (291204.5873, 288829.1329, 31.8663), (291206.0105, 288826.2924, 31.8255), (291208.0035, 288822.3356, 31.7793), (291209.8992, 288818.4816, 31.8883), (291211.3032, 288814.9412, 31.7003), (291212.3964, 288811.0090, 31.5960), (291212.4827, 288810.5064, 31.5960), (291212.4827, 288810.5064, 31.5838), (291213.5813, 288806.7742, 31.5721), (291215.1388, 288801.5286, 31.5651), (291215.3196, 288800.8233, 31.5635), (291215.3196, 288800.8233, 31.5790), (291216.1265, 288797.3992, 31.5147), (291217.4785, 288791.9591, 31.4720), (291218.8251, 288786.3191, 31.2488), (291220.8087, 288778.3603, 31.1531), (291222.6950, 288770.5042, 31.0347), (291224.2252, 288764.2587, 30.9618), (291225.0348, 288760.9347, 30.9251), (291229.1323, 288757.7540, 30.7147), (291230.9134, 288756.3714, 30.6860), (291231.5641, 288754.5526, 30.6554), (291232.0339, 288753.4391, 30.6326), (291234.0667, 288747.2800, 30.5333), (291235.9296, 288742.2262, 30.4274), (291238.3432, 288735.3562, 30.2960), (291240.7623, 288728.6863, 30.2295), (291243.1813, 288722.0163, 30.0583), (291245.8812, 288714.6383, 29.9328), (291247.5715, 288710.5897, 29.8460), (291250.5822, 288703.6034, 29.6261), (291253.2067, 288697.1280, 29.5718), (291256.3120, 288689.9390, 29.4060), (291259.4227, 288682.9499, 29.2513), (291262.1608, 288676.9716, 29.1207), (291263.7730, 288673.7257, 29.0540), (291266.2304, 288668.4555, 28.9598), (291268.4042, 288663.7934, 28.9082), (291231.5629, 288754.5539, 30.6544), (291232.0329, 288753.4405, 30.6360), (291234.0657, 288747.2815, 30.5235), (291235.9285, 288742.2277, 30.4271), (291238.3423, 288735.3577, 30.3012), (291240.7613, 288728.6879, 30.2336), (291243.1803, 288722.0179, 30.0640), (291245.8803, 288714.6401, 29.9260), (291247.5705, 288710.5915, 29.8422), (291250.5813, 288703.6053, 29.6279), (291253.2059, 288697.1299, 29.5617), (291256.3111, 288689.9409, 29.4047), (291259.4219, 288682.9521, 29.2502), (291262.1601, 288676.9739, 29.1240), (291263.7723, 288673.7279, 29.0587), (291266.2297, 288668.4577, 28.9623), (291268.4035, 288663.7957, 28.8970), (291270.4855, 288659.4363, 28.7918)</t>
  </si>
  <si>
    <t>291114.01220
291114.62050
291115.59850
291119.01590
291125.02610
291127.31470
291136.78600
291145.27940
291151.33600
291155.63680
291156.41210
291156.41210
291157.09280
291162.22500
291166.97100
291171.30890
291173.99620
291179.38470
291184.38960
291190.08070
291193.64600
291197.29500
291202.38620
291204.58730
291206.01050
291208.00350
291209.89920
291211.30320
291212.39640
291212.48270
291212.48270
291213.58130
291215.13880
291215.31960
291215.31960
291216.12650
291217.47850
291218.82510
291220.80870
291222.69500
291224.22520
291225.03480
291229.13230
291230.91340
291231.56410
291232.03390
291234.06670
291235.92960
291238.34320
291240.76230
291243.18130
291245.88120
291247.57150
291250.58220
291253.20670
291256.31200
291259.42270
291262.16080
291263.77300
291266.23040
291268.40420
291231.56290
291232.03290
291234.06570
291235.92850
291238.34230
291240.76130
291243.18030
291245.88030
291247.57050
291250.58130
291253.20590
291256.31110
291259.42190
291262.16010
291263.77230
291266.22970
291268.40350
291270.48550</t>
  </si>
  <si>
    <t>288941.67270
288938.66310
288933.82480
288930.72960
288925.27540
288923.19850
288914.63480
288906.89830
288901.52970
288897.81010
288896.88840
288896.88840
288896.16940
288889.92550
288884.19250
288878.17050
288873.99470
288866.14290
288858.90200
288851.14200
288846.14170
288840.53880
288832.79520
288829.13290
288826.29240
288822.33560
288818.48160
288814.94120
288811.00900
288810.50640
288810.50640
288806.77420
288801.52860
288800.82330
288800.82330
288797.39920
288791.95910
288786.31910
288778.36030
288770.50420
288764.25870
288760.93470
288757.75400
288756.37140
288754.55260
288753.43910
288747.28000
288742.22620
288735.35620
288728.68630
288722.01630
288714.63830
288710.58970
288703.60340
288697.12800
288689.93900
288682.94990
288676.97160
288673.72570
288668.45550
288663.79340
288754.55390
288753.44050
288747.28150
288742.22770
288735.35770
288728.68790
288722.01790
288714.64010
288710.59150
288703.60530
288697.12990
288689.94090
288682.95210
288676.97390
288673.72790
288668.45770
288663.79570
288659.43630</t>
  </si>
  <si>
    <t>32.81600
32.81020
32.91780
32.90260
32.88900
32.84740
32.81500
32.83880
32.78490
32.70600
32.67550
32.67560
32.67600
32.60490
32.53830
32.43030
32.40600
32.39070
32.25880
32.09130
32.05650
32.03350
31.95450
31.86630
31.82550
31.77930
31.88830
31.70030
31.59600
31.59600
31.58380
31.57210
31.56510
31.56350
31.57900
31.51470
31.47200
31.24880
31.15310
31.03470
30.96180
30.92510
30.71470
30.68600
30.65540
30.63260
30.53330
30.42740
30.29600
30.22950
30.05830
29.93280
29.84600
29.62610
29.57180
29.40600
29.25130
29.12070
29.05400
28.95980
28.90820
30.65440
30.63600
30.52350
30.42710
30.30120
30.23360
30.06400
29.92600
29.84220
29.62790
29.56170
29.40470
29.25020
29.12400
29.05870
28.96230
28.89700
28.79180</t>
  </si>
  <si>
    <t>Euston mapping v2 has one extra point at the bottom - has it been extended? TN doesn’t suggest any coordinate change, no coordinates provided</t>
  </si>
  <si>
    <t>FAD7</t>
  </si>
  <si>
    <t>FADD</t>
  </si>
  <si>
    <t>291143.183818
291154.3659
291163.954472</t>
  </si>
  <si>
    <t>288905.650986
288895.2433
288902.952302</t>
  </si>
  <si>
    <t>32.8095
32.7408
32.6445</t>
  </si>
  <si>
    <t>(291143.1838, 288905.6510, 32.8095), (291154.3659, 288895.2433, 32.7408), (291163.9545, 288902.9523, 32.6445)</t>
  </si>
  <si>
    <t>291143.18382
291154.36590
291163.95447</t>
  </si>
  <si>
    <t>288905.65099
288895.24330
288902.95230</t>
  </si>
  <si>
    <t>32.80950
32.74080
32.64450</t>
  </si>
  <si>
    <t>FADE</t>
  </si>
  <si>
    <t>FCXP</t>
  </si>
  <si>
    <t>FCXR</t>
  </si>
  <si>
    <t>Cadent Gas</t>
  </si>
  <si>
    <t>SCS-01-0026</t>
  </si>
  <si>
    <t>1MC03-SCJ_SDH-GT-REP-S001-000013</t>
  </si>
  <si>
    <t>291046.6343
291049.9866
291022.8645
291059.6654
291056.887
291069.5512
291067.615
291083.159
291109.2943
291146.3987
291159.1692
291183.1784
291191.918
291203.2489
291210.5888
291223.1938
291225.5742
291237.8808
291250.8236
291267.6289
291282.7046
291292.3166
291316.3805
291327.3311
291317.864
291327.5526</t>
  </si>
  <si>
    <t>289087.5801
289085.6554
289017.7319
288995.9639
288990.4116
288982.436
288980.2376
288967.8057
288940.2007
288906.6676
288893.436
288861.2614
288865.275
288849.7064
288839.1248
288815.2665
288801.6936
288753.2042
288718.8307
288679.3486
288649.7946
288635.3987
288605.2237
288594.0431
288586.2972
288579.2784</t>
  </si>
  <si>
    <t>33.9
33.9
34.5
34.5
34.5
34.5
34.5
34.4
34.4
34.3
34.1
33.5
33.5
33.1
33.1
33.1
32.75
32
31.75
31.7
31.2
30
29.7
28.7
29
28.5</t>
  </si>
  <si>
    <t>(291046.6343, 289087.5801, 33.9), (291049.9866, 289085.6554, 33.9), (291022.8645, 289017.7319, 34.5), (291059.6654, 288995.9639, 34.5), (291056.887, 288990.4116, 34.5), (291069.5512, 288982.436, 34.5), (291067.615, 288980.2376, 34.5), (291083.159, 288967.8057, 34.4), (291109.2943, 288940.2007, 34.4), (291146.3987, 288906.6676, 34.3), (291159.1692, 288893.436, 34.1), (291183.1784, 288861.2614, 33.5), (291191.918, 288865.275, 33.5), (291203.2489, 288849.7064, 33.1), (291210.5888, 288839.1248, 33.1), (291223.1938, 288815.2665, 33.1), (291225.5742, 288801.6936, 32.75), (291237.8808, 288753.2042, 32), (291250.8236, 288718.8307, 31.75), (291267.6289, 288679.3486, 31.7), (291282.7046, 288649.7946, 31.2), (291292.3166, 288635.3987, 30), (291316.3805, 288605.2237, 29.7), (291327.3311, 288594.0431, 28.7), (291317.864, 288586.2972, 29), (291327.5526, 288579.2784, 28.5)</t>
  </si>
  <si>
    <t>UKPN</t>
  </si>
  <si>
    <t>SCS-01-0047</t>
  </si>
  <si>
    <t>UKPN_LV_1249</t>
  </si>
  <si>
    <t>1MC03-SCJ_SDH-GT-REP-S001-000009</t>
  </si>
  <si>
    <t>291190.0989
291189.1161
291188.7607
291187.7117
291186.7509
291186.2351
291185.7723
291183.0635
291181.4977
291179.1783
291178.1867</t>
  </si>
  <si>
    <t>288873.1621
288872.0525
288872.0261
288873.2591
288874.2037
288874.2317
288873.8957
288871.9561
288870.7325
288868.6913
288867.9313</t>
  </si>
  <si>
    <t>34.0519
34.0519
34.0333
34.0091
34.0105
34.0119
33.995
33.9199
33.8741
33.7599
33.885</t>
  </si>
  <si>
    <t>(291190.0989, 288873.1621, 34.0519), (291189.1161, 288872.0525, 34.0519), (291188.7607, 288872.0261, 34.0333), (291187.7117, 288873.2591, 34.0091), (291186.7509, 288874.2037, 34.0105), (291186.2351, 288874.2317, 34.0119), (291185.7723, 288873.8957, 33.995), (291183.0635, 288871.9561, 33.9199), (291181.4977, 288870.7325, 33.8741), (291179.1783, 288868.6913, 33.7599), (291178.1867, 288867.9313, 33.885)</t>
  </si>
  <si>
    <t>UKPN_LV_1275</t>
  </si>
  <si>
    <t>291122.3161
291125.2695
291129.4571
291133.5419
291137.3223
291140.7709
291145.1351
291146.6527
291148.2849
291151.9691
291155.6125
291159.0869
291161.6097
291164.4417
291167.6207
291170.5373
291172.4437
291174.6543
291179.2425
291182.1713
291185.0383
291187.7405
291192.3071
291194.4479
291196.3869
291198.3421
291200.2431
291202.8735
291205.0103
291207.0285
291208.2629</t>
  </si>
  <si>
    <t>288927.6043
288924.8211
288921.1359
288917.9397
288914.8199
288911.5825
288907.5939
288906.1545
288904.6629
288901.3351
288897.8619
288894.2119
288891.0745
288887.7337
288883.3035
288879.3271
288876.6269
288873.2281
288866.3479
288862.3541
288858.7599
288855.1319
288849.0335
288845.9399
288842.8809
288839.7357
288836.8365
288832.4045
288828.8067
288825.8481
288823.4759</t>
  </si>
  <si>
    <t>34.4726
34.3999
34.3863
34.312
34.3968
34.3578
34.3839
34.377
34.375
34.3464
34.225
34.2097
34.15
34.1336
34.0506
33.985
34.005
33.9775
33.9153
33.8641
33.8074
33.7349
33.5861
33.595
33.5238
33.5103
33.505
33.455
33.3913
33.3159
33.3113</t>
  </si>
  <si>
    <t>(291122.3161, 288927.6043, 34.4726), (291125.2695, 288924.8211, 34.3999), (291129.4571, 288921.1359, 34.3863), (291133.5419, 288917.9397, 34.312), (291137.3223, 288914.8199, 34.3968), (291140.7709, 288911.5825, 34.3578), (291145.1351, 288907.5939, 34.3839), (291146.6527, 288906.1545, 34.377), (291148.2849, 288904.6629, 34.375), (291151.9691, 288901.3351, 34.3464), (291155.6125, 288897.8619, 34.225), (291159.0869, 288894.2119, 34.2097), (291161.6097, 288891.0745, 34.15), (291164.4417, 288887.7337, 34.1336), (291167.6207, 288883.3035, 34.0506), (291170.5373, 288879.3271, 33.985), (291172.4437, 288876.6269, 34.005), (291174.6543, 288873.2281, 33.9775), (291179.2425, 288866.3479, 33.9153), (291182.1713, 288862.3541, 33.8641), (291185.0383, 288858.7599, 33.8074), (291187.7405, 288855.1319, 33.7349), (291192.3071, 288849.0335, 33.5861), (291194.4479, 288845.9399, 33.595), (291196.3869, 288842.8809, 33.5238), (291198.3421, 288839.7357, 33.5103), (291200.2431, 288836.8365, 33.505), (291202.8735, 288832.4045, 33.455), (291205.0103, 288828.8067, 33.3913), (291207.0285, 288825.8481, 33.3159), (291208.2629, 288823.4759, 33.3113)</t>
  </si>
  <si>
    <t>UKPN_LV_1764</t>
  </si>
  <si>
    <t>291122.3161
291125.3369
291129.5209
291133.6045
291137.3885
291140.8387
291145.2033
291146.7207
291148.3521
291152.0371
291155.6833
291159.1621
291161.6869
291164.5205
291167.7017
291170.6183
291172.5265
291174.7379
291179.3245
291182.2507
291185.1175
291187.8207
291192.3883
291194.5313
291196.4717
291198.4263
291200.3279
291202.9595
291205.0947
291207.1145
291208.3553</t>
  </si>
  <si>
    <t>288927.6043
288924.8951
288921.2129
288918.0177
288914.8951
288911.6559
288907.6673
288906.2277
288904.7369
288901.4083
288897.9327
288894.2779
288891.1383
288887.7953
288883.3623
288879.3857
288876.6829
288873.2831
288866.4053
288862.4149
288858.8209
288855.1917
288849.0919
288845.9951
288842.9341
288839.7895
288836.8895
288832.4557
288828.8605
288825.8995
288823.5151</t>
  </si>
  <si>
    <t>34.486
34.4505
34.4083
34.3359
34.3729
34.3415
34.385
34.3779
34.3802
34.3317
34.245
34.2048
34.1455
34.158
34.0637
33.9661
33.9765
33.9646
33.9167
33.8527
33.7783
33.7409
33.6129
33.6154
33.555
33.5414
33.515
33.5126
33.4096
33.327
33.2954</t>
  </si>
  <si>
    <t>(291122.3161, 288927.6043, 34.486), (291125.3369, 288924.8951, 34.4505), (291129.5209, 288921.2129, 34.4083), (291133.6045, 288918.0177, 34.3359), (291137.3885, 288914.8951, 34.3729), (291140.8387, 288911.6559, 34.3415), (291145.2033, 288907.6673, 34.385), (291146.7207, 288906.2277, 34.3779), (291148.3521, 288904.7369, 34.3802), (291152.0371, 288901.4083, 34.3317), (291155.6833, 288897.9327, 34.245), (291159.1621, 288894.2779, 34.2048), (291161.6869, 288891.1383, 34.1455), (291164.5205, 288887.7953, 34.158), (291167.7017, 288883.3623, 34.0637), (291170.6183, 288879.3857, 33.9661), (291172.5265, 288876.6829, 33.9765), (291174.7379, 288873.2831, 33.9646), (291179.3245, 288866.4053, 33.9167), (291182.2507, 288862.4149, 33.8527), (291185.1175, 288858.8209, 33.7783), (291187.8207, 288855.1917, 33.7409), (291192.3883, 288849.0919, 33.6129), (291194.5313, 288845.9951, 33.6154), (291196.4717, 288842.9341, 33.555), (291198.4263, 288839.7895, 33.5414), (291200.3279, 288836.8895, 33.515), (291202.9595, 288832.4557, 33.5126), (291205.0947, 288828.8605, 33.4096), (291207.1145, 288825.8995, 33.327), (291208.3553, 288823.5151, 33.2954)</t>
  </si>
  <si>
    <t>UKPN_LV_1950</t>
  </si>
  <si>
    <t>291208.7493
291209.9037
291211.2021
291212.7803
291214.0447
291217.4589
291220.5955
291223.2379
291224.6885
291225.7603</t>
  </si>
  <si>
    <t>288822.8089
288820.7309
288818.0337
288816.6795
288816.3611
288816.4729
288816.8899
288817.1799
288817.5821
288818.2077</t>
  </si>
  <si>
    <t>33.295
33.2414
33.3265
33.2714
33.1297
33.1427
33.1648
33.0945
33.1247
32.7993</t>
  </si>
  <si>
    <t>(291208.7493, 288822.8089, 33.295), (291209.9037, 288820.7309, 33.2414), (291211.2021, 288818.0337, 33.3265), (291212.7803, 288816.6795, 33.2714), (291214.0447, 288816.3611, 33.1297), (291217.4589, 288816.4729, 33.1427), (291220.5955, 288816.8899, 33.1648), (291223.2379, 288817.1799, 33.0945), (291224.6885, 288817.5821, 33.1247), (291225.7603, 288818.2077, 32.7993)</t>
  </si>
  <si>
    <t>UKPN_LV_265</t>
  </si>
  <si>
    <t>291208.6895
291209.5363
291210.4333
291211.0363
291211.4339
291211.9201
291213.7807
291215.1917
291216.3269
291217.4477
291218.2689
291218.9799
291219.7507
291220.6611
291222.8611
291223.9647
291225.0415
291225.7155
291226.6597
291227.2285
291228.1781
291229.1365
291231.0567
291232.1689
291233.8645</t>
  </si>
  <si>
    <t>288822.7835
288820.4999
288817.7325
288815.8271
288815.0693
288813.8953
288808.2471
288802.7999
288798.0709
288793.4883
288789.4729
288786.0091
288782.3097
288778.1141
288769.0467
288764.1157
288758.6445
288756.2965
288752.5765
288750.7197
288749.3677
288747.3975
288742.1149
288738.9007
288733.6593</t>
  </si>
  <si>
    <t>33.3013
33.2448
33.4216
33.2913
33.2755
33.1907
33.1391
33.1344
33.0877
32.9848
32.9046
32.7903
32.7289
32.6903
32.5599
32.4969
32.4464
32.363
32.3014
32.258
32.2172
32.1915
32.1321
32.0116
31.9839</t>
  </si>
  <si>
    <t>(291208.6895, 288822.7835, 33.3013), (291209.5363, 288820.4999, 33.2448), (291210.4333, 288817.7325, 33.4216), (291211.0363, 288815.8271, 33.2913), (291211.4339, 288815.0693, 33.2755), (291211.9201, 288813.8953, 33.1907), (291213.7807, 288808.2471, 33.1391), (291215.1917, 288802.7999, 33.1344), (291216.3269, 288798.0709, 33.0877), (291217.4477, 288793.4883, 32.9848), (291218.2689, 288789.4729, 32.9046), (291218.9799, 288786.0091, 32.7903), (291219.7507, 288782.3097, 32.7289), (291220.6611, 288778.1141, 32.6903), (291222.8611, 288769.0467, 32.5599), (291223.9647, 288764.1157, 32.4969), (291225.0415, 288758.6445, 32.4464), (291225.7155, 288756.2965, 32.363), (291226.6597, 288752.5765, 32.3014), (291227.2285, 288750.7197, 32.258), (291228.1781, 288749.3677, 32.2172), (291229.1365, 288747.3975, 32.1915), (291231.0567, 288742.1149, 32.1321), (291232.1689, 288738.9007, 32.0116), (291233.8645, 288733.6593, 31.9839)</t>
  </si>
  <si>
    <t>UKPN_LV_399</t>
  </si>
  <si>
    <t>291294.1007
291294.1267
291293.8437
291293.0595
291289.9441
291284.4839
291283.0315
291279.5783
291277.9237
291225.7603</t>
  </si>
  <si>
    <t>288860.0479
288859.5119
288859.0613
288858.4861
288857.0201
288853.5185
288852.6221
288852.2023
288851.6395
288818.2077</t>
  </si>
  <si>
    <t>30.224
30.2279
30.245
30.2893
30.3449
30.4107
30.4191
30.7244
30.7353
31.0155</t>
  </si>
  <si>
    <t>(291294.1007, 288860.0479, 30.224), (291294.1267, 288859.5119, 30.2279), (291293.8437, 288859.0613, 30.245), (291293.0595, 288858.4861, 30.2893), (291289.9441, 288857.0201, 30.3449), (291284.4839, 288853.5185, 30.4107), (291283.0315, 288852.6221, 30.4191), (291279.5783, 288852.2023, 30.7244), (291277.9237, 288851.6395, 30.7353), (291225.7603, 288818.2077, 31.0155)</t>
  </si>
  <si>
    <t>SCS-01-0028</t>
  </si>
  <si>
    <t>UKPN_LV_40</t>
  </si>
  <si>
    <t>291225.7603
291226.0175
291226.0143
291225.9983</t>
  </si>
  <si>
    <t>288818.2077
288817.8829
288817.8249
288817.7563</t>
  </si>
  <si>
    <t>31.6772
31.6548
31.6402
31.6402</t>
  </si>
  <si>
    <t>(291224.9443, 288758.6211, 32.4442), (291225.6329, 288758.2677, 32.4031)</t>
  </si>
  <si>
    <t>291224.9443
291225.6329</t>
  </si>
  <si>
    <t>288758.6211
288758.2677</t>
  </si>
  <si>
    <t>32.4442
32.4031</t>
  </si>
  <si>
    <t>Very different and different number of points - Looks like different assets! TN doesn’t suggest any coordinate change, no coordinates provided</t>
  </si>
  <si>
    <t>UKPN_LV_417</t>
  </si>
  <si>
    <t>291208.5973
291209.4419
291210.3381
291210.9435
291211.3431
291211.8263
291213.6847
291215.0945
291216.2297
291217.3501
291218.1709
291218.8819
291219.6529
291220.5637
291222.7637</t>
  </si>
  <si>
    <t>288822.7443
288820.4671
288817.7019
288815.7885
288815.0269
288813.8605
288808.2189
288802.7759
288798.0473
288793.4663
288789.4529
288785.9887
288782.2889
288778.0917
288769.0239</t>
  </si>
  <si>
    <t>33.2958
33.2635
33.4257
33.3007
33.2541
33.1673
33.1549
33.1632
33.0949
32.985
32.8964
32.7972
32.7447
32.6908
32.552</t>
  </si>
  <si>
    <t>(291208.5973, 288822.7443, 33.2958), (291209.4419, 288820.4671, 33.2635), (291210.3381, 288817.7019, 33.4257), (291210.9435, 288815.7885, 33.3007), (291211.3431, 288815.0269, 33.2541), (291211.8263, 288813.8605, 33.1673), (291213.6847, 288808.2189, 33.1549), (291215.0945, 288802.7759, 33.1632), (291216.2297, 288798.0473, 33.0949), (291217.3501, 288793.4663, 32.985), (291218.1709, 288789.4529, 32.8964), (291218.8819, 288785.9887, 32.7972), (291219.6529, 288782.2889, 32.7447), (291220.5637, 288778.0917, 32.6908), (291222.7637, 288769.0239, 32.552)</t>
  </si>
  <si>
    <t>UKPN_LV_44</t>
  </si>
  <si>
    <t>291223.3659
291223.8915
291224.0091</t>
  </si>
  <si>
    <t>288830.0907
288830.0313
288829.7689</t>
  </si>
  <si>
    <t>24.6532
24.8676
25.1674</t>
  </si>
  <si>
    <t>(291223.3659, 288830.0907, 24.6532), (291223.8915, 288830.0313, 24.8676), (291224.0091, 288829.7689, 25.1674)</t>
  </si>
  <si>
    <t>UKPN_LV_501</t>
  </si>
  <si>
    <t>291223.2269
291220.5835
291217.4507
291214.0555
291212.8047</t>
  </si>
  <si>
    <t>288817.2793
288816.9891
288816.5727
288816.4615
288816.7765</t>
  </si>
  <si>
    <t>33.085
33.1631
33.143
33.135
33.2404</t>
  </si>
  <si>
    <t>(291223.2269, 288817.2793, 33.085), (291220.5835, 288816.9891, 33.1631), (291217.4507, 288816.5727, 33.143), (291214.0555, 288816.4615, 33.135), (291212.8047, 288816.7765, 33.2404)</t>
  </si>
  <si>
    <t>UKPN_LV_641</t>
  </si>
  <si>
    <t>291078.29187
291080.069275
291084.705078
291088.710083
291092.058472
291095.807678
291098.869324
291102.224487
291106.069092
291108.521118
291114.229126
291119.611084
291122.316101</t>
  </si>
  <si>
    <t>288971.858521
288969.571289
288965.041687
288960.350281
288956.658081
288952.501709
288948.841492
288945.786499
288942.319519
288940.119324
288934.952881
288930.178528
288927.604309</t>
  </si>
  <si>
    <t>35.1632
35.1811
35.2422
35.2133
35.1708
35.1002
35.0344
35.1453
35.0839
35.082
34.9409
34.9189
34.8984</t>
  </si>
  <si>
    <t>(291078.29187, 288971.858521, 34.565), (291080.069275, 288969.571289, 34.56129446), (291084.705078, 288965.041687, 34.5530032), (291088.710083, 288960.350281, 34.54511226), (291092.058472, 288956.658081, 34.53873599), (291095.807678, 288952.501709, 34.5315754), (291098.869324, 288948.841492, 34.52547098), (291102.224487, 288945.786499, 34.51966622), (291106.069092, 288942.319519, 34.5130436), (291108.521118, 288940.119324, 34.5088292), (291114.229126, 288934.952881, 34.49898035), (291119.611084, 288930.178528, 34.48977688), (291122.316101, 288927.604309, 34.485)</t>
  </si>
  <si>
    <t>34.565
34.56129446
34.5530032
34.54511226
34.53873599
34.5315754
34.52547098
34.51966622
34.5130436
34.5088292
34.49898035
34.48977688
34.485</t>
  </si>
  <si>
    <t>Z coordinate different! TN doesn’t suggest any coordinate change, no coordinates provided</t>
  </si>
  <si>
    <t>UKPN_LV_Streetlighting_113</t>
  </si>
  <si>
    <t>291224.0705
291224.1921</t>
  </si>
  <si>
    <t>288829.7371
288829.6739</t>
  </si>
  <si>
    <t>25.2256
25.2746</t>
  </si>
  <si>
    <t>(291224.0705, 288829.7371, 25.2256), (291224.1921, 288829.6739, 25.2746)</t>
  </si>
  <si>
    <t>SCS-01-0045</t>
  </si>
  <si>
    <t>UKPN_LV_Streetlighting_136</t>
  </si>
  <si>
    <t>291269.5903
291247.2059</t>
  </si>
  <si>
    <t>288859.0151
288844.7949</t>
  </si>
  <si>
    <t>31.138435
32.019534</t>
  </si>
  <si>
    <t>(291269.5903, 288859.0151, 31.138435), (291247.2059, 288844.7949, 32.019534)</t>
  </si>
  <si>
    <t>UKPN_LV_Streetlighting_257</t>
  </si>
  <si>
    <t>291147.1917
291146.6527</t>
  </si>
  <si>
    <t>288906.9381
288906.1545</t>
  </si>
  <si>
    <t>34.3143
34.3651</t>
  </si>
  <si>
    <t>(291147.1917, 288906.9381, 34.3143), (291146.6527, 288906.1545, 34.3651)</t>
  </si>
  <si>
    <t>UKPN_LV_Streetlighting_286</t>
  </si>
  <si>
    <t>291212.7997
291212.5447
291211.7647
291211.4905
291211.6069
291211.5891
291211.3431
291211.6677
291211.7635
291211.9541
291212.0155</t>
  </si>
  <si>
    <t>288821.3331
288821.0639
288819.6807
288818.3461
288816.6305
288815.3507
288815.0269
288815.2535
288816.5613
288816.8731
288816.8613</t>
  </si>
  <si>
    <t>33.3138
33.3147
33.2863
33.2752
33.2878
33.2612
33.2452
33.2394
33.2895
33.3015
33.3015</t>
  </si>
  <si>
    <t>(291212.7997, 288821.3331, 33.3138), (291212.5447, 288821.0639, 33.3147), (291211.7647, 288819.6807, 33.2863), (291211.4905, 288818.3461, 33.2752), (291211.6069, 288816.6305, 33.2878), (291211.5891, 288815.3507, 33.2612), (291211.3431, 288815.0269, 33.2452), (291211.6677, 288815.2535, 33.2394), (291211.7635, 288816.5613, 33.2895), (291211.9541, 288816.8731, 33.3015), (291212.0155, 288816.8613, 33.3015)</t>
  </si>
  <si>
    <t>UKPN_LV_Streetlighting_425</t>
  </si>
  <si>
    <t>291131.2803
291130.5491
291129.4899
291128.9375
291128.2555
291126.2275
291124.9169
291123.8103
291122.6283
291122.3891
291122.3161</t>
  </si>
  <si>
    <t>288933.3833
288933.5557
288934.5789
288934.8435
288934.5251
288932.2115
288930.7683
288929.4025
288928.5409
288928.0641
288927.6043</t>
  </si>
  <si>
    <t>34.4685
34.475
34.4613
34.4608
34.315
34.325
34.2777
34.235
34.4263
34.451
34.4749</t>
  </si>
  <si>
    <t>(291131.2803, 288933.3833, 34.4685), (291130.5491, 288933.5557, 34.475), (291129.4899, 288934.5789, 34.4613), (291128.9375, 288934.8435, 34.4608), (291128.2555, 288934.5251, 34.315), (291126.2275, 288932.2115, 34.325), (291124.9169, 288930.7683, 34.2777), (291123.8103, 288929.4025, 34.235), (291122.6283, 288928.5409, 34.4263), (291122.3891, 288928.0641, 34.451), (291122.3161, 288927.6043, 34.4749)</t>
  </si>
  <si>
    <t>UKPN_LV_Streetlighting_498</t>
  </si>
  <si>
    <t>291216.3395
291216.3383
291216.3691
291216.6617
291217.7713
291218.4767
291219.0705
291220.2621
291220.8153
291221.2631</t>
  </si>
  <si>
    <t>288828.5433
288828.4759
288828.3883
288827.8385
288826.4163
288825.7439
288825.6385
288825.7683
288826.0381
288826.3645</t>
  </si>
  <si>
    <t>33.4059
33.4059
33.4027
33.4031
33.2779
33.199
33.1803
33.085
31.6037
30.2452</t>
  </si>
  <si>
    <t>(291216.3395, 288828.5433, 33.4059), (291216.3383, 288828.4759, 33.4059), (291216.3691, 288828.3883, 33.4027), (291216.6617, 288827.8385, 33.4031), (291217.7713, 288826.4163, 33.2779), (291218.4767, 288825.7439, 33.199), (291219.0705, 288825.6385, 33.1803), (291220.2621, 288825.7683, 33.085), (291220.8153, 288826.0381, 31.6037), (291221.2631, 288826.3645, 30.2452)</t>
  </si>
  <si>
    <t>UKPN_LV_Streetlighting_522</t>
  </si>
  <si>
    <t>291184.1659
291182.1713</t>
  </si>
  <si>
    <t>288862.6037
288862.3541</t>
  </si>
  <si>
    <t>33.778
33.8856</t>
  </si>
  <si>
    <t>(291184.1659, 288862.6037, 33.778), (291182.1713, 288862.3541, 33.8856)</t>
  </si>
  <si>
    <t>UKPN_LV_Streetlighting_541</t>
  </si>
  <si>
    <t>291226.2419
291226.7271</t>
  </si>
  <si>
    <t>288817.7071
288816.1277</t>
  </si>
  <si>
    <t>31.4833
31.4131</t>
  </si>
  <si>
    <t>(291226.2419, 288817.7071, 31.4833), (291226.7271, 288816.1277, 31.4131)</t>
  </si>
  <si>
    <t>UKPN_LV_Streetlighting_542</t>
  </si>
  <si>
    <t>291226.2419
291226.7103</t>
  </si>
  <si>
    <t>288817.7071
288816.1825</t>
  </si>
  <si>
    <t>31.468
31.3803</t>
  </si>
  <si>
    <t>(291226.2419, 288817.7071, 31.468), (291226.7103, 288816.1825, 31.3803)</t>
  </si>
  <si>
    <t>UKPN_LV_Streetlighting_543</t>
  </si>
  <si>
    <t>291226.0093
291226.0309
291226.0745
291226.2419</t>
  </si>
  <si>
    <t>288817.7523
288817.7955
288817.8023
288817.7071</t>
  </si>
  <si>
    <t>31.8338
31.8338
31.7361
31.6539</t>
  </si>
  <si>
    <t>(291226.0093, 288817.7523, 31.8338), (291226.0309, 288817.7955, 31.8338), (291226.0745, 288817.8023, 31.7361), (291226.2419, 288817.7071, 31.6539)</t>
  </si>
  <si>
    <t>UKPN_LV_Streetlighting_548</t>
  </si>
  <si>
    <t>291224.1921
291224.1529
291222.3211
291221.7171
291221.6587
291221.4267
291221.3249</t>
  </si>
  <si>
    <t>288829.6739
288829.5421
288828.3229
288827.5893
288826.8351
288826.6099
288826.4421</t>
  </si>
  <si>
    <t>29.7986
29.7986
29.7986
29.7986
29.7986
29.7986
29.7986</t>
  </si>
  <si>
    <t>(291224.1921, 288829.6739, 29.7986), (291224.1529, 288829.5421, 29.7986), (291222.3211, 288828.3229, 29.7986), (291221.7171, 288827.5893, 29.7986), (291221.6587, 288826.8351, 29.7986), (291221.4267, 288826.6099, 29.7986), (291221.3249, 288826.4421, 29.7986)</t>
  </si>
  <si>
    <t>UKPN_LV_Streetlighting_563</t>
  </si>
  <si>
    <t>291244.3239
291226.7871</t>
  </si>
  <si>
    <t>288842.1887
288831.1045</t>
  </si>
  <si>
    <t>32.012247
32.701531</t>
  </si>
  <si>
    <t>(291244.3239, 288842.1887, 32.012247), (291226.7871, 288831.1045, 32.701531)</t>
  </si>
  <si>
    <t>UKPN_LV_Streetlighting_624</t>
  </si>
  <si>
    <t>291175.1003
291175.1415
291175.0013
291174.7101
291171.3895
291168.6065
291168.3591
291170.6855
291172.5503
291172.4437</t>
  </si>
  <si>
    <t>288889.8509
288889.7643
288889.5095
288889.2659
288886.6721
288884.2805
288882.9737
288879.6137
288876.8047
288876.6269</t>
  </si>
  <si>
    <t>34.222
34.222
34.1794
34.0968
34.0679
34.0436
34.0615
33.9809
33.9786
33.9799</t>
  </si>
  <si>
    <t>(291175.1003, 288889.8509, 34.222), (291175.1415, 288889.7643, 34.222), (291175.0013, 288889.5095, 34.1794), (291174.7101, 288889.2659, 34.0968), (291171.3895, 288886.6721, 34.0679), (291168.6065, 288884.2805, 34.0436), (291168.3591, 288882.9737, 34.0615), (291170.6855, 288879.6137, 33.9809), (291172.5503, 288876.8047, 33.9786), (291172.4437, 288876.6269, 33.9799)</t>
  </si>
  <si>
    <t>UKPN_LV_Streetlighting_655</t>
  </si>
  <si>
    <t>291247.20813
291247.509277
291247.820679
291247.582886
291235.963928
291226.733704
291224.048096</t>
  </si>
  <si>
    <t>288844.786499
288844.859497
288844.661926
288844.373474
288837.006531
288831.189087
288829.760681</t>
  </si>
  <si>
    <t>31.98566755
31.99596285
32.00821579
32.02063627
32.47773017
32.84023025
32.94129497</t>
  </si>
  <si>
    <t>(291247.20813, 288844.786499, 31.98566755), (291247.509277, 288844.859497, 31.99596285), (291247.820679, 288844.661926, 32.00821579), (291247.582886, 288844.373474, 32.02063627), (291235.963928, 288837.006531, 32.47773017), (291226.733704, 288831.189087, 32.84023025), (291224.048096, 288829.760681, 32.94129497)</t>
  </si>
  <si>
    <t>UKPN_LV_Streetlighting_742</t>
  </si>
  <si>
    <t>291228.8625
291228.8199
291228.2151
291223.3245
291220.0755
291219.2871
291218.8819</t>
  </si>
  <si>
    <t>288787.8605
288787.8097
288787.7357
288786.7361
288786.0125
288785.8763
288785.9887</t>
  </si>
  <si>
    <t>32.7489
32.7489
32.6542
32.6689
32.6645
32.7566
32.7863</t>
  </si>
  <si>
    <t>(291228.8625, 288787.8605, 32.7489), (291228.8199, 288787.8097, 32.7489), (291228.2151, 288787.7357, 32.6542), (291223.3245, 288786.7361, 32.6689), (291220.0755, 288786.0125, 32.6645), (291219.2871, 288785.8763, 32.7566), (291218.8819, 288785.9887, 32.7863)</t>
  </si>
  <si>
    <t>UKPN_LV_Streetlighting_92</t>
  </si>
  <si>
    <t>291204.1873
291204.3181
291203.6725
291201.8793
291199.1641
291197.2425
291196.6873
291196.3869</t>
  </si>
  <si>
    <t>288849.4797
288849.3369
288848.7721
288847.6437
288845.9385
288844.5039
288843.5757
288842.8809</t>
  </si>
  <si>
    <t>32.3754
32.325
33.3061
33.3135
33.3794
33.4118
33.5511
33.5453</t>
  </si>
  <si>
    <t>(291204.1873, 288849.4797, 32.3754), (291204.3181, 288849.3369, 32.325), (291203.6725, 288848.7721, 33.3061), (291201.8793, 288847.6437, 33.3135), (291199.1641, 288845.9385, 33.3794), (291197.2425, 288844.5039, 33.4118), (291196.6873, 288843.5757, 33.5511), (291196.3869, 288842.8809, 33.5453)</t>
  </si>
  <si>
    <t>UKPN_LV_674</t>
  </si>
  <si>
    <t>291224.4221
291215.8675</t>
  </si>
  <si>
    <t>288805.8579
288803.8673</t>
  </si>
  <si>
    <t>32.9969
33.0399</t>
  </si>
  <si>
    <t>(291224.4221, 288805.8579, 32.9969), (291215.8675, 288803.8673, 33.0399)</t>
  </si>
  <si>
    <t>MWCC_UTI_70288</t>
  </si>
  <si>
    <t>1MC03-SCJ-GT-REP-SS01_SL03-000010</t>
  </si>
  <si>
    <t>291206.5144
291211.6988
291213.1082
291225.7903
291226.5418
291243.9182</t>
  </si>
  <si>
    <t>288826.4901
288817.0541
288810.4826
288756.1328
288753.6148
288707.2443</t>
  </si>
  <si>
    <t>34.175
34.105
33.95
33.145
33.145
32.334</t>
  </si>
  <si>
    <t>291210. 288830. 34.175
 291210. 288820. 34.105 
 291210. 288810. 33.950
 291230. 288760. 33.145 
 291230. 288750. 33.145
 291240. 288710. 32.334</t>
  </si>
  <si>
    <t>(291206.5144, 288826.4901, 34.175), (291211.6988, 288817.0541, 34.105), (291213.1082, 288810.4826, 33.95), (291225.7903, 288756.1328, 33.145), (291226.5418, 288753.6148, 33.145), (291243.9182, 288707.2443, 32.334)</t>
  </si>
  <si>
    <t>MWCC_UTI_70896</t>
  </si>
  <si>
    <t>291208.1202
291212.4553
291214.0572
291220.0747
291221.1927</t>
  </si>
  <si>
    <t>288821.8022
288811.0237
288805.2028
288781.0699
288776.136</t>
  </si>
  <si>
    <t>34.435
33.975
33.93
33.555
33.545</t>
  </si>
  <si>
    <t>291210. 288820. 34.435
 291210. 288810. 33.975 
 291210. 288810. 33.930
 291220. 288780. 33.555 
 291220. 288780. 33.545</t>
  </si>
  <si>
    <t>(291208.1202, 288821.8022, 34.435), (291212.4553, 288811.0237, 33.975), (291214.0572, 288805.2028, 33.93), (291220.0747, 288781.0699, 33.555), (291221.1927, 288776.136, 33.545)</t>
  </si>
  <si>
    <t>MWCC_UTI_71078</t>
  </si>
  <si>
    <t>291018.382
291025.1137
291028.2665
291038.0817
291062.1615
291065.4952
291074.5763
291080.0775
291099.0776
291110.0525
291151.3162
291170.6155
291174.5578
291186.2427
291197.5993
291200.1193
291208.0163
291211.4402
291213.6432
291222.6354
291231.7588
291321.3442</t>
  </si>
  <si>
    <t>289000.5595
289004.3559
289005.0104
289000.9203
288984.7637
288982.2075
288974.4947
288970.1354
288949.5853
288938.7601
288901.7434
288878.5473
288873.1333
288856.85
288840.2526
288836.3606
288821.9913
288819.0173
288818.3854
288816.6183
288820.6744
288877.1577</t>
  </si>
  <si>
    <t>35.345
35.345
35.345
35.345
35.345
35.345
35.345
35.345
35.345
35.345
35.345
35.345
35.345
35.345
35.345
35.345
35.345
35.345
35.345
35.345
35.345
35.345</t>
  </si>
  <si>
    <t>291020. 289000. 33.745
 291030. 289000. 34.245 
 291030. 289010. 34.745
 291040. 289000. 35.345 
 291060. 288980. 35.345
 291070. 288980. 35.345 
 291070. 288970. 35.345
 291080. 288970. 35.345 
 291100. 288950. 35.345
 291110. 288940. 35.345 
 291150. 288900. 35.245
 291170. 288880. 35.245 
 291170. 288870. 35.245
 291190. 288860. 34.335 
 291200. 288840. 34.335
 291200. 288840. 34.335 
 291210. 288820. 34.345
 291210. 288820. 34.345 
 291210. 288820. 34.345
 291220. 288820. 34.395 
 291230. 288820. 34.445
 291320. 288880. 29.900</t>
  </si>
  <si>
    <t>(291018.382, 289000.5595, 33.745), (291025.1137, 289004.3559, 34.245), (291028.2665, 289005.0104, 34.745), (291038.0817, 289000.9203, 35.345), (291062.1615, 288984.7637, 35.345), (291065.4952, 288982.2075, 35.345), (291074.5763, 288974.4947, 35.345), (291080.0775, 288970.1354, 35.345), (291099.0776, 288949.5853, 35.345), (291110.0525, 288938.7601, 35.345), (291151.3162, 288901.7434, 35.245), (291170.6155, 288878.5473, 35.245), (291174.5578, 288873.1333, 35.245), (291186.2427, 288856.85, 34.335), (291197.5993, 288840.2526, 34.335), (291200.1193, 288836.3606, 34.335), (291208.0163, 288821.9913, 34.345), (291211.4402, 288819.0173, 34.345), (291213.6432, 288818.3854, 34.345), (291222.6354, 288816.6183, 34.395), (291231.7588, 288820.6744, 34.445), (291321.3442, 288877.1577, 29.9)</t>
  </si>
  <si>
    <t>33.745
34.245
34.745
35.345
35.345
35.345
35.345
35.345
35.345
35.345
35.245
35.245
35.245
34.335
34.335
34.335
34.345
34.345
34.345
34.395
34.445
29.9</t>
  </si>
  <si>
    <t>MWCC_UTI_70289</t>
  </si>
  <si>
    <t>291191.3043
291207.9875
291224.8533
291234.3296
291240.1161
291243.889</t>
  </si>
  <si>
    <t>288862.6823
288839.238
288807.8921
288766.8102
288746.1587
288736.7558</t>
  </si>
  <si>
    <t>34.53
33.975
33.945
33.375
32.685
32.685</t>
  </si>
  <si>
    <t xml:space="preserve">291190. 288860. 34.530
 291210. 288840. 33.975 
 291220. 288810. 33.945
 291230. 288770. 33.375 
 291240. 288750. 32.685
 291240. 288740. 32.685 </t>
  </si>
  <si>
    <t>(291191.3043, 288862.6823, 34.53), (291207.9875, 288839.238, 33.975), (291224.8533, 288807.8921, 33.945), (291234.3296, 288766.8102, 33.375), (291240.1161, 288746.1587, 32.685), (291243.889, 288736.7558, 32.685)</t>
  </si>
  <si>
    <t>MWCC_UTI_70894</t>
  </si>
  <si>
    <t>291235.4218
291209.9352
291302.8716
291306.2292</t>
  </si>
  <si>
    <t>288837.086
288820.2799
288881.563
288883.7771</t>
  </si>
  <si>
    <t>34.345
34.345
34.345
34.345</t>
  </si>
  <si>
    <t>291240. 288840. 34.345
 291210. 288820. 34.345 
 291300. 288880. 34.345
 291310. 288880. 34.345</t>
  </si>
  <si>
    <t>(291235.4218, 288837.086, 34.345), (291209.9352, 288820.2799, 34.345)</t>
  </si>
  <si>
    <t>291235.4218
291209.9352</t>
  </si>
  <si>
    <t>288837.086
288820.2799</t>
  </si>
  <si>
    <t>34.345
34.345</t>
  </si>
  <si>
    <t>Xdisp model shorter than reported previously and in appendix - could have been extended / shortened? TN doesn’t suggest any coordinate change, no coordinates provided</t>
  </si>
  <si>
    <t>MWCC_UTI_71073</t>
  </si>
  <si>
    <t>290947.4532
290988.2594
290995.6689
291010.1636
291012.5655
291018.3614
291022.8529
291067.5259
291073.7305
291097.5021
291110.0984
291136.3505
291147.6172
291155.5
291166.6444
291181.4904
291280.9549
291288.4308
291315.463</t>
  </si>
  <si>
    <t>289173.0416
289150.2602
289146.0326
289134.7543
289132.662
289124.2437
289120.13
289083.3618
289076.7046
289045.7381
289055.9623
289049.825
289038.9378
289030.435
289038.0568
289017.7151
288872.275
288870.8698
288886.9129</t>
  </si>
  <si>
    <t>34.225
34.225
34.225
34.225
34.225
34.225
34.225
34.225
34.225
34.225
34.225
34.225
34.225
34.225
34.225
34.225
34.225
34.225
34.225</t>
  </si>
  <si>
    <t>290950. 289170. 32.805
 290990. 289150. 33.785 
 291000. 289150. 33.785
 291010. 289130. 34.265 
 291010. 289130. 34.265
 291020. 289120. 34.442 
 291020. 289120. 34.442
 291070. 289080. 34.225 
 291070. 289080. 34.225
 291100. 289050. 34.225 
 291110. 289060. 34.145
 291140. 289050. 33.945 
 291150. 289040. 33.795
 291160. 289030. 33.695 
 291170. 289040. 33.695
 291180. 289020. 32.445 
 291280. 288870. 31.445
 291290. 288870. 31.345 
 291320. 288890. 29.945</t>
  </si>
  <si>
    <t>(290947.4532, 289173.0416, 32.805), (290988.2594, 289150.2602, 33.785), (290995.6689, 289146.0326, 33.785), (291010.1636, 289134.7543, 34.265), (291012.5655, 289132.662, 34.265), (291018.3614, 289124.2437, 34.442), (291022.8529, 289120.13, 34.442), (291067.5259, 289083.3618, 34.225), (291073.7305, 289076.7046, 34.225), (291097.5021, 289045.7381, 34.225), (291110.0984, 289055.9623, 34.145), (291136.3505, 289049.825, 33.945), (291147.6172, 289038.9378, 33.795), (291155.5, 289030.435, 33.695), (291166.6444, 289038.0568, 33.695), (291181.4904, 289017.7151, 32.445), (291280.9549, 288872.275, 31.445), (291288.4308, 288870.8698, 31.345), (291315.463, 288886.9129, 29.945)</t>
  </si>
  <si>
    <t>32.805
33.785
33.785
34.265
34.265
34.442
34.442
34.225
34.225
34.225
34.145
33.945
33.795
33.695
33.695
32.445
31.445
31.345
29.945</t>
  </si>
  <si>
    <t>Z coordinate different! Could be a result of the TN change, but this is unclear</t>
  </si>
  <si>
    <t>MWCC_UTI_71079</t>
  </si>
  <si>
    <t>291020.7829
291035.5535
291064.3282
291069.0721
291075.9646
291089.604
291099.0143
291104.9449
291115.792
291130.6678
291153.1718
291167.0676
291180.8766
291191.3136
291205.3984
291208.7279
291214.6713
291216.3705
291224.6862</t>
  </si>
  <si>
    <t>289022.5078
289012.9579
288995.9236
288992.7727
288987.4787
288975.3051
288964.1471
288957.9572
288947.2257
288933.8392
288914.1568
288900.8445
288881.6758
288866.4524
288847.2058
288842.314
288830.9894
288828.0358
288816.2152</t>
  </si>
  <si>
    <t>35.334
35.39
35.535
35.535
35.456
35.24
35.12
35.12
35.145
35.145
35.145
35.05
34.9
34.855
34.18
34.18
34.07
34.07
34.05</t>
  </si>
  <si>
    <t>291020. 289020. 35.334 
 291040. 289010. 35.390
 291060. 289000. 35.535 
 291070. 288990. 35.535
 291080. 288990. 35.456 
 291090. 288980. 35.240
 291100. 288960. 35.120 
 291100. 288960. 35.120
 291120. 288950. 35.145 
 291130. 288930. 35.145
 291150. 288910. 35.145 
 291170. 288900. 35.050
 291180. 288880. 34.900 
 291190. 288870. 34.855
 291210. 288850. 34.180 
 291210. 288840. 34.180
 291210. 288830. 34.070 
 291220. 288830. 34.070
 291220. 288820. 34.050</t>
  </si>
  <si>
    <t>(291020.7829, 289022.5078, 35.334), (291035.5535, 289012.9579, 35.39), (291064.3282, 288995.9236, 35.535), (291069.0721, 288992.7727, 35.535), (291075.9646, 288987.4787, 35.456), (291089.604, 288975.3051, 35.24), (291099.0143, 288964.1471, 35.12), (291104.9449, 288957.9572, 35.12), (291115.792, 288947.2257, 35.145), (291130.6678, 288933.8392, 35.145), (291153.1718, 288914.1568, 35.145), (291167.0676, 288900.8445, 35.05), (291180.8766, 288881.6758, 34.9), (291191.3136, 288866.4524, 34.855), (291205.3984, 288847.2058, 34.18), (291208.7279, 288842.314, 34.18), (291214.6713, 288830.9894, 34.07), (291216.3705, 288828.0358, 34.07), (291224.6862, 288816.2152, 34.05)</t>
  </si>
  <si>
    <t>Could be a rounding error - check</t>
  </si>
  <si>
    <t>SSE</t>
  </si>
  <si>
    <t>LON-01-20096</t>
  </si>
  <si>
    <t>MWCC_UTI_60500</t>
  </si>
  <si>
    <t>Fibre optic cable</t>
  </si>
  <si>
    <t>MWCC_UTI_60500, MWCC_UTI_60501</t>
  </si>
  <si>
    <t>1MC03-SCJ_SDH-GT-REP-SS01_SL03-000004</t>
  </si>
  <si>
    <t>291057.0961
291057.5196
291057.9437
291058.3679
291058.792
291059.2161
291059.6402
291060.0643
291060.4884
291060.9126
291061.3367
291061.7608
291062.1849
291062.609
291063.0332
291063.4573
291063.8814
291064.3055
291064.7296
291065.1537
291065.5779
291066.002
291066.4261
291066.8502
291067.2743
291067.6985
291068.1226
291068.5467
291068.9708
291069.3949
291069.819
291070.2432
291070.6673
291071.0914
291071.5155
291071.9396
291072.3638
291072.7712
291073.1693
291073.5431
291073.89
291074.2368
291074.5836
291074.9305
291075.2773
291075.6241
291075.971
291076.3178
291076.6646
291077.0115
291077.3583
291077.7052
291078.052
291078.3988
291078.7457
291079.0925
291079.4393
291079.7862
291080.133
291080.4798
291080.8267
291081.1735
291081.5203
291081.8672
291082.214
291082.5608
291082.9077
291083.2545
291083.6014
291083.9482
291084.295
291084.6419
291084.9887
291085.3355
291085.6824
291086.0292
291086.376
291086.7229
291087.0697
291087.4165
291087.7634
291088.1102
291088.4571
291088.8039
291089.1507
291089.4976
291089.8444
291090.1912
291090.5381
291090.8849
291091.2317
291091.5786
291091.9254
291092.2722
291092.6191
291092.9659
291093.3127
291093.6596
291094.0064
291094.3533
291094.7001
291095.0469
291095.3938
291095.7406
291096.0874
291096.4343
291096.7811
291097.1279
291097.4748
291097.8216
291098.1684
291098.5153
291098.8621
291099.209
291099.5558
291099.9026
291100.2495
291100.5963
291100.9431
291101.29
291101.6368
291101.9836
291102.3305
291102.6773
291103.0241
291103.371
291103.7178
291104.0646
291104.4115
291104.7583
291105.1052
291105.452
291105.7988
291106.1457
291106.4925
291106.8393
291107.1862
291107.533
291107.8798
291108.2267
291108.5735
291108.9203
291109.2672
291109.614
291109.9609
291110.3077
291110.6545
291111.0014
291111.3482
291111.695
291112.0419
291112.3887
291112.7355
291113.0824
291113.4292
291113.776
291114.1229
291114.4697
291114.8165
291115.1634
291115.5102
291115.8571
291116.2039
291116.5507
291116.8976
291117.2444
291117.5912
291117.9381
291118.2849
291118.6317
291118.9786
291119.3254
291119.6946
291120.0763
291120.4579
291120.8395
291121.2212
291121.6028
291121.9845
291122.3661
291122.7478
291123.1294
291123.511
291123.8927
291124.2743
291124.656
291125.0376
291125.4193
291125.8009
291126.1825
291126.5642
291126.9458
291127.3275
291127.7091
291128.0908
291128.4724
291128.854
291129.2357
291129.6173
291129.999
291130.3806
291130.7623
291131.1439
291131.5255
291131.9072
291132.2888
291132.6705
291133.0521
291133.4338
291133.8154
291134.197
291134.5787
291134.9603
291135.342
291135.7236
291136.1053
291136.4869
291136.8685
291137.2502
291137.6318
291138.0135
291138.3951
291138.7768
291139.1584
291139.54
291139.9217
291140.3033
291140.685
291141.0666
291141.4483
291141.8299
291142.2115
291142.5932
291142.9748
291143.3456
291143.6984
291144.0511
291144.4039
291144.7566
291145.1094
291145.4621
291145.8148
291146.1676
291146.5203
291146.8731
291147.2258
291147.5786
291147.9313
291148.2841
291148.6368
291148.9896
291149.3423
291149.6951
291150.0478
291150.4006
291150.7533
291151.1061
291151.4588
291151.8116
291152.1643
291152.5171
291152.8698
291153.2226
291153.5753
291153.9281
291154.2808
291154.6336
291154.9863
291155.3391
291155.6918
291156.0446
291156.3973
291156.7501
291157.1028
291157.4556
291157.8083
291158.161
291158.5138
291158.8665
291159.2193
291159.572
291159.9248
291160.2775
291160.6303
291160.983
291161.3358
291161.6885
291162.0413
291162.394
291162.7468
291163.0995
291163.4523
291163.805
291164.1578
291164.5105
291164.8633
291165.216
291165.5688
291165.9215
291166.2743
291166.627
291166.9798
291167.3325
291167.6586
291167.951
291168.2433
291168.5357
291168.8281
291169.1204
291169.4128
291169.7051
291169.9975
291170.2898
291170.5822
291170.8746
291171.1669
291171.4593
291171.7516
291172.044
291172.3363
291172.6287
291172.9211
291173.2134
291173.5058
291173.7981
291174.0905
291174.3828
291174.6752
291174.9676
291175.2599
291175.5523
291175.8446
291176.137
291176.4293
291176.7217
291177.0141
291177.3064
291177.5988
291177.8911
291178.1835
291178.4758
291178.7682
291179.0606
291179.3529
291179.6453
291179.9376
291180.23
291180.5223
291180.8147
291181.107
291181.3994
291181.6918
291181.9841
291182.2765
291182.5688
291182.8612
291183.1535
291183.4459
291183.7383
291184.0306
291184.323
291184.6153
291184.9077
291185.2
291185.4924
291185.7848
291186.0771
291186.3695
291186.6618
291186.9542
291187.2465
291187.5389
291187.8313
291188.1236
291188.416
291188.7083
291189.0007
291189.293
291189.5854
291189.8778
291190.1701
291190.4625
291190.7548
291191.0472
291191.3395
291191.6319
291191.9243
291192.2166
291192.509
291192.8013
291193.0937
291193.386
291193.6784
291193.9708
291194.2631
291194.5555
291194.8444
291195.1313
291195.4182
291195.7051
291195.992
291196.2789
291196.5658
291196.8527
291197.1396
291197.4266
291197.7135
291198.0004
291198.2873
291198.5742
291198.8611
291199.148
291199.4349
291199.7218
291200.0087
291200.2956
291200.5825
291200.8694
291201.1563
291201.4432
291201.7301
291202.017
291202.3039
291202.5908
291202.8777
291203.1646
291203.4515
291203.7384
291204.0254
291204.3123
291204.5992
291204.8861
291205.173
291205.4599
291205.7468
291206.0337
291206.3206
291206.6075
291206.8944
291207.1813
291207.4682
291207.7551
291208.042
291208.3289
291208.6158
291208.8633
291209.0736
291209.2838
291209.494
291209.7042
291209.9145
291210.1247
291210.3349
291210.5451
291210.7554
291210.9656
291211.1758
291211.3861
291211.5963
291211.8065
291212.0167
291212.227
291212.4372
291212.6474
291212.8576
291213.0679
291213.2781
291213.4883
291213.6986
291213.9088
291214.119
291214.3292
291214.5395
291214.7497
291214.9599
291215.1701
291215.3804
291215.6627
291215.9597
291216.2567
291216.5538
291216.8508
291217.1539
291217.4586
291217.8456
291218.2559
291218.4181
291218.5804
291218.7427
291218.905
291219.0673
291219.2296
291219.3919
291219.5542
291219.7165
291219.8788
291220.0411
291220.2034
291220.3657
291220.528
291220.6903
291220.8526
291221.0149
291221.2176
291221.6398
291222.062
291222.4842
291222.9065
291223.3287
291223.7509
291224.1731
291224.5954
291225.0176
291225.4398
291225.862
291226.2843
291226.7065
291227.1287
291227.5509
291227.9731
291228.3954
291228.8176
291229.2398
291229.662
291230.0843
291230.5065
291230.9287
291231.3509
291231.7732
291232.1954
291232.6176
291233.0398
291233.4621
291233.8843
291234.3065
291234.7287
291235.151
291235.5732
291235.9954
291236.4176
291236.8398
291237.2621
291237.6843
291238.1065
291238.5287
291238.951
291239.3732
291239.7954
291240.2176
291240.6399
291241.0621
291241.4843
291241.9065
291242.3288
291242.751
291243.1732
291243.5954
291244.0177
291244.4399
291244.8621
291245.2843
291245.7065
291246.1288
291246.551
291246.9732
291247.3954
291247.8177
291248.2399
291248.6621
291249.0843
291249.5066
291249.9288
291250.351
291250.7732
291251.1955
291251.6177
291252.0399
291252.4621
291252.8844
291253.3066
291253.7288
291254.151
291254.5732
291254.9955
291255.4177
291255.8399
291256.2621
291256.6844
291257.1066
291257.5288
291257.951
291258.3733
291258.7955
291259.2177
291259.6399
291260.0622
291260.4844
291260.9066
291261.3288
291261.7511
291262.1733
291262.5955
291263.0177
291263.4399
291263.8622
291264.3094
291264.8019
291265.2944
291265.7868
291266.2793
291266.7718
291267.2643
291267.7568
291268.2493
291268.7418
291269.2343
291269.7268
291270.2193
291270.7118
291271.2043
291271.6967
291272.1892
291272.6817
291273.1742
291273.6667
291274.1592
291274.6517
291275.1442
291275.6367
291276.1292
291276.6217
291277.1142
291277.6066
291278.0721
291278.4965
291278.921
291279.3455
291279.7699
291280.1944
291280.6188
291281.0433
291281.4678
291281.8922
291282.3167
291282.7412
291283.1656
291283.5901
291284.0146
291284.439
291284.8635
291285.2879
291285.7124
291286.1369
291286.5613
291286.9858
291287.4103
291287.8347
291288.2592
291288.6837
291289.1081
291289.5326
291289.957
291290.3815
291290.806
291291.2304
291291.6549
291292.0794
291292.5038
291292.9283
291293.3528
291293.7772
291294.2017
291294.6261
291295.0506
291295.4751
291295.8995
291296.324
291296.7485
291297.1729
291297.5974
291298.0219
291298.4463
291298.8708
291299.2952
291299.7197
291300.1442
291300.5686
291300.9931
291301.4176
291301.842
291302.2665
291302.691
291303.1154
291303.5399
291303.9643
291304.3888
291304.8133
291305.2377
291305.6622
291306.0867
291306.5111
291306.9356
291307.3601
291307.7845
291308.209
291308.6334
291309.0579
291309.4824
291309.9068
291310.3313
291310.7558
291311.1802
291311.6047
291312.0292
291312.4536
291312.8781
291313.3025
291313.727
291314.1515
291314.5759
291315.0004
291315.4249
291315.8493
291316.2738
291316.6983
291317.1227
291317.5472
291317.9716
291318.3961
291318.8206
291319.245
291319.6695
291320.094
291320.5184
291320.9429
291321.3674
291321.7918
291322.2163
291322.6407
291323.0652
291323.4897
291323.9141
291324.3386
291324.7631
291325.1875
291325.612
291326.0365
291326.4609
291326.8854
291327.3098
291327.7343
291328.1588
291328.5832
291329.0077
291329.4322
291329.8566
291330.2811
291330.7056
291331.13
291331.5545
291331.9789
291332.4034
291332.8279
291333.2523
291333.6768
291334.1013
291334.5257
291334.9502
291335.3747
291335.7991
291336.2236
291336.6481
291337.0725
291337.497
291337.9214
291338.3459</t>
  </si>
  <si>
    <t>288997.1389
288996.8731
288996.6082
288996.3433
288996.0784
288995.8135
288995.5485
288995.2836
288995.0187
288994.7538
288994.4889
288994.224
288993.9591
288993.6942
288993.4293
288993.1644
288992.8995
288992.6346
288992.3697
288992.1047
288991.8398
288991.5749
288991.31
288991.0451
288990.7802
288990.5153
288990.2504
288989.9855
288989.7206
288989.4557
288989.1908
288988.9259
288988.6609
288988.396
288988.1311
288987.8662
288987.6013
288987.3123
288987.0096
288986.6798
288986.3195
288985.9593
288985.5991
288985.2389
288984.8787
288984.5185
288984.1583
288983.798
288983.4378
288983.0776
288982.7174
288982.3572
288981.997
288981.6367
288981.2765
288980.9163
288980.5561
288980.1959
288979.8357
288979.4755
288979.1152
288978.755
288978.3948
288978.0346
288977.6744
288977.3142
288976.954
288976.5937
288976.2335
288975.8733
288975.5131
288975.1529
288974.7927
288974.4324
288974.0722
288973.712
288973.3518
288972.9916
288972.6314
288972.2712
288971.9109
288971.5507
288971.1905
288970.8303
288970.4701
288970.1099
288969.7497
288969.3894
288969.0292
288968.669
288968.3088
288967.9486
288967.5884
288967.2281
288966.8679
288966.5077
288966.1475
288965.7873
288965.4271
288965.0669
288964.7066
288964.3464
288963.9862
288963.626
288963.2658
288962.9056
288962.5454
288962.1851
288961.8249
288961.4647
288961.1045
288960.7443
288960.3841
288960.0238
288959.6636
288959.3034
288958.9432
288958.583
288958.2228
288957.8626
288957.5023
288957.1421
288956.7819
288956.4217
288956.0615
288955.7013
288955.3411
288954.9808
288954.6206
288954.2604
288953.9002
288953.54
288953.1798
288952.8195
288952.4593
288952.0991
288951.7389
288951.3787
288951.0185
288950.6583
288950.298
288949.9378
288949.5776
288949.2174
288948.8572
288948.497
288948.1368
288947.7765
288947.4163
288947.0561
288946.6959
288946.3357
288945.9755
288945.6152
288945.255
288944.8948
288944.5346
288944.1744
288943.8142
288943.454
288943.0937
288942.7335
288942.3733
288942.0131
288941.6529
288941.2927
288940.9325
288940.5722
288940.212
288939.8518
288939.4916
288939.1314
288938.795
288938.4719
288938.1488
288937.8257
288937.5026
288937.1795
288936.8564
288936.5332
288936.2101
288935.887
288935.5639
288935.2408
288934.9177
288934.5946
288934.2715
288933.9484
288933.6252
288933.3021
288932.979
288932.6559
288932.3328
288932.0097
288931.6866
288931.3635
288931.0404
288930.7172
288930.3941
288930.071
288929.7479
288929.4248
288929.1017
288928.7786
288928.4555
288928.1324
288927.8093
288927.4861
288927.163
288926.8399
288926.5168
288926.1937
288925.8706
288925.5475
288925.2244
288924.9013
288924.5781
288924.255
288923.9319
288923.6088
288923.2857
288922.9626
288922.6395
288922.3164
288921.9933
288921.6701
288921.347
288921.0239
288920.7008
288920.3777
288920.0546
288919.7315
288919.4084
288919.0853
288918.7504
288918.3959
288918.0415
288917.6871
288917.3327
288916.9782
288916.6238
288916.2694
288915.915
288915.5605
288915.2061
288914.8517
288914.4973
288914.1428
288913.7884
288913.434
288913.0796
288912.7251
288912.3707
288912.0163
288911.6619
288911.3074
288910.953
288910.5986
288910.2442
288909.8897
288909.5353
288909.1809
288908.8265
288908.472
288908.1176
288907.7632
288907.4088
288907.0543
288906.6999
288906.3455
288905.9911
288905.6366
288905.2822
288904.9278
288904.5733
288904.2189
288903.8645
288903.5101
288903.1556
288902.8012
288902.4468
288902.0924
288901.7379
288901.3835
288901.0291
288900.6747
288900.3202
288899.9658
288899.6114
288899.257
288898.9025
288898.5481
288898.1937
288897.8393
288897.4848
288897.1304
288896.776
288896.4216
288896.0671
288895.7127
288895.3583
288895.0039
288894.6494
288894.2724
288893.8668
288893.4612
288893.0555
288892.6499
288892.2443
288891.8386
288891.433
288891.0274
288890.6217
288890.2161
288889.8105
288889.4048
288888.9992
288888.5936
288888.1879
288887.7823
288887.3767
288886.971
288886.5654
288886.1598
288885.7541
288885.3485
288884.9429
288884.5372
288884.1316
288883.726
288883.3203
288882.9147
288882.5091
288882.1034
288881.6978
288881.2922
288880.8865
288880.4809
288880.0753
288879.6697
288879.264
288878.8584
288878.4528
288878.0471
288877.6415
288877.2359
288876.8302
288876.4246
288876.019
288875.6133
288875.2077
288874.8021
288874.3964
288873.9908
288873.5852
288873.1795
288872.7739
288872.3683
288871.9626
288871.557
288871.1514
288870.7457
288870.3401
288869.9345
288869.5288
288869.1232
288868.7176
288868.3119
288867.9063
288867.5007
288867.095
288866.6894
288866.2838
288865.8781
288865.4725
288865.0669
288864.6612
288864.2556
288863.85
288863.4443
288863.0387
288862.6331
288862.2274
288861.8218
288861.4162
288861.0105
288860.6049
288860.1993
288859.7937
288859.388
288858.9824
288858.5768
288858.1711
288857.7655
288857.3599
288856.9542
288856.5462
288856.1367
288855.7272
288855.3177
288854.9082
288854.4987
288854.0892
288853.6797
288853.2702
288852.8608
288852.4513
288852.0418
288851.6323
288851.2228
288850.8133
288850.4038
288849.9943
288849.5848
288849.1753
288848.7658
288848.3564
288847.9469
288847.5374
288847.1279
288846.7184
288846.3089
288845.8994
288845.4899
288845.0804
288844.6709
288844.2614
288843.8519
288843.4425
288843.033
288842.6235
288842.214
288841.8045
288841.395
288840.9855
288840.576
288840.1665
288839.757
288839.3475
288838.938
288838.5286
288838.1191
288837.7096
288837.3001
288836.8906
288836.4584
288836.0047
288835.5509
288835.0972
288834.6435
288834.1898
288833.7361
288833.2824
288832.8287
288832.3749
288831.9212
288831.4675
288831.0138
288830.5601
288830.1064
288829.6527
288829.1989
288828.7452
288828.2915
288827.8378
288827.3841
288826.9304
288826.4767
288826.0229
288825.5692
288825.1155
288824.6618
288824.2081
288823.7544
288823.3007
288822.8469
288822.3932
288821.9822
288821.58
288821.1777
288820.7754
288820.3732
288819.9757
288819.5795
288819.2842
288819.4166
288819.8895
288820.3625
288820.8355
288821.3085
288821.7815
288822.2545
288822.7274
288823.2004
288823.6734
288824.1464
288824.6194
288825.0924
288825.5653
288826.0383
288826.5113
288826.9843
288827.4573
288827.8983
288828.1657
288828.4331
288828.7005
288828.9679
288829.2353
288829.5026
288829.77
288830.0374
288830.3048
288830.5722
288830.8396
288831.107
288831.3744
288831.6418
288831.9092
288832.1766
288832.444
288832.7114
288832.9788
288833.2461
288833.5135
288833.7809
288834.0483
288834.3157
288834.5831
288834.8505
288835.1179
288835.3853
288835.6527
288835.9201
288836.1875
288836.4549
288836.7223
288836.9896
288837.257
288837.5244
288837.7918
288838.0592
288838.3266
288838.594
288838.8614
288839.1288
288839.3962
288839.6636
288839.931
288840.1984
288840.4658
288840.7331
288841.0005
288841.2679
288841.5353
288841.8027
288842.0701
288842.3375
288842.6049
288842.8723
288843.1397
288843.4071
288843.6745
288843.9419
288844.2093
288844.4766
288844.744
288845.0114
288845.2788
288845.5462
288845.8136
288846.081
288846.3484
288846.6158
288846.8832
288847.1506
288847.418
288847.6854
288847.9528
288848.2201
288848.4875
288848.7549
288849.0223
288849.2897
288849.5571
288849.8245
288850.0919
288850.3593
288850.6267
288850.8941
288851.1615
288851.4289
288851.6962
288851.9636
288852.231
288852.4984
288852.7658
288853.0332
288853.3006
288853.568
288853.8354
288854.1028
288854.3702
288854.6376
288854.905
288855.1075
288855.1925
288855.2775
288855.3625
288855.4475
288855.5325
288855.6175
288855.7025
288855.7875
288855.8725
288855.9575
288856.0424
288856.1274
288856.2124
288856.2974
288856.3824
288856.4674
288856.5524
288856.6374
288856.7224
288856.8074
288856.8924
288856.9774
288857.0624
288857.1474
288857.2324
288857.3173
288857.4023
288857.5585
288857.8222
288858.086
288858.3497
288858.6135
288858.8772
288859.1409
288859.4047
288859.6684
288859.9322
288860.1959
288860.4597
288860.7234
288860.9872
288861.2509
288861.5146
288861.7784
288862.0421
288862.3059
288862.5696
288862.8334
288863.0971
288863.3609
288863.6246
288863.8883
288864.1521
288864.4158
288864.6796
288864.9433
288865.2071
288865.4708
288865.7345
288865.9983
288866.262
288866.5258
288866.7895
288867.0533
288867.317
288867.5808
288867.8445
288868.1082
288868.372
288868.6357
288868.8995
288869.1632
288869.427
288869.6907
288869.9544
288870.2182
288870.4819
288870.7457
288871.0094
288871.2732
288871.5369
288871.8007
288872.0644
288872.3281
288872.5919
288872.8556
288873.1194
288873.3831
288873.6469
288873.9106
288874.1743
288874.4381
288874.7018
288874.9656
288875.2293
288875.4931
288875.7568
288876.0206
288876.2843
288876.548
288876.8118
288877.0755
288877.3393
288877.603
288877.8668
288878.1305
288878.3942
288878.658
288878.9217
288879.1855
288879.4492
288879.713
288879.9767
288880.2405
288880.5042
288880.7679
288881.0317
288881.2954
288881.5592
288881.8229
288882.0867
288882.3504
288882.6141
288882.8779
288883.1416
288883.4054
288883.6691
288883.9329
288884.1966
288884.4604
288884.7241
288884.9878
288885.2516
288885.5153
288885.7791
288886.0428
288886.3066
288886.5703
288886.834
288887.0978
288887.3615
288887.6253
288887.889
288888.1528
288888.4165
288888.6803
288888.944
288889.2077
288889.4715
288889.7352
288889.999
288890.2627
288890.5265
288890.7902
288891.0539
288891.3177
288891.5814
288891.8452
288892.1089
288892.3727
288892.6364
288892.9002
288893.1639
288893.4276
288893.6914
288893.9551
288894.2189
288894.4826
288894.7464
288895.0101</t>
  </si>
  <si>
    <t>34.5028
34.50393
34.50339
34.50286
34.50232
34.50179
34.50125
34.50071
34.50018
34.49964
34.49911
34.49857
34.49804
34.4975
34.49697
34.49643
34.4959
34.49536
34.49483
34.49429
34.49376
34.49322
34.49269
34.49215
34.49162
34.49108
34.49055
34.49001
34.48947
34.48894
34.4884
34.48787
34.48733
34.4868
34.48626
34.48573
34.48519
34.48577
34.48697
34.48676
34.48499
34.48321
34.48144
34.47966
34.47789
34.47611
34.47434
34.47257
34.47079
34.46902
34.46724
34.46547
34.46369
34.46192
34.46014
34.45837
34.4566
34.45482
34.45305
34.45127
34.4495
34.44772
34.44595
34.44417
34.4424
34.44063
34.43885
34.43708
34.4353
34.43353
34.43175
34.42998
34.4282
34.42643
34.42466
34.42288
34.42111
34.41933
34.41756
34.41578
34.41401
34.41223
34.41046
34.40869
34.40691
34.40514
34.40336
34.40159
34.39981
34.39804
34.39626
34.39449
34.39272
34.39094
34.38917
34.38739
34.38562
34.38384
34.38207
34.38029
34.37852
34.37675
34.37497
34.3732
34.37142
34.36965
34.36787
34.3661
34.36432
34.36255
34.36078
34.359
34.35723
34.35545
34.35368
34.3519
34.35013
34.34835
34.34658
34.34481
34.34303
34.34126
34.33948
34.33771
34.33593
34.33416
34.33238
34.33061
34.32884
34.32706
34.32529
34.32351
34.32174
34.31996
34.31819
34.31641
34.31464
34.31287
34.31109
34.30932
34.30754
34.30577
34.30399
34.30222
34.30044
34.29867
34.2969
34.29512
34.29335
34.29157
34.2898
34.28802
34.28625
34.28447
34.2827
34.28093
34.27915
34.27738
34.2756
34.27383
34.27205
34.27028
34.2685
34.26673
34.26495
34.26318
34.26141
34.25963
34.25786
34.25608
34.25431
34.25253
34.25126
34.25026
34.24926
34.24826
34.24725
34.24625
34.24525
34.24425
34.24325
34.24225
34.24125
34.24025
34.23925
34.23825
34.23725
34.23625
34.23525
34.23425
34.23325
34.23225
34.23125
34.23025
34.22925
34.22824
34.22724
34.22624
34.22524
34.22424
34.22324
34.22224
34.22124
34.22024
34.21924
34.21824
34.21724
34.21624
34.21524
34.21424
34.21324
34.21224
34.21124
34.21023
34.20923
34.20823
34.20723
34.20623
34.20523
34.20423
34.20323
34.20223
34.20123
34.20023
34.19923
34.19823
34.19723
34.19623
34.19523
34.19423
34.19323
34.19223
34.19122
34.19022
34.18887
34.18692
34.18497
34.18302
34.18107
34.17913
34.17718
34.17523
34.17328
34.17133
34.16939
34.16744
34.16549
34.16354
34.16159
34.15964
34.1577
34.15575
34.1538
34.15185
34.1499
34.14795
34.14601
34.14406
34.14211
34.14016
34.13821
34.13627
34.13432
34.13237
34.13042
34.12847
34.12652
34.12458
34.12263
34.12068
34.11873
34.11678
34.11484
34.11289
34.11094
34.10899
34.10704
34.10509
34.10315
34.1012
34.09925
34.0973
34.09535
34.0934
34.09146
34.08951
34.08756
34.08561
34.08366
34.08172
34.07977
34.07782
34.07587
34.07392
34.07197
34.07003
34.06808
34.06613
34.06418
34.06223
34.06029
34.05834
34.05639
34.05243
34.04592
34.0394
34.03289
34.02638
34.01986
34.01335
34.00684
34.00032
33.99381
33.9873
33.98079
33.97427
33.96776
33.96125
33.95473
33.94822
33.94171
33.9352
33.92868
33.92217
33.91566
33.90914
33.90263
33.89612
33.88961
33.88309
33.87658
33.87007
33.86355
33.85704
33.85053
33.84402
33.8375
33.83099
33.82448
33.81796
33.81145
33.80494
33.79843
33.79191
33.7854
33.77889
33.77237
33.76586
33.75935
33.75284
33.74632
33.73981
33.7333
33.72678
33.72027
33.71376
33.70724
33.70073
33.69422
33.68771
33.68119
33.67468
33.66817
33.66165
33.65514
33.64863
33.64212
33.6356
33.62909
33.62258
33.61606
33.60955
33.60304
33.59653
33.59001
33.5835
33.57699
33.57047
33.56396
33.55745
33.55094
33.54442
33.53791
33.5314
33.52488
33.51837
33.51186
33.50535
33.49883
33.49232
33.48581
33.47929
33.47278
33.46627
33.45976
33.45324
33.44614
33.43868
33.43122
33.42376
33.4163
33.40885
33.40139
33.39393
33.38647
33.37901
33.37155
33.36409
33.35664
33.34918
33.34172
33.33426
33.3268
33.31934
33.31188
33.30443
33.29697
33.28951
33.28205
33.27459
33.26713
33.25967
33.25222
33.24476
33.2373
33.22984
33.22238
33.21492
33.20746
33.20001
33.19255
33.18509
33.17763
33.17017
33.16271
33.15525
33.14779
33.14034
33.13288
33.12542
33.11796
33.1105
33.10304
33.09558
33.08813
33.08482
33.08546
33.08609
33.08672
33.08735
33.08798
33.08861
33.08924
33.08987
33.09051
33.09114
33.09177
33.0924
33.09303
33.09366
33.09429
33.09492
33.09556
33.09619
33.09682
33.09745
33.09808
33.09871
33.09934
33.09997
33.10061
33.10124
33.10187
33.1025
33.10313
33.10376
33.10439
33.10293
33.10104
33.09916
33.09727
33.09538
33.08239
33.0666
33.08024
33.08881
33.08888
33.08894
33.08901
33.08908
33.08914
33.08921
33.08928
33.08934
33.08941
33.08948
33.08954
33.08961
33.08968
33.08974
33.08981
33.08988
33.08994
33.08739
33.07063
33.05387
33.03711
33.02035
33.00358
32.98682
32.97006
32.9533
32.93653
32.91977
32.90301
32.88625
32.86949
32.85272
32.83596
32.8192
32.80244
32.78568
32.76891
32.75215
32.73539
32.71863
32.70187
32.6851
32.66834
32.65158
32.63482
32.61806
32.60129
32.58453
32.56777
32.55101
32.53425
32.51748
32.50072
32.48396
32.4672
32.45044
32.43367
32.41691
32.40015
32.38339
32.36662
32.34986
32.3331
32.31634
32.29958
32.28281
32.26605
32.24929
32.23253
32.21577
32.199
32.18224
32.16548
32.14872
32.13196
32.11519
32.09843
32.08167
32.06491
32.04815
32.03138
32.01462
31.99786
31.9811
31.96434
31.94757
31.93081
31.91405
31.89729
31.88053
31.86376
31.847
31.83024
31.81348
31.79671
31.77995
31.76319
31.74643
31.72967
31.7129
31.69614
31.67938
31.66262
31.64586
31.62909
31.61233
31.59557
31.57881
31.56205
31.54528
31.52852
31.51176
31.495
31.47824
31.46147
31.44471
31.42795
31.41119
31.39443
31.37766
31.3609
31.34414
31.32738
31.31062
31.29385
31.27709
31.26033
31.24357
31.22681
31.21004
31.19328
31.17652
31.15976
31.143
31.12623
31.10947
31.09271
31.07595
31.05919
31.04242
31.02566
31.0089
30.99214
30.97538
30.95861
30.94185
30.92509
30.90785
30.88989
30.87193
30.85397
30.836
30.81804
30.80008
30.78212
30.76416
30.7462
30.72823
30.71027
30.69231
30.67435
30.65639
30.63843
30.62046
30.6025
30.58454
30.56658
30.54862
30.53066
30.51269
30.49473
30.47677
30.45881
30.44085
30.42289
30.40493
30.38696
30.369
30.35104
30.33308
30.31512
30.29716
30.27919
30.26123
30.24327
30.22531
30.20735
30.18939
30.17142
30.15346
30.1355
30.11754
30.09958
30.08162
30.06365
30.04569
30.02773
30.00977
29.99181
29.97385
29.95588
29.93792
29.91996
29.902
29.88404
29.86608
29.84811
29.83015
29.81219
29.79423
29.77627
29.75831
29.74034
29.72238
29.70442
29.68646
29.6685
29.65054
29.63258
29.61461
29.59665
29.57869
29.56073
29.54277
29.52481
29.50684
29.48888
29.47092
29.45296
29.435
29.41704
29.39907
29.38111
29.36315
29.34519
29.32723
29.30927
29.2913
29.27334
29.25538
29.23742
29.21946
29.2015
29.18353
29.16557
29.14761
29.12965
29.11169
29.09373
29.07576
29.0578
29.03984
29.02188
29.00392
28.98596
28.968
28.95003
28.93207
28.91411
28.89615
28.87819
28.86023
28.84226
28.8243
28.80634
28.78838
28.77042
28.75246
28.73449
28.71653
28.69857
28.68061
28.66265
28.64469
28.62672
28.60876
28.5908
28.57284
28.55488
28.53692
28.51895
28.50099
28.48303
28.46507
28.44711
28.42915
28.41118
28.39322
28.37526
28.3573</t>
  </si>
  <si>
    <t>291060. 289000. 35.403
 291060. 289000. 35.404 
 291070. 288990. 35.385
 291070. 288990. 35.388 
 291120. 288940. 35.152
 291140. 288920. 35.090 
 291170. 288890. 34.955
 291190. 288860. 34.351 
 291210. 288840. 33.984
 291220. 288820. 34.005 
 291220. 288820. 33.995
 291220. 288820. 33.966 
 291220. 288820. 33.970
 291220. 288820. 33.976 
 291220. 288820. 33.985
 291220. 288820. 33.989 
 291220. 288820. 33.989
 291220. 288830. 33.990 
 291260. 288860. 32.284
 291280. 288860. 31.815 
 291340. 288900. 29.257</t>
  </si>
  <si>
    <t>(291057.096, 288997.1388, 35.4028), (291057.1442, 288997.1074, 35.4044), (291072.5165, 288987.5059, 35.385), (291073.379, 288986.85, 35.3876), (291119.4493, 288939.0026, 35.1519), (291143.2128, 288918.8837, 35.0896), (291167.5297, 288894.4512, 34.9553), (291194.665, 288856.8021, 34.3508), (291208.7553, 288836.6914, 33.9845), (291215.4161, 288822.3161, 34.0045), (291216.9107, 288820.2921, 33.995), (291217.4778, 288819.5542, 33.9656), (291217.5882, 288819.4211, 33.97), (291217.7473, 288819.3117, 33.9764), (291217.9727, 288819.2485, 33.9852), (291218.1431, 288819.2598, 33.9893), (291218.2348, 288819.3554, 33.9888), (291221.1518, 288827.8567, 33.99), (291264.1342, 288855.0773, 32.283622), (291277.903, 288857.4535, 31.815), (291338.3457, 288895.0101, 29.2573)</t>
  </si>
  <si>
    <t>291057.096
291057.1442
291072.5165
291073.379
291119.4493
291143.2128
291167.5297
291194.665
291208.7553
291215.4161
291216.9107
291217.4778
291217.5882
291217.7473
291217.9727
291218.1431
291218.2348
291221.1518
291264.1342
291277.903
291338.3457</t>
  </si>
  <si>
    <t>288997.1388
288997.1074
288987.5059
288986.85
288939.0026
288918.8837
288894.4512
288856.8021
288836.6914
288822.3161
288820.2921
288819.5542
288819.4211
288819.3117
288819.2485
288819.2598
288819.3554
288827.8567
288855.0773
288857.4535
288895.0101</t>
  </si>
  <si>
    <t>35.4028
35.4044
35.385
35.3876
35.1519
35.0896
34.9553
34.3508
33.9845
34.0045
33.995
33.9656
33.97
33.9764
33.9852
33.9893
33.9888
33.99
32.283622
31.815
29.2573</t>
  </si>
  <si>
    <t>Different no of points and slighly moved coordinates! JD left a comment saying "increased extent of monitoring". The TN is unclear</t>
  </si>
  <si>
    <t>MWCC_UTI_60501</t>
  </si>
  <si>
    <t>Dimensions</t>
  </si>
  <si>
    <t>Asset</t>
  </si>
  <si>
    <t>Name</t>
  </si>
  <si>
    <t>Internal diameter</t>
  </si>
  <si>
    <t>Wall thickness</t>
  </si>
  <si>
    <t>90|8.2</t>
  </si>
  <si>
    <t>229mm | 22.9</t>
  </si>
  <si>
    <t>914mm | 225</t>
  </si>
  <si>
    <t>300mm | 30</t>
  </si>
  <si>
    <t>152.4mm | 10.922</t>
  </si>
  <si>
    <t>180mm | 16.38mm</t>
  </si>
  <si>
    <t>610mm | 225</t>
  </si>
  <si>
    <t>127mm | 10.414</t>
  </si>
  <si>
    <t>101.6mm | 9.906</t>
  </si>
  <si>
    <t>147.8mm | 16.4</t>
  </si>
  <si>
    <t>250mm | 25mm</t>
  </si>
  <si>
    <t>83 mm | 3.5</t>
  </si>
  <si>
    <t>90 mm OD | 5</t>
  </si>
  <si>
    <t>Summary</t>
  </si>
  <si>
    <t>Count</t>
  </si>
  <si>
    <t>YES</t>
  </si>
  <si>
    <t>Dimension</t>
  </si>
  <si>
    <t>Lon-No</t>
  </si>
  <si>
    <t>Asset owner</t>
  </si>
  <si>
    <t>Polyline</t>
  </si>
  <si>
    <t>Ph3 GMA report</t>
  </si>
  <si>
    <t>Acceptance Criteria</t>
  </si>
  <si>
    <t>Max angle (degrees)</t>
  </si>
  <si>
    <t>Ph3 report polyline</t>
  </si>
  <si>
    <t>Do the polyline coordinates match / Line up?</t>
  </si>
  <si>
    <t>Justification for discrepancies</t>
  </si>
  <si>
    <t>Pipe Segment Length</t>
  </si>
  <si>
    <t>Polyline length</t>
  </si>
  <si>
    <t xml:space="preserve">End distance </t>
  </si>
  <si>
    <t>Displacement polyline</t>
  </si>
  <si>
    <t>Jointed</t>
  </si>
  <si>
    <t>Check comments</t>
  </si>
  <si>
    <t>Brick sewer, red/yellow brick</t>
  </si>
  <si>
    <t>2DKWZ(SCS-01-0031)</t>
  </si>
  <si>
    <t>Yes</t>
  </si>
  <si>
    <t>1. Report checked - not clear, two dimensions in appendices - main text report not clear. Options of 920 |225 and 1200| 225
2. TN checked - regards staging only. Not applicable. No information on acceptance criteria
3. Comment sheet checked: UC06-TWA-UT-NOT-S001-000002 [R1], 1MC03-HS2-IM-CMT-S001-000492 [R2], 1MC03-SCJ-GT-CMT-S001-000006 [R3], 1MC03-TWA-UT-CMT-S001-000001 [TN1], 1MC03-HS2-IM-CMT-S001-000513 [TN2].
4. ​​SCS-DH-S1-RFI-00140​ also checked
5. Various models - not sure what is the latest, some have 914|225, 920|225 or 1200|225- however they are consistent with Brick sewer red/yellow
6. JV Maps : 914 | 225mm</t>
  </si>
  <si>
    <t>Cast iron, lead-yarn joints (pre-1914) TW</t>
  </si>
  <si>
    <t>6L7GW(SCS-01-0040)</t>
  </si>
  <si>
    <t>1. Report checked - cast iron 152.4mm | 10.922mm in report and report appendices
2. Comment sheet checked UC06-TWA-UT-NOT-S001-000002, 1MC03-HS2-IM-CMT-S001-000492, 1MC03-SCJ-GT-CMT-S001-000006 - Nothing relevant.
3. No other documents
4. Model checked - aligns - OK</t>
  </si>
  <si>
    <t>709775 &amp; 710109()</t>
  </si>
  <si>
    <t>1. Report checked - cast iron 127mm | 10.414mm in report and report appendices
2. Comment sheet checked UC06-TWA-UT-NOT-S001-000002, 1MC03-HS2-IM-CMT-S001-000492, 1MC03-SCJ-GT-CMT-S001-000006 - Nothing relevant.
3. TN 1MC03-TWA-UT-CMT-S001-000001, 1MC03-HS2-IM-CMT-S001-000513 checked - nothing relevant
4. No other documents
5. Model checked - aligns - OK</t>
  </si>
  <si>
    <t>713282 &amp; 713275 &amp; 716607 &amp; 711612 &amp; 716605 &amp; 711612(SCS-01-0032)</t>
  </si>
  <si>
    <t>1. Report checked - cast iron 152.4mm | 10.922mm in report and report appendices
2. TN checked - confirms dimensions
3. 2. Comment sheet checked UC06-TWA-UT-NOT-S001-000002, 1MC03-HS2-IM-CMT-S001-000492, 1MC03-SCJ-GT-CMT-S001-000006 - Nothing relevant.
4. TN 1MC03-TWA-UT-CMT-S001-000001, 1MC03-HS2-IM-CMT-S001-000513 checked - nothing relevant
5. No other documents
6. Model checked - aligns - OK</t>
  </si>
  <si>
    <t>1. Report checked - cast iron 152.4mm | 10.922mm in report and report appendices
2. TN checked - confirms dimensions
3. Comment sheet checked UC06-TWA-UT-NOT-S001-000002, 1MC03-HS2-IM-CMT-S001-000492, 1MC03-SCJ-GT-CMT-S001-000006 - Nothing relevant.
4. TN 1MC03-TWA-UT-CMT-S001-000001, 1MC03-HS2-IM-CMT-S001-000513 checked - nothing relevant
5. No other documents
6. Model checked - aligns - OK</t>
  </si>
  <si>
    <t>713281()</t>
  </si>
  <si>
    <t>1. Report checked -and Xdisp output in appendices - Cast iron lead-yarn, 101.6mm | 9.906mm.
2. TN checked - corroborates TN
3.Comment sheet checked UC06-TWA-UT-NOT-S001-000002, 1MC03-HS2-IM-CMT-S001-000492, 1MC03-SCJ-GT-CMT-S001-000006 - Nothing relevant.
4. TN 1MC03-TWA-UT-CMT-S001-000001, 1MC03-HS2-IM-CMT-S001-000513 checked - nothing relevant
5. Model checked - OK</t>
  </si>
  <si>
    <t>Vitrified Clay, 125mm to 375mm</t>
  </si>
  <si>
    <t>2DL7C &amp; 2DL76(SCS-01-0034)</t>
  </si>
  <si>
    <t xml:space="preserve">1. Report checked. Not clear what assets are 229|22.9, 300|30 or 305|30.5. Material ok
2. TN checked - regards staging only. Not applicable. No information on acceptance criteria.
3. Comment sheet checked: UC06-TWA-UT-NOT-S001-000002 [R1], 1MC03-HS2-IM-CMT-S001-000492 [R2], 1MC03-SCJ-GT-CMT-S001-000006 [R3], 1MC03-TWA-UT-CMT-S001-000001 [TN1], 1MC03-HS2-IM-CMT-S001-000513 [TN2].
4. ​​SCS-DH-S1-RFI-00658​ and SCS-DH-S1-RFI-00140​ also checked
5. Various models - not sure what is the latest - however they are consistent with VC = 300 and concrete = 300
6. JV Maps doesnt have any other information
</t>
  </si>
  <si>
    <t>NA - no model</t>
  </si>
  <si>
    <t>None defined</t>
  </si>
  <si>
    <t>Unknown - FCD only</t>
  </si>
  <si>
    <t>Polyethylene</t>
  </si>
  <si>
    <t>1. Report checked  Xdisp output provided
2. TN checked - regards staging only. Dimensions match TN.
3. No other documents
4. Latest model from master utilities spreadsheet checked. Clearly the latest model. All acceptance criteria match - Good!</t>
  </si>
  <si>
    <t>1. Report checked  Xdisp output provided
2. TN checked - regards staging only. Dimensions match TN.
3. FCD also states same dimensions
4. Latest model from master utilities spreadsheet checked. Clearly the latest model. All acceptance criteria match - Good!</t>
  </si>
  <si>
    <t>180mm | 12</t>
  </si>
  <si>
    <t>BE CAREFUL WHEN CHECKING - there are two of the same assets with different LON nos
1. Report checked - main text states polyethelyene 180mm diameter 12mm thick
2. Tn checked - states 180mm diameter polyethelene
3. comment sheet checked - NA
4. Latest model checked - 180mm | 12mm polyehtlene</t>
  </si>
  <si>
    <t>180mm | 16.38</t>
  </si>
  <si>
    <t>6L88N(SCS-01-0040)</t>
  </si>
  <si>
    <t>1. Report checked: PE, 180mm | 16.38mm
2. TN matches report
3. Comment sheet checked UC06-TWA-UT-NOT-S001-000002, 1MC03-HS2-IM-CMT-S001-000492, 1MC03-SCJ-GT-CMT-S001-000006 - Nothing relevant.
4. TN 1MC03-TWA-UT-CMT-S001-000001, 1MC03-HS2-IM-CMT-S001-000513 checked - nothing relevant
5. Model checked</t>
  </si>
  <si>
    <t>6L89Z(SCS-01-0040)</t>
  </si>
  <si>
    <t>6L8A5(SCS-01-0040)</t>
  </si>
  <si>
    <t>90mm | 8.2</t>
  </si>
  <si>
    <t>1. Report checked (no mention of acceptance criteria materials etc), model used. No Xdisp output provided
2. TN checked - regards staging only. Not applicable. No information on acceptance criteria
3. No other documents
4. Latest model from master utilities spreadsheet checked. Clearly the latest model. All acceptance criteria match - Good!</t>
  </si>
  <si>
    <t>LON-01-20078 (70288)</t>
  </si>
  <si>
    <t>1. Report checked appendices has Xdisp file, therefore this used as a cross-comparrison
2. TN checked - regards staging only. Not applicable. No information on acceptance criteria
3. No other documents
4. two models available - note clear what is most recent - not checked as report documents the acceptance criteria well.</t>
  </si>
  <si>
    <t>LON-01-20078 (70289)</t>
  </si>
  <si>
    <t>1. No report
2. FCD checked - regards mitigation from tunnelling only. Not applicable. No information on acceptance criteria
3. No other documents
4. No model, coordinates and acceptance criteria are assumptions</t>
  </si>
  <si>
    <t>LON-01-20078 (70894)</t>
  </si>
  <si>
    <t>1. Report checked - X Disp output in appendices - 83mm | 3.5mm
2. FCD checked - calls cable to be 90mm - TBD with comparrison with the model and JV maps
3. Various models - not sure what is the latest, all consistently state 83mm | 3.5mm
4. JV Maps : 250mm - dont believe - stick with 83mm | 3.5mm</t>
  </si>
  <si>
    <t>LON-01-20078 (70896)</t>
  </si>
  <si>
    <t>LON-01-20078 (71073)</t>
  </si>
  <si>
    <t>1. Report checked - X Disp output in appendices - 83mm | 3.5mm
2. Various models - not sure what is the latest, all consistently state 83mm | 3.5mm
3.  JV Maps : 250mm - dont believe - stick with 83mm | 3.5mm</t>
  </si>
  <si>
    <t>LON-01-20078 (71078)</t>
  </si>
  <si>
    <t>LON-01-20078 (71079)</t>
  </si>
  <si>
    <t>1. Report checked appendices has Xdisp file, therefore this used as a cross-comparrison
2. TN checked - regards staging only. Not applicable. No information on acceptance criteria
3. No other documents
4. two models available - not clear what is most recent - not checked as report documents the acceptance criteria well.</t>
  </si>
  <si>
    <t>250mm | 25</t>
  </si>
  <si>
    <t>UKPN_LV_1249(SCS-01-0047)</t>
  </si>
  <si>
    <t>1. Report checked appendices has no Xdisp file information. Dimension in main text = 250 | 25 polyethelene
2. TN checked -acceptance criteria consistent with the above
3. comment sheet checked:
1MC03-SCJ-GT-CMT-S001-000010 [1] - not applicable
1MC03-UPN-IM-CMT-SS01-000001 [2] - not applicable
4. X disp model = 250 | 25 polyethelene. No indicaition that this has changed - therefore all good!</t>
  </si>
  <si>
    <t>UKPN_LV_1275(SCS-01-0047)</t>
  </si>
  <si>
    <t>UKPN_LV_1764(SCS-01-0047)</t>
  </si>
  <si>
    <t>UKPN_LV_1950(SCS-01-0047)</t>
  </si>
  <si>
    <t>UKPN_LV_265(SCS-01-0047)</t>
  </si>
  <si>
    <t>UKPN_LV_399(SCS-01-0047)</t>
  </si>
  <si>
    <t>UKPN_LV_40(SCS-01-0028)</t>
  </si>
  <si>
    <t>UKPN_LV_417(SCS-01-0047)</t>
  </si>
  <si>
    <t>UKPN_LV_44(SCS-01-0028)</t>
  </si>
  <si>
    <t>UKPN_LV_501(SCS-01-0047)</t>
  </si>
  <si>
    <t>UKPN_LV_674(SCS-01-0047)</t>
  </si>
  <si>
    <t>UKPN_LV_StreetLighting_113(SCS-01-0028)</t>
  </si>
  <si>
    <t>UKPN_LV_StreetLighting_136(SCS-01-0045)</t>
  </si>
  <si>
    <t>UKPN_LV_StreetLighting_257(SCS-01-0028)</t>
  </si>
  <si>
    <t>UKPN_LV_StreetLighting_286(SCS-01-0028)</t>
  </si>
  <si>
    <t>UKPN_LV_StreetLighting_425(SCS-01-0045)</t>
  </si>
  <si>
    <t>UKPN_LV_StreetLighting_498(SCS-01-0028)</t>
  </si>
  <si>
    <t>UKPN_LV_StreetLighting_522(SCS-01-0028)</t>
  </si>
  <si>
    <t>UKPN_LV_StreetLighting_541(SCS-01-0028)</t>
  </si>
  <si>
    <t>UKPN_LV_StreetLighting_542(SCS-01-0028)</t>
  </si>
  <si>
    <t>UKPN_LV_StreetLighting_543(SCS-01-0028)</t>
  </si>
  <si>
    <t>UKPN_LV_StreetLighting_548(SCS-01-0028)</t>
  </si>
  <si>
    <t>UKPN_LV_StreetLighting_563(SCS-01-0045)</t>
  </si>
  <si>
    <t>UKPN_LV_StreetLighting_624(SCS-01-0045)</t>
  </si>
  <si>
    <t>UKPN_LV_StreetLighting_655(SCS-01-0045)</t>
  </si>
  <si>
    <t>UKPN_LV_StreetLighting_742(SCS-01-0045)</t>
  </si>
  <si>
    <t>UKPN_LV_StreetLighting_92(SCS-01-0045)</t>
  </si>
  <si>
    <t>1DLT8 &amp; 1DLTA(SCS-01-0033)</t>
  </si>
  <si>
    <t>1. Report checked. Report states Diameter (wall thickness) is 225 (22.5)mm. 
2. TN checked - regards staging only. Not applicable. No information on acceptance criteria
3. No comments from comment sheet UC06-TWA-UT-NOT-S001-000002   and 1MC03-SCJ-GT-CMT-S001-000006 .
4. Do not have access to the link in 1MC03-HS2-IM-CMT-S001-000492 
5. two models available - not clear what is the latests -both have dimensions of 229 | 22.9mm
6. Discussed with HT and JT, JV maps checked. Looks to be a typo in the original report - 229 | 22.9mm chosen</t>
  </si>
  <si>
    <t xml:space="preserve">Concrete </t>
  </si>
  <si>
    <t>305mm | 30.5</t>
  </si>
  <si>
    <t xml:space="preserve">1. Report checked. Not clear what assets are 229|22.9, 300|30 or 305|30.5. Material ok
2. TN checked - regards staging only. Not applicable. No information on acceptance criteria.
3. Comment sheet checked: UC06-TWA-UT-NOT-S001-000002 [R1], 1MC03-SCJ-GT-CMT-S001-000006 [R3], 1MC03-TWA-UT-CMT-S001-000001 [TN1], 1MC03-HS2-IM-CMT-S001-000513 [TN2]. No access to 1MC03-HS2-IM-CMT-S001-000492 [R2]
4. ​​SCS-DH-S1-RFI-00658​ and SCS-DH-S1-RFI-00140​ also hecked
5. Various models - not sure what is the latest - however they are consistent with VC = 300 and concrete = 300
6. JV Maps doesnt have any other information
</t>
  </si>
  <si>
    <t>Vitrified Clay, 375mm to 750mm</t>
  </si>
  <si>
    <t>6SO96(SCS-01-0033)</t>
  </si>
  <si>
    <t xml:space="preserve">1. Report checked appendices has Xdisp file, therefore this used as a cross-comparrison. Xdisp says it is concrete 610mm| 225, main text says it is VC. Xdisp model in working folder doesnt have the polyline.
2. TN checked - regards staging only. Not applicable. No information on acceptance criteria.
3. Comment sheet checked: UC06-TWA-UT-NOT-S001-000002 [R1], 1MC03-SCJ-GT-CMT-S001-000006 [R3], 1MC03-TWA-UT-CMT-S001-000001 [TN1], 1MC03-HS2-IM-CMT-S001-000513 [TN2]. No access to 1MC03-HS2-IM-CMT-S001-000492 [R2]
4. No access to ​​SCS-DH-S1-RFI-00658​ and SCS-DH-S1-RFI-00140​ - not checked
5. No other documents
</t>
  </si>
  <si>
    <t>6TGDQ(SCS-01-0033)</t>
  </si>
  <si>
    <t>1. Report checked - Xdisp output in appendices state: Concrete (375 to 750mm) 610mm | 225mm, main text states Vitrified clay 225 | 22.5
2. Comment sheet checked UC06-TWA-UT-NOT-S001-000002, 1MC03-HS2-IM-CMT-S001-000492, 1MC03-SCJ-GT-CMT-S001-000006 - Nothing relevant.
3. No other documents
4. Model checked - Concrete parameters. I believe the VC is a typo given that the Xdisp output in the report, some text in the main body of the report and all models state concrete</t>
  </si>
  <si>
    <t>Brick sewer, blue brick</t>
  </si>
  <si>
    <t>Cast iron, lead-yarn joints (spun iron) TW</t>
  </si>
  <si>
    <t>Ductile iron, lead-yarn gasket joints TW</t>
  </si>
  <si>
    <t>Ductile iron, rubber gasket joints TW</t>
  </si>
  <si>
    <t>Steel TW</t>
  </si>
  <si>
    <t>Vitrified Clay, &lt;125mm</t>
  </si>
  <si>
    <t>Vitrified Clay, 750mm to 1400mm</t>
  </si>
  <si>
    <t>Vitrified Clay, &gt;1400mm</t>
  </si>
  <si>
    <t>Concrete, &lt;225mm</t>
  </si>
  <si>
    <t>Concrete, 225mm to 375mm</t>
  </si>
  <si>
    <t>Concrete, 375mm to 750mm</t>
  </si>
  <si>
    <t>Concrete, 750mm to 1400mm</t>
  </si>
  <si>
    <t>Concrete, &gt;1400mm</t>
  </si>
  <si>
    <t>Cast Iron/Spun Iron (Low pressure, 30mbar), &lt;12inch (305mm)</t>
  </si>
  <si>
    <t>Cast Iron/Spun Iron (Medium pressure, 550mbar), &lt;12inch (305mm)</t>
  </si>
  <si>
    <t>Cast Iron/Spun Iron (Low pressure, 30mbar), =12inch (305mm)</t>
  </si>
  <si>
    <t>Cast Iron/Spun Iron (Medium pressure, 550mbar), =12inch (305mm)</t>
  </si>
  <si>
    <t>Cast Iron/Spun Iron (Low pressure, 30mbar), &gt;12inch (305mm)&lt;610mm</t>
  </si>
  <si>
    <t>Cast Iron/Spun Iron (Medium pressure, 550mbar), &gt;12inch (305mm)&lt;610mm</t>
  </si>
  <si>
    <t>Cast Iron/Spun Iron (Low pressure, 30mbar), &gt;610mm&lt;914mm</t>
  </si>
  <si>
    <t>Cast Iron/Spun Iron (Medium pressure, 550mbar), &gt;610mm&lt;914mm</t>
  </si>
  <si>
    <t>Cast Iron/Spun Iron (Low pressure, 30mbar), &gt;914mm</t>
  </si>
  <si>
    <t>Cast Iron/Spun Iron (Medium pressure, 550mbar), &gt;914mm</t>
  </si>
  <si>
    <t>Steel CG</t>
  </si>
  <si>
    <t>Ductile iron (Low pressure, 30mbar),  &lt;12inch (305mm), rubber gasket joints</t>
  </si>
  <si>
    <t>Ductile iron (Low pressure, 30mbar),  &gt;12inch (305mm), rubber gasket joints</t>
  </si>
  <si>
    <t>Ductile iron (Low pressure, 30mbar),  &lt;12inch (305mm), bolted, gland and stanlock joints</t>
  </si>
  <si>
    <t>Ductile iron (Low pressure, 30mbar),  &gt;12inch (305mm), bolted, gland and stanlock joints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</si>
</sst>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font>
      <sz val="11"/>
      <color theme="1"/>
      <name val="Aptos Narrow"/>
      <family val="2"/>
      <scheme val="minor"/>
    </font>
    <font>
      <b/>
      <sz val="11"/>
      <color rgb="FF000000"/>
      <name val="Aptos Narrow"/>
      <family val="2"/>
      <scheme val="minor"/>
    </font>
    <font>
      <sz val="11"/>
      <color rgb="FFFF0000"/>
      <name val="Aptos Narrow"/>
      <family val="2"/>
      <scheme val="minor"/>
    </font>
    <font>
      <b/>
      <sz val="11"/>
      <color theme="1"/>
      <name val="Aptos Narrow"/>
      <family val="2"/>
      <scheme val="minor"/>
    </font>
    <font>
      <sz val="8"/>
      <name val="Aptos Narrow"/>
      <family val="2"/>
      <scheme val="minor"/>
    </font>
    <font>
      <sz val="20"/>
      <color theme="1"/>
      <name val="Aptos Narrow"/>
      <family val="2"/>
      <scheme val="minor"/>
    </font>
    <font>
      <sz val="36"/>
      <color theme="1"/>
      <name val="Aptos Narrow"/>
      <family val="2"/>
      <scheme val="minor"/>
    </font>
    <font>
      <sz val="22"/>
      <color theme="1"/>
      <name val="Aptos Narrow"/>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rgb="FFFFC00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3" tint="0.89999084444715716"/>
        <bgColor indexed="64"/>
      </patternFill>
    </fill>
  </fills>
  <borders count="26">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indexed="64"/>
      </top>
      <bottom style="thin">
        <color indexed="64"/>
      </bottom>
      <diagonal/>
    </border>
    <border>
      <left/>
      <right style="thin">
        <color rgb="FF000000"/>
      </right>
      <top/>
      <bottom/>
      <diagonal/>
    </border>
    <border>
      <left/>
      <right style="thin">
        <color rgb="FF000000"/>
      </right>
      <top/>
      <bottom style="thin">
        <color indexed="64"/>
      </bottom>
      <diagonal/>
    </border>
  </borders>
  <cellStyleXfs count="1">
    <xf numFmtId="0" fontId="0" fillId="0" borderId="0"/>
  </cellStyleXfs>
  <cellXfs count="77">
    <xf numFmtId="0" fontId="0" fillId="0" borderId="0" xfId="0"/>
    <xf numFmtId="0" fontId="1" fillId="0" borderId="0" xfId="0" applyFont="1"/>
    <xf numFmtId="0" fontId="2" fillId="0" borderId="0" xfId="0" applyFont="1"/>
    <xf numFmtId="0" fontId="0" fillId="2" borderId="0" xfId="0" applyFill="1"/>
    <xf numFmtId="0" fontId="0" fillId="0" borderId="0" xfId="0" applyAlignment="1">
      <alignment wrapText="1"/>
    </xf>
    <xf numFmtId="0" fontId="3" fillId="0" borderId="0" xfId="0" applyFont="1" applyAlignment="1">
      <alignment wrapText="1"/>
    </xf>
    <xf numFmtId="0" fontId="1" fillId="0" borderId="0" xfId="0" applyFont="1" applyAlignment="1">
      <alignment wrapText="1"/>
    </xf>
    <xf numFmtId="0" fontId="3" fillId="0" borderId="0" xfId="0" applyFont="1"/>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5" fillId="0" borderId="0" xfId="0" applyFont="1" applyAlignment="1">
      <alignment horizontal="center" vertical="center"/>
    </xf>
    <xf numFmtId="0" fontId="0" fillId="0" borderId="6" xfId="0" applyBorder="1"/>
    <xf numFmtId="0" fontId="0" fillId="0" borderId="7" xfId="0" applyBorder="1"/>
    <xf numFmtId="0" fontId="0" fillId="0" borderId="6" xfId="0" applyBorder="1" applyAlignment="1">
      <alignment wrapText="1"/>
    </xf>
    <xf numFmtId="0" fontId="0" fillId="0" borderId="7" xfId="0" applyBorder="1" applyAlignment="1">
      <alignment wrapText="1"/>
    </xf>
    <xf numFmtId="164" fontId="0" fillId="0" borderId="6" xfId="0" applyNumberFormat="1" applyBorder="1" applyAlignment="1">
      <alignment wrapText="1"/>
    </xf>
    <xf numFmtId="0" fontId="0" fillId="0" borderId="6" xfId="0" applyBorder="1" applyAlignment="1">
      <alignment vertical="top" wrapText="1"/>
    </xf>
    <xf numFmtId="0" fontId="0" fillId="0" borderId="0" xfId="0" applyAlignment="1">
      <alignment vertical="top" wrapText="1"/>
    </xf>
    <xf numFmtId="0" fontId="0" fillId="0" borderId="7" xfId="0" applyBorder="1" applyAlignment="1">
      <alignment vertical="top" wrapText="1"/>
    </xf>
    <xf numFmtId="0" fontId="0" fillId="4" borderId="0" xfId="0" applyFill="1" applyAlignment="1">
      <alignment vertical="top" wrapText="1"/>
    </xf>
    <xf numFmtId="0" fontId="0" fillId="6" borderId="0" xfId="0" applyFill="1" applyAlignment="1">
      <alignment wrapText="1"/>
    </xf>
    <xf numFmtId="0" fontId="0" fillId="6" borderId="0" xfId="0" applyFill="1" applyAlignment="1">
      <alignmen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wrapText="1"/>
    </xf>
    <xf numFmtId="0" fontId="0" fillId="0" borderId="0" xfId="0" applyAlignment="1">
      <alignment horizontal="left" wrapText="1"/>
    </xf>
    <xf numFmtId="0" fontId="0" fillId="0" borderId="7" xfId="0" applyBorder="1" applyAlignment="1">
      <alignment horizontal="left" wrapText="1"/>
    </xf>
    <xf numFmtId="0" fontId="6" fillId="0" borderId="0" xfId="0" applyFont="1"/>
    <xf numFmtId="0" fontId="0" fillId="0" borderId="8"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7" borderId="13" xfId="0" applyFill="1" applyBorder="1" applyAlignment="1">
      <alignment horizontal="center" vertical="center" wrapText="1"/>
    </xf>
    <xf numFmtId="0" fontId="0" fillId="7" borderId="14" xfId="0" applyFill="1" applyBorder="1" applyAlignment="1">
      <alignment horizontal="center" vertical="center" wrapText="1"/>
    </xf>
    <xf numFmtId="1" fontId="0" fillId="0" borderId="16" xfId="0" applyNumberFormat="1" applyBorder="1" applyAlignment="1">
      <alignment horizontal="center" vertical="center"/>
    </xf>
    <xf numFmtId="1" fontId="0" fillId="0" borderId="1" xfId="0" applyNumberFormat="1" applyBorder="1" applyAlignment="1">
      <alignment horizontal="center" vertical="center"/>
    </xf>
    <xf numFmtId="0" fontId="0" fillId="7" borderId="2" xfId="0" applyFill="1" applyBorder="1" applyAlignment="1">
      <alignment horizontal="center" vertical="center" wrapText="1"/>
    </xf>
    <xf numFmtId="0" fontId="0" fillId="0" borderId="16" xfId="0" applyBorder="1" applyAlignment="1">
      <alignment wrapText="1"/>
    </xf>
    <xf numFmtId="0" fontId="0" fillId="0" borderId="1" xfId="0" applyBorder="1" applyAlignment="1">
      <alignment wrapText="1"/>
    </xf>
    <xf numFmtId="14" fontId="0" fillId="0" borderId="0" xfId="0" applyNumberFormat="1"/>
    <xf numFmtId="0" fontId="7" fillId="0" borderId="0" xfId="0" applyFont="1"/>
    <xf numFmtId="0" fontId="0" fillId="7" borderId="14" xfId="0" applyFill="1" applyBorder="1" applyAlignment="1">
      <alignment wrapText="1"/>
    </xf>
    <xf numFmtId="0" fontId="0" fillId="7" borderId="15" xfId="0" applyFill="1" applyBorder="1" applyAlignment="1">
      <alignment wrapText="1"/>
    </xf>
    <xf numFmtId="0" fontId="0" fillId="0" borderId="8" xfId="0" applyBorder="1" applyAlignment="1">
      <alignment horizontal="left"/>
    </xf>
    <xf numFmtId="0" fontId="0" fillId="0" borderId="0" xfId="0"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7" borderId="20" xfId="0" applyFill="1" applyBorder="1" applyAlignment="1">
      <alignment horizontal="center" vertical="center" wrapText="1"/>
    </xf>
    <xf numFmtId="1" fontId="0" fillId="0" borderId="21" xfId="0" applyNumberFormat="1" applyBorder="1" applyAlignment="1">
      <alignment horizontal="center" vertical="center"/>
    </xf>
    <xf numFmtId="1" fontId="0" fillId="0" borderId="22" xfId="0" applyNumberFormat="1" applyBorder="1" applyAlignment="1">
      <alignment horizontal="center" vertical="center"/>
    </xf>
    <xf numFmtId="1" fontId="0" fillId="6" borderId="21" xfId="0" applyNumberFormat="1" applyFill="1" applyBorder="1" applyAlignment="1">
      <alignment horizontal="center" vertical="center"/>
    </xf>
    <xf numFmtId="0" fontId="0" fillId="6" borderId="16" xfId="0" applyFill="1" applyBorder="1" applyAlignment="1">
      <alignment wrapText="1"/>
    </xf>
    <xf numFmtId="0" fontId="0" fillId="7" borderId="23" xfId="0" applyFill="1" applyBorder="1" applyAlignment="1">
      <alignment horizontal="center" vertical="center" wrapText="1"/>
    </xf>
    <xf numFmtId="1" fontId="0" fillId="0" borderId="24" xfId="0" applyNumberFormat="1" applyBorder="1" applyAlignment="1">
      <alignment horizontal="center" vertical="center"/>
    </xf>
    <xf numFmtId="0" fontId="0" fillId="0" borderId="0" xfId="0" applyAlignment="1">
      <alignment horizontal="center" vertical="center" wrapText="1"/>
    </xf>
    <xf numFmtId="1" fontId="0" fillId="0" borderId="25" xfId="0" applyNumberFormat="1" applyBorder="1" applyAlignment="1">
      <alignment horizontal="center" vertical="center"/>
    </xf>
    <xf numFmtId="1" fontId="0" fillId="0" borderId="21" xfId="0" applyNumberFormat="1" applyBorder="1" applyAlignment="1">
      <alignment horizontal="left" vertical="center"/>
    </xf>
    <xf numFmtId="0" fontId="0" fillId="0" borderId="8" xfId="0" applyBorder="1" applyAlignment="1">
      <alignment wrapText="1"/>
    </xf>
    <xf numFmtId="0" fontId="0" fillId="6" borderId="8" xfId="0" applyFill="1" applyBorder="1" applyAlignment="1">
      <alignment wrapText="1"/>
    </xf>
    <xf numFmtId="0" fontId="0" fillId="0" borderId="10" xfId="0" applyBorder="1" applyAlignment="1">
      <alignment wrapText="1"/>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7" borderId="15" xfId="0" applyFill="1" applyBorder="1" applyAlignment="1">
      <alignment horizontal="center" vertical="center" wrapText="1"/>
    </xf>
    <xf numFmtId="0" fontId="0" fillId="4" borderId="0" xfId="0" applyFill="1"/>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7" borderId="17" xfId="0" applyFill="1" applyBorder="1" applyAlignment="1">
      <alignment horizontal="center"/>
    </xf>
    <xf numFmtId="0" fontId="0" fillId="7" borderId="18" xfId="0" applyFill="1" applyBorder="1" applyAlignment="1">
      <alignment horizontal="center"/>
    </xf>
    <xf numFmtId="0" fontId="0" fillId="7" borderId="19" xfId="0" applyFill="1" applyBorder="1" applyAlignment="1">
      <alignment horizontal="center"/>
    </xf>
  </cellXfs>
  <cellStyles count="1">
    <cellStyle name="Normal" xfId="0" builtinId="0"/>
  </cellStyles>
  <dxfs count="7">
    <dxf>
      <fill>
        <patternFill>
          <bgColor theme="9" tint="0.79998168889431442"/>
        </patternFill>
      </fill>
    </dxf>
    <dxf>
      <fill>
        <patternFill>
          <bgColor rgb="FFFFCDCD"/>
        </patternFill>
      </fill>
    </dxf>
    <dxf>
      <fill>
        <patternFill>
          <bgColor rgb="FFFFB3B3"/>
        </patternFill>
      </fill>
    </dxf>
    <dxf>
      <fill>
        <patternFill>
          <bgColor theme="9" tint="0.79998168889431442"/>
        </patternFill>
      </fill>
    </dxf>
    <dxf>
      <fill>
        <patternFill>
          <bgColor theme="5" tint="0.59996337778862885"/>
        </patternFill>
      </fill>
    </dxf>
    <dxf>
      <fill>
        <patternFill>
          <bgColor rgb="FFFFB3B3"/>
        </patternFill>
      </fill>
    </dxf>
    <dxf>
      <fill>
        <patternFill>
          <bgColor theme="9" tint="0.79998168889431442"/>
        </patternFill>
      </fill>
    </dxf>
  </dxfs>
  <tableStyles count="0" defaultTableStyle="TableStyleMedium2" defaultPivotStyle="PivotStyleLight16"/>
  <colors>
    <mruColors>
      <color rgb="FFFFCDCD"/>
      <color rgb="FFFFB3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arupgbr.sharepoint.com/teams/prj-27438907/Disciplines/04-08%20Geotechnics/CS_Calculations/Routewide/Ground%20Movement%20Assessments/Utilities_Euston/Maps/JV%20review/Euston%20Mapping%20Summary/Euston%20Mapping%20v2.xlsm" TargetMode="External"/><Relationship Id="rId1" Type="http://schemas.openxmlformats.org/officeDocument/2006/relationships/externalLinkPath" Target="/teams/prj-27438907/Disciplines/04-08%20Geotechnics/CS_Calculations/Routewide/Ground%20Movement%20Assessments/Utilities_Euston/Maps/JV%20review/Euston%20Mapping%20Summary/Euston%20Mapping%20v2.xlsm" TargetMode="External"/></Relationships>
</file>

<file path=xl/externalLinks/_rels/externalLink2.xml.rels><?xml version="1.0" encoding="UTF-8" standalone="yes"?>
<Relationships xmlns="http://schemas.openxmlformats.org/package/2006/relationships"><Relationship Id="rId3" Type="http://schemas.openxmlformats.org/officeDocument/2006/relationships/externalLinkPath" Target="https://arupgbr.sharepoint.com/teams/prj-27438907/Disciplines/04-08%20Geotechnics/CS_Calculations/Routewide/Ground%20Movement%20Assessments/00%20-%20General/Master%20list%20GMA%20Utilities/JV%20working%20file/Master%20GMA%20Utilities%20list_Rev8.xlsx" TargetMode="External"/><Relationship Id="rId2" Type="http://schemas.microsoft.com/office/2019/04/relationships/externalLinkLongPath" Target="/teams/prj-27438907/Disciplines/04-08%20Geotechnics/CS_Calculations/Routewide/Ground%20Movement%20Assessments/00%20-%20General/Master%20list%20GMA%20Utilities/JV%20working%20file/Master%20GMA%20Utilities%20list_Rev8.xlsx?2861EC20" TargetMode="External"/><Relationship Id="rId1" Type="http://schemas.openxmlformats.org/officeDocument/2006/relationships/externalLinkPath" Target="file:///\\2861EC20\Master%20GMA%20Utilities%20list_Rev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mmary"/>
      <sheetName val="UKPN"/>
      <sheetName val="TW"/>
      <sheetName val="CG"/>
      <sheetName val="Sky_SSE_Level3"/>
      <sheetName val="BT"/>
      <sheetName val="NG"/>
      <sheetName val="VM"/>
      <sheetName val="ET3"/>
      <sheetName val="ET4"/>
      <sheetName val="JVMaps Check"/>
    </sheetNames>
    <sheetDataSet>
      <sheetData sheetId="0"/>
      <sheetData sheetId="1"/>
      <sheetData sheetId="2"/>
      <sheetData sheetId="3"/>
      <sheetData sheetId="4"/>
      <sheetData sheetId="5"/>
      <sheetData sheetId="6"/>
      <sheetData sheetId="7"/>
      <sheetData sheetId="8">
        <row r="3">
          <cell r="I3" t="str">
            <v>GIS or Sub-Asset Ref.</v>
          </cell>
          <cell r="O3" t="str">
            <v>Phase 3 Polyline</v>
          </cell>
        </row>
        <row r="4">
          <cell r="I4">
            <v>510955185</v>
          </cell>
          <cell r="O4" t="str">
            <v>(290455.1756, 289825.3527, 30.48) (290452.8572, 289815.6433, 30.48) (290451.9894, 289812.0309, 30.48) (290451.2214, 289808.8147, 30.48) (290442.8223, 289773.6427, 30.48) (290442.3036, 289771.4664, 30.48) (290442.0732, 289770.5018, 30.48) (290441.4897, 289768.058, 30.48) (290441.0557, 289766.2401, 30.48) (290438.942, 289757.388, 30.48) (290436.6236, 289747.6786, 30.48)</v>
          </cell>
        </row>
        <row r="5">
          <cell r="I5">
            <v>510955180</v>
          </cell>
          <cell r="O5" t="str">
            <v>(290455.1756, 289825.3527, 30.48) (290452.8572, 289815.6433, 30.48) (290451.9894, 289812.0309, 30.48) (290451.2214, 289808.8147, 30.48) (290442.8223, 289773.6427, 30.48) (290442.3036, 289771.4664, 30.48) (290442.0732, 289770.5018, 30.48) (290441.4897, 289768.058, 30.48) (290441.0557, 289766.2401, 30.48) (290438.942, 289757.388, 30.48) (290436.6236, 289747.6786, 30.48)</v>
          </cell>
        </row>
        <row r="6">
          <cell r="I6" t="str">
            <v>"N/A"                                    (util_7)</v>
          </cell>
          <cell r="O6" t="str">
            <v>(291002.0908, 289012.3359, 34.3362) (291002.868, 289027.035, 34.2936) (291002.8343, 289027.626, 34.2905) (291001.3929, 289033.5209, 34.396) (290997.9391, 289034.151, 34.3267) (290996.483, 289038.72, 34.0946) (290996.4858, 289039.0365, 34.0543) (290998.7457, 289044.765, 32.4925)</v>
          </cell>
        </row>
        <row r="7">
          <cell r="I7" t="str">
            <v>"N/A"
(util_4)</v>
          </cell>
          <cell r="O7" t="str">
            <v>(291069.843, 289132.3374, 34.3) (291061.9371, 289122.2275, 34.3) (291056.7077, 289117.9801, 34.3) (291053.2887, 289116.6398, 34.3) (291048.8195, 289116.8404, 34.3) (291044.0761, 289119.1044, 34.3) (291040.6826, 289122.6213, 34.3) (291036.6808, 289128.7222, 34.3)</v>
          </cell>
        </row>
        <row r="8">
          <cell r="I8" t="str">
            <v>"N/A"
(util_5)</v>
          </cell>
          <cell r="O8" t="str">
            <v>(291015.6235, 289130.5461, 33.46) (291015.8685, 289130.1066, 33.46) (291016.1136, 289129.667, 33.46) (291016.3586, 289129.2274, 33.46) (291016.6036, 289128.7878, 33.46) (291016.8487, 289128.3482, 33.46) (291017.0937, 289127.9087, 33.46) (291017.3387, 289127.4691, 33.46) (291017.5838, 289127.0295, 33.46) (291017.8288, 289126.5899, 33.46) (291018.0738, 289126.1503, 33.46) (291018.3189, 289125.7107, 33.46) (291018.5639, 289125.2712, 33.46) (291018.809, 289124.8316, 33.46) (291019.054, 289124.392, 33.46) (291019.299, 289123.9524, 33.46) (291019.5441, 289123.5128, 33.46) (291019.7891, 289123.0733, 33.46) (291020.0341, 289122.6337, 33.46) (291020.2792, 289122.1941, 33.46) (291020.5242, 289121.7545, 33.46) (291020.7692, 289121.3149, 33.46) (291021.0143, 289120.8753, 33.46) (291021.2593, 289120.4358, 33.46) (291021.4542, 289119.9737, 33.46) (291021.6198, 289119.4984, 33.46) (291021.7855, 289119.0232, 33.46) (291021.9511, 289118.548, 33.46) (291022.1167, 289118.0728, 33.46) (291022.2824, 289117.5975, 33.46) (291022.448, 289117.1223, 33.46) (291022.6136, 289116.6471, 33.46) (291022.7793, 289116.1719, 33.46) (291022.9449, 289115.6966, 33.46) (291023.1105, 289115.2214, 33.46) (291023.299, 289114.7625, 33.46) (291023.6958, 289114.453, 33.46) (291024.0926, 289114.1435, 33.46) (291024.4894, 289113.8339, 33.46) (291024.8863, 289113.5244, 33.46) (291025.2412, 289113.18, 33.46) (291025.4745, 289112.734, 33.46) (291025.7078, 289112.2881, 33.46) (291025.941, 289111.8421, 33.46) (291026.1743, 289111.3962, 33.46) (291026.4076, 289110.9503, 33.46) (291026.6408, 289110.5043, 33.46) (291026.8741, 289110.0584, 33.46) (291027.1074, 289109.6125, 33.46) (291027.3407, 289109.1665, 33.46) (291027.5739, 289108.7206, 33.46) (291027.8072, 289108.2746, 33.46) (291028.0405, 289107.8287, 33.46) (291028.2737, 289107.3828, 33.46) (291028.507, 289106.9368, 33.46) (291028.7403, 289106.4909, 33.46) (291028.9735, 289106.045, 33.46) (291029.2068, 289105.599, 33.46) (291029.4401, 289105.1531, 33.46) (291029.6734, 289104.7071, 33.46) (291029.9066, 289104.2612, 33.46) (291030.1399, 289103.8153, 33.46) (291030.3732, 289103.3693, 33.46) (291030.6064, 289102.9234, 33.46) (291030.8397, 289102.4775, 33.46) (291031.073, 289102.0315, 33.46) (291031.3062, 289101.5856, 33.46) (291031.5395, 289101.1396, 33.46) (291031.7728, 289100.6937, 33.46) (291032.0061, 289100.2478, 33.46) (291032.2393, 289099.8018, 33.46) (291032.4726, 289099.3559, 33.46) (291032.7059, 289098.91, 33.46) (291032.9391, 289098.464, 33.46) (291033.1724, 289098.0181, 33.46) (291033.4057, 289097.5722, 33.46) (291033.6678, 289097.1473, 33.46) (291034.0223, 289096.7902, 33.46) (291034.3769, 289096.433, 33.46)</v>
          </cell>
        </row>
        <row r="9">
          <cell r="I9" t="str">
            <v xml:space="preserve"> 
 2DJTF
</v>
          </cell>
          <cell r="O9" t="str">
            <v>(290430.339, 289765.3289, 30.9485) (290436.3136, 289756.9608, 30.234) (290438.0125, 289745.9079, 30.234) (290440.1761, 289718.2737, 30.234) (290449.587, 289689.859, 29.651) (290465.6158, 289671.5158, 29.3165) (290489.7529, 289654.0596, 29.0385) (290502.296, 289645.193, 28.9695) (290521.217, 289631.7382, 28.937) (290647.4759, 289542.667, 28.505) (290664.8643, 289530.7047, 28.456) (290712.9935, 289498.0512, 28.327) (290754.0738, 289467.211, 27.671) (290761.0318, 289458.2157, 27.671) (290767.4739, 289441.3298, 27.671)</v>
          </cell>
        </row>
        <row r="10">
          <cell r="I10" t="str">
            <v xml:space="preserve"> 
2DK3T
</v>
          </cell>
          <cell r="O10" t="str">
            <v>(290430.339, 289765.3289, 30.9485) (290436.3136, 289756.9608, 30.234) (290438.0125, 289745.9079, 30.234) (290440.1761, 289718.2737, 30.234) (290449.587, 289689.859, 29.651) (290465.6158, 289671.5158, 29.3165) (290489.7529, 289654.0596, 29.0385) (290502.296, 289645.193, 28.9695) (290521.217, 289631.7382, 28.937) (290647.4759, 289542.667, 28.505) (290664.8643, 289530.7047, 28.456) (290712.9935, 289498.0512, 28.327) (290754.0738, 289467.211, 27.671) (290761.0318, 289458.2157, 27.671) (290767.4739, 289441.3298, 27.671)</v>
          </cell>
        </row>
        <row r="11">
          <cell r="I11" t="str">
            <v xml:space="preserve"> 
2DLZU
</v>
          </cell>
          <cell r="O11" t="str">
            <v>(290430.339, 289765.3289, 30.9485) (290436.3136, 289756.9608, 30.234) (290438.0125, 289745.9079, 30.234) (290440.1761, 289718.2737, 30.234) (290449.587, 289689.859, 29.651) (290465.6158, 289671.5158, 29.3165) (290489.7529, 289654.0596, 29.0385) (290502.296, 289645.193, 28.9695) (290521.217, 289631.7382, 28.937) (290647.4759, 289542.667, 28.505) (290664.8643, 289530.7047, 28.456) (290712.9935, 289498.0512, 28.327) (290754.0738, 289467.211, 27.671) (290761.0318, 289458.2157, 27.671) (290767.4739, 289441.3298, 27.671)</v>
          </cell>
        </row>
        <row r="12">
          <cell r="I12" t="str">
            <v xml:space="preserve"> 
2DM96
</v>
          </cell>
          <cell r="O12" t="str">
            <v>(290430.339, 289765.3289, 30.9485) (290436.3136, 289756.9608, 30.234) (290438.0125, 289745.9079, 30.234) (290440.1761, 289718.2737, 30.234) (290449.587, 289689.859, 29.651) (290465.6158, 289671.5158, 29.3165) (290489.7529, 289654.0596, 29.0385) (290502.296, 289645.193, 28.9695) (290521.217, 289631.7382, 28.937) (290647.4759, 289542.667, 28.505) (290664.8643, 289530.7047, 28.456) (290712.9935, 289498.0512, 28.327) (290754.0738, 289467.211, 27.671) (290761.0318, 289458.2157, 27.671) (290767.4739, 289441.3298, 27.671)</v>
          </cell>
        </row>
        <row r="13">
          <cell r="I13" t="str">
            <v xml:space="preserve"> 
2DM99
</v>
          </cell>
          <cell r="O13" t="str">
            <v>(290430.339, 289765.3289, 30.9485) (290436.3136, 289756.9608, 30.234) (290438.0125, 289745.9079, 30.234) (290440.1761, 289718.2737, 30.234) (290449.587, 289689.859, 29.651) (290465.6158, 289671.5158, 29.3165) (290489.7529, 289654.0596, 29.0385) (290502.296, 289645.193, 28.9695) (290521.217, 289631.7382, 28.937) (290647.4759, 289542.667, 28.505) (290664.8643, 289530.7047, 28.456) (290712.9935, 289498.0512, 28.327) (290754.0738, 289467.211, 27.671) (290761.0318, 289458.2157, 27.671) (290767.4739, 289441.3298, 27.671)</v>
          </cell>
        </row>
        <row r="14">
          <cell r="I14" t="str">
            <v>MWCC_UTI_60199
(util_6)</v>
          </cell>
          <cell r="O14" t="str">
            <v>(291012.6579, 289131.7025, 33.62) (291016.5245, 289127.7231, 33.7016) (291018.6945, 289124.6094, 33.7574) (291029.2205, 289092.9099, 34.2588) (291030.0322, 289090.0879, 34.3105) (291029.7995, 289083.4667, 34.3662) (291028.9511, 289077.189, 34.3931) (291027.3933, 289073.1294, 34.4177) (291024.773, 289068.2489, 34.475) (291024.2201, 289067.4245, 34.4853) (291018.5816, 289059.6979, 34.5843) (291013.1078, 289052.894, 34.6658) (291012.3302, 289052.0629, 34.6984) (291006.2446, 289049.9243, 34.74)</v>
          </cell>
        </row>
        <row r="15">
          <cell r="I15" t="str">
            <v>MWCC_UTI_60200
(util_3)</v>
          </cell>
          <cell r="O15" t="str">
            <v>(291019.9516, 289203.1707, 33.2072) (291019.5553, 289204.294, 33.1849) (291019.5109, 289205.1836, 33.1682) (291020.123, 289205.8107, 33.1518) (291037.84, 289212.2521, 33.1057) (291045.2163, 289216.6079, 32.7895) (291045.9945, 289216.9717, 32.7498) (291046.7483, 289216.7996, 32.714) (291047.3603, 289216.1202, 32.6718) (291053.8686, 289207.9356, 32.6307) (291053.9539, 289207.2927, 32.6402) (291053.6714, 289206.6992, 32.6562) (291052.1753, 289204.2956, 32.7253) (291051.545, 289203.1177, 32.7579) (291050.4651, 289200.8658, 32.8188) (291048.0584, 289195.1504, 32.9701) (291045.823, 289187.9955, 33.153) (291036.1776, 289144.6418, 33.8381) (291035.7693, 289137.5845, 33.824) (291036.6441, 289130.9454, 33.7902) (291036.9225, 289129.9677, 33.7834) (291037.39, 289129.0626, 33.7766) (291040.4148, 289124.0872, 33.7378) (291043.3712, 289120.5554, 33.7071) (291044.0532, 289119.8601, 33.7006) (291044.8554, 289119.3086, 33.6941) (291048.0426, 289117.7046, 33.6703) (291048.8726, 289117.4772, 33.6645) (291051.311, 289117.1745, 33.6482) (291052.2554, 289117.329, 33.6418) (291054.9678, 289117.9804, 33.6232) (291055.8685, 289118.3792, 33.6082) (291059.273, 289120.8512, 33.5299) (291060.4507, 289122.1005, 33.4979) (291069.1921, 289132.9654, 33.0945)</v>
          </cell>
        </row>
        <row r="16">
          <cell r="I16" t="str">
            <v>MWCC_UTI_60201
(util_2)</v>
          </cell>
          <cell r="O16" t="str">
            <v>(291020.0633, 289202.8542, 32.9682) (291030.2686, 289173.9337, 33.8033) (291030.3543, 289173.4377, 33.7813) (291030.2189, 289172.9738, 33.7603) (291029.7228, 289172.5079, 33.7306) (291014.7075, 289162.7969, 33.0677) (291014.2564, 289162.5983, 33.0631) (291013.7841, 289162.6228, 33.0587) (290998.6778, 289166.5412, 32.9131)</v>
          </cell>
        </row>
        <row r="17">
          <cell r="I17" t="str">
            <v>MWCC_UTI_60227</v>
          </cell>
          <cell r="O17" t="str">
            <v>(291055.5719, 289088.6609, 33.86488052) (291066.4572, 289100.2453, 33.75389194) (291066.7191, 289100.6759, 33.78937488) (291066.726, 289100.9258, 33.79412158) (291066.2387, 289105.9733, 33.7712503) (291071.3294, 289113.7606, 33.62812524) (291092.5303, 289138.9617, 32.64921966)</v>
          </cell>
        </row>
        <row r="18">
          <cell r="I18" t="str">
            <v>MWCC_UTI_60231
(eastern perimeter wall)</v>
          </cell>
          <cell r="O18" t="str">
            <v>(290993.500988, 289137.030387, 31.03) (290990.451315, 289132.492461, 31.03)</v>
          </cell>
        </row>
        <row r="19">
          <cell r="I19">
            <v>635969262</v>
          </cell>
          <cell r="O19" t="str">
            <v>(290995.3032, 289041.1204, 33.71) (291002.357, 289035.7326, 33.6) (291017.9936, 289049.9187, 33.48) (291037.0055, 289075.238, 33.3) (291041.7909, 289081.3759, 33.26) (291042.5794, 289082.3289, 33.25)</v>
          </cell>
        </row>
        <row r="20">
          <cell r="I20" t="str">
            <v xml:space="preserve">510820356
</v>
          </cell>
          <cell r="O20" t="str">
            <v>(291042.5474, 289082.3277, 33.25) (291044.6443, 289084.987, 33.25) (291046.6343, 289087.5801, 33.25) (291050.7455, 289092.6968, 33.25) (291053.5939, 289096.0539, 33.25) (291055.2455, 289095.0172, 33.25) (291062.0476, 289090.4182, 33.25) (291069.2207, 289081.1123, 33.25)</v>
          </cell>
        </row>
        <row r="21">
          <cell r="I21">
            <v>636464784</v>
          </cell>
          <cell r="O21" t="str">
            <v>(291042.5474, 289082.3277, 33.25) (291044.6443, 289084.987, 33.25) (291046.6343, 289087.5801, 33.25) (291050.7455, 289092.6968, 33.25) (291053.5939, 289096.0539, 33.25) (291055.2455, 289095.0172, 33.25) (291062.0476, 289090.4182, 33.25) (291069.2207, 289081.1123, 33.25)</v>
          </cell>
        </row>
        <row r="22">
          <cell r="I22" t="str">
            <v xml:space="preserve">631925760
</v>
          </cell>
          <cell r="O22" t="str">
            <v>(291045.4523, 289074.3267, 33.8) (291045.9731, 289073.0267, 33.7) (291048.9019, 289068.2019, 34.2) (291055.3581, 289059.1143, 34) (291067.0738, 289040.6765, 34) (291069.4779, 289037.8892, 34) (291068.2579, 289036.3046, 34)</v>
          </cell>
        </row>
        <row r="23">
          <cell r="I23" t="str">
            <v xml:space="preserve">
631925761</v>
          </cell>
          <cell r="O23" t="str">
            <v>(291045.4523, 289074.3267, 33.8) (291045.9731, 289073.0267, 33.7) (291048.9019, 289068.2019, 34.2) (291055.3581, 289059.1143, 34) (291067.0738, 289040.6765, 34) (291069.4779, 289037.8892, 34) (291068.2579, 289036.3046, 34)</v>
          </cell>
        </row>
        <row r="24">
          <cell r="I24" t="str">
            <v>MWCC_UTI_60231
(northern perimeter wall)</v>
          </cell>
          <cell r="O24" t="str">
            <v>(290988.801802, 289140.044011, 31.03) (290993.346143, 289137.288067, 31.03) (290993.500988, 289137.030387, 31.03)</v>
          </cell>
        </row>
        <row r="25">
          <cell r="I25" t="str">
            <v>MWCC_UTI_60231
(southern perimeter wall)</v>
          </cell>
          <cell r="O25" t="str">
            <v>(290985.355548, 289135.888141, 31.03) (290990.128437, 289132.547513, 31.03) (290990.451315, 289132.492461, 31.03)</v>
          </cell>
        </row>
        <row r="26">
          <cell r="I26" t="str">
            <v>MWCC_UTI_60231
(SW-NE diagonal)</v>
          </cell>
          <cell r="O26" t="str">
            <v>(290985.355548, 289135.888141, 31.03) (290993.500988, 289137.030387, 31.03)</v>
          </cell>
        </row>
        <row r="27">
          <cell r="I27" t="str">
            <v>MWCC_UTI_60231
(western perimeter wall)</v>
          </cell>
          <cell r="O27" t="str">
            <v>(290988.801802, 289140.044011, 31.03) (290987.669962, 289138.368557, 31.03) (290987.221962, 289138.666869, 31.03) (290985.355548, 289135.888141, 31.03)</v>
          </cell>
        </row>
        <row r="28">
          <cell r="I28" t="str">
            <v>MWCC_UTI_60445</v>
          </cell>
          <cell r="O28" t="str">
            <v>(291054.0937, 289085.6605, 34.08291899) (291064.0263, 289086.8195, 33.72656451) (291069.046, 289087.4327, 33.77359406) (291093.8831, 289090.2819, 33.34480136)</v>
          </cell>
        </row>
        <row r="29">
          <cell r="I29" t="str">
            <v>MWCC_UTI_60446</v>
          </cell>
          <cell r="O29" t="str">
            <v>(291054.2177, 289088.7665, 33.92278068) (291064.0263, 289086.8195, 33.72656451) (291069.0049, 289085.933, 33.75705336) (291098.5789, 289080.8951, 33.62150502)</v>
          </cell>
        </row>
        <row r="30">
          <cell r="I30" t="str">
            <v>MWCC_UTI_60202
(util_1)</v>
          </cell>
          <cell r="O30" t="str">
            <v>(290937.9442, 289193.1069, 31.81) (290970.1602, 289176.5215, 32.4253) (290984.9034, 289170.1176, 32.8153) (290998.6778, 289166.5412, 33.2697)</v>
          </cell>
        </row>
        <row r="31">
          <cell r="I31">
            <v>610104433</v>
          </cell>
          <cell r="O31" t="str">
            <v>(290580.2367, 289630.43, 31) (290578.6394, 289631.4743, 30.97455488) (290583.3129, 289637.7253, 30.87048943) (290585.643, 289636.0356, 30.83211246) (290595.3214, 289628.6419, 30.7)</v>
          </cell>
        </row>
        <row r="32">
          <cell r="I32" t="str">
            <v xml:space="preserve"> 
2DM9A
</v>
          </cell>
          <cell r="O32" t="str">
            <v>(290430.339, 289765.3289, 30.9485) (290436.3136, 289756.9608, 30.234) (290438.0125, 289745.9079, 30.234) (290440.1761, 289718.2737, 30.234) (290449.587, 289689.859, 29.651) (290465.6158, 289671.5158, 29.3165) (290489.7529, 289654.0596, 29.0385) (290502.296, 289645.193, 28.9695) (290521.217, 289631.7382, 28.937) (290647.4759, 289542.667, 28.505) (290664.8643, 289530.7047, 28.456) (290712.9935, 289498.0512, 28.327) (290754.0738, 289467.211, 27.671) (290761.0318, 289458.2157, 27.671) (290767.4739, 289441.3298, 27.671)</v>
          </cell>
        </row>
        <row r="33">
          <cell r="I33" t="str">
            <v xml:space="preserve"> 2DFE6</v>
          </cell>
          <cell r="O33" t="str">
            <v>(290430.339, 289765.3289, 30.9485) (290436.3136, 289756.9608, 30.234) (290438.0125, 289745.9079, 30.234) (290440.1761, 289718.2737, 30.234) (290449.587, 289689.859, 29.651) (290465.6158, 289671.5158, 29.3165) (290489.7529, 289654.0596, 29.0385) (290502.296, 289645.193, 28.9695) (290521.217, 289631.7382, 28.937) (290647.4759, 289542.667, 28.505) (290664.8643, 289530.7047, 28.456) (290712.9935, 289498.0512, 28.327) (290754.0738, 289467.211, 27.671) (290761.0318, 289458.2157, 27.671) (290767.4739, 289441.3298, 27.671)</v>
          </cell>
        </row>
        <row r="34">
          <cell r="I34" t="str">
            <v>510890451 (LON-01-20072-5)</v>
          </cell>
          <cell r="O34" t="str">
            <v>(291055.2455, 289095.0172, 33.5231) (291082.5454, 289128.2908, 32.624)</v>
          </cell>
        </row>
        <row r="35">
          <cell r="I35" t="str">
            <v>607164651 (LON-01-20072-2)</v>
          </cell>
          <cell r="O35" t="str">
            <v>(291014.2906, 289091.5562, 33.8032) (291022.6571, 289097.0337, 33.8032) (291027.2417, 289100.0352, 33.8459) (291029.6608, 289101.595, 33.509) (291038.065, 289107.0142, 33.509)</v>
          </cell>
        </row>
        <row r="36">
          <cell r="I36" t="str">
            <v>510955159 (LON-01-20072-1)</v>
          </cell>
          <cell r="O36" t="str">
            <v>(290686.9593, 289247.6667, 31.6526) (290719.3236, 289242.0294, 31.1539) (290807.2364, 289227.8695, 31.0246) (290838.0804, 289221.5233, 31.0793) (290869.9809, 289212.6466, 31.0259) (290879.772, 289209.3773, 31.0379) (290889.1678, 289205.3683, 31.1034) (290903.1091, 289198.3584, 31.2522) (290939.7351, 289179.3468, 31.6456) (290959.2355, 289169.8085, 31.9493) (290971.4339, 289163.0964, 32.2117) (290988.0495, 289153.2617, 32.5756) (291003.5369, 289143.3329, 32.9223) (291013.0766, 289135.4427, 33.1556)</v>
          </cell>
        </row>
        <row r="37">
          <cell r="I37" t="str">
            <v>MWCC_UTI_70216</v>
          </cell>
          <cell r="O37" t="str">
            <v>(290609.8113, 289622.5283, 31.779999) (290616.5377, 289617.3879, 31.779999) (290623.2639, 289612.2479, 31.84) (290629.9903, 289607.1075, 31.869999) (290636.7167, 289601.9675, 31.869999) (290649.7521, 289591.8155, 31.82) (290665.6993, 289579.3503, 31.860001) (290681.6465, 289566.8853, 31.939999) (290697.5939, 289554.4203, 31.919998) (290709.1061, 289546.0983, 32.099998) (290713.0161, 289544.8785, 32.099998) (290716.9261, 289543.6589, 31.75) (290720.8361, 289542.4389, 31.919998) (290724.8599, 289541.0701, 31.93) (290730.9367, 289537.0181, 31.869999) (290737.0137, 289532.9659, 31.860001) (290743.0905, 289528.9137, 31.889999) (290749.1673, 289524.8617, 31.900002) (290752.7637, 289521.7853, 31.939999) (290755.4745, 289519.0573, 31.939999) (290758.1851, 289516.3293, 31.91) (290760.8957, 289513.6015, 31.93) (290763.6521, 289510.8275, 31.939999) (290766.4711, 289507.9905, 31.93) (290769.2901, 289505.1535, 31.970001) (290772.1091, 289502.3165, 32) (290774.8711, 289499.4911, 32.009998) (290777.1469, 289496.7665, 32.060001) (290779.4227, 289494.0415, 32.09) (290781.6987, 289491.3169, 32.040001) (290783.9745, 289488.5919, 32.040001) (290788.0445, 289482.6041, 32.110001) (290792.5927, 289475.7461, 32.150002) (290797.1411, 289468.8881, 32.09) (290801.6895, 289462.0301, 32.119999) (290807.6227, 289453.0581, 32.07) (290815.0947, 289441.7373, 32.139999) (290822.5671, 289430.4163, 31.880001) (290830.0391, 289419.0953, 31.700001) (290840.7261, 289403.1191, 31.509998) (290868.5605, 289362.3139, 30.799999) (290896.3947, 289321.5087, 29.58) (290924.2289, 289280.7035, 28.43) (290952.0631, 289239.8983, 27.309999) (290960.6541, 289227.6777, 26.969999) (290965.6373, 289220.8165, 26.82) (290970.6203, 289213.9553, 26.530001) (290975.6033, 289207.0943, 26.299999) (290978.4729, 289201.5029, 26.200001) (290979.4405, 289197.0539, 26.110001) (290980.4077, 289192.6051, 26.209999) (290981.3751, 289188.1561, 26) (290983.5309, 289183.0375, 25.83) (290990.1423, 289175.4063, 25.620001) (290996.7539, 289167.7751, 32.830002) (291003.3655, 289160.1439, 33.060001) (291009.9771, 289152.5127, 33.189999) (291021.0425, 289136.8041, 33.5) (291032.6319, 289120.1449, 33.580002) (291044.2211, 289103.4859, 33.66) (291055.8105, 289086.8269, 33.639999) (291059.8695, 289078.6895, 28.24) (291058.4517, 289076.7495, 25.790001) (291057.0341, 289074.8095, 30.66) (291055.6163, 289072.8695, 30.43) (291055.0557, 289070.4959, 25.58) (291056.8947, 289066.9075, 23.67) (291058.7337, 289063.3191, 23.709999) (291060.5727, 289059.7307, 23.709999) (291062.4117, 289056.1423, 23.700001) (291071.5345, 289041.4169, 23.74) (291081.0619, 289026.0727, 23.74) (291090.5895, 289010.7285, 23.82) (291100.1169, 288995.3843, 23.799999) (291108.4151, 288982.6491, 23.77) (291115.9961, 288971.4357, 23.73) (291123.5771, 288960.2225, 23.66) (291131.1583, 288949.0091, 23.639999) (291138.8789, 288938.7185, 23.6) (291146.9017, 288930.4273, 23.549999) (291154.9247, 288922.1357, 23.549999) (291162.9477, 288913.8445, 23.709999) (291170.9707, 288905.5533, 23.73)</v>
          </cell>
        </row>
        <row r="38">
          <cell r="I38" t="str">
            <v>Util_12</v>
          </cell>
          <cell r="O38" t="str">
            <v>(290130.07, 289936.121, 42.5) (290137.03, 289929.017, 42.5)</v>
          </cell>
        </row>
        <row r="39">
          <cell r="I39" t="str">
            <v>MWCC_UTI_70297 (Util_9)</v>
          </cell>
          <cell r="O39" t="str">
            <v>(290179.66, 289914.581, 42.5) (290180.017, 289894.261, 42.5)</v>
          </cell>
        </row>
        <row r="40">
          <cell r="I40" t="str">
            <v>MWCC_UTI_70363</v>
          </cell>
          <cell r="O40" t="str">
            <v>(289847.3955, 289853.5576, 42.5) (289868.3724, 289857.7249, 42.5) (289889.3493, 289861.8921, 42.5) (289910.3262, 289866.0594, 42.5) (289917.5018, 289867.4331, 42.5) (289924.1466, 289868.6993, 42.5) (289930.7914, 289869.9656, 42.5) (289934.7905, 289870.7277, 42.5) (289938.578, 289871.4494, 42.5) (289942.3656, 289872.1712, 42.5) (289947.2208, 289873.0964, 42.5) (289952.2095, 289874.047, 42.5) (289957.1982, 289874.9977, 42.5) (289962.8422, 289875.9943, 42.5) (289968.6002, 289876.9989, 42.5) (289974.3581, 289878.0034, 42.5) (289984.233, 289879.4017, 42.5) (289995.0434, 289880.8893, 42.5) (290005.8539, 289882.3769, 42.5) (290015.9053, 289883.51, 42.5) (290025.7398, 289884.5417, 42.5) (290035.5744, 289885.5734, 42.5) (290042.7875, 289886.2211, 42.5) (290049.0832, 289886.7344, 42.5) (290055.3788, 289887.2477, 42.5) (290071.0732, 289888.0252, 42.5) (290090.7249, 289888.9139, 42.5) (290110.3766, 289889.8027, 42.5) (290130.5268, 289890.5451, 42.5) (290150.9262, 289891.2141, 42.5) (290171.3257, 289891.8832, 42.5) (290192.0629, 289892.578, 42.5) (290212.9988, 289893.2881, 42.5) (290233.9347, 289893.998, 42.5) (290244.803, 289894.3666, 42.5) (290248.7496, 289894.5004, 42.5) (290252.6963, 289894.6342, 42.5) (290256.0841, 289894.7491, 42.5) (290259.025, 289894.8488, 42.5) (290261.9658, 289894.9486, 42.5) (290274.7795, 289895.3831, 42.5) (290296.7607, 289896.1286, 42.5) (290318.7419, 289896.874, 42.5) (290339.8356, 289897.5893, 42.5) (290359.9737, 289898.2722, 42.5) (290380.1116, 289898.9551, 42.5) (290399.3327, 289899.6557, 42.5) (290417.4076, 289900.3784, 42.5) (290435.4825, 289901.1011, 42.5) (290446.4888, 289901.5462, 42.5) (290447.2135, 289901.5875, 42.5) (290447.9381, 289901.6287, 42.5) (290448.5827, 289901.6654, 42.5) (290449.0911, 289901.6944, 42.5) (290449.5994, 289901.7233, 42.5) (290450.0595, 289901.7761, 42.5) (290450.423, 289901.8763, 42.5) (290450.7865, 289901.9764, 42.5) (290451.1405, 289902.1259, 42.5) (290451.4719, 289902.3922, 42.5) (290451.8033, 289902.6585, 42.5) (290452.1131, 289902.9477, 42.5) (290452.3612, 289903.302, 42.5) (290452.6094, 289903.6563, 42.5) (290452.8455, 289904.0176, 42.5) (290453.0396, 289904.4041, 42.5) (290453.2336, 289904.7904, 42.5) (290453.4166, 289905.1884, 42.5) (290453.5512, 289905.6376, 42.5) (290453.6858, 289906.0868, 42.5) (290453.8012, 289906.5301, 42.5) (290453.8063, 289906.94, 42.5) (290453.8114, 289907.3499, 42.5) (290453.7894, 289907.7541, 42.5) (290453.5515, 289908.1133, 42.5) (290453.3136, 289908.4724, 42.5) (290453.0354, 289908.8595, 42.5) (290452.253, 289909.5961, 42.5) (290451.4707, 289910.3328, 42.5) (290450.674, 289911.0829, 42.5) (290449.5056, 289912.1832, 42.5) (290448.3372, 289913.2834, 42.5) (290447.1687, 289914.3836, 42.5)</v>
          </cell>
        </row>
        <row r="41">
          <cell r="I41" t="str">
            <v>MWCC_UTI_70364</v>
          </cell>
          <cell r="O41" t="str">
            <v>(290214.4801, 289893.3499, 42.5) (290214.2881, 289910.3198, 42.5) (290216.0457, 289924.6724, 42.5)</v>
          </cell>
        </row>
        <row r="42">
          <cell r="I42" t="str">
            <v>MWCC_UTI_70365</v>
          </cell>
          <cell r="O42" t="str">
            <v>(290184.6908, 289892.3263, 42.5) (290190.021, 289898.444, 42.5)</v>
          </cell>
        </row>
        <row r="43">
          <cell r="I43" t="str">
            <v>MWCC_UTI_70366</v>
          </cell>
          <cell r="O43" t="str">
            <v>(290160.7363, 289918.1139, 42.5) (290161.1516, 289900.9599, 42.5) (290161.572, 289900.0899, 42.5) (290177.602, 289900.4697, 42.5) (290178.7835, 289900.3342, 42.5) (290179.5429, 289900.0508, 42.5) (290179.9988, 289899.3824, 42.5) (290180.2559, 289892.1379, 42.5)</v>
          </cell>
        </row>
        <row r="44">
          <cell r="I44" t="str">
            <v>MWCC_UTI_70367</v>
          </cell>
          <cell r="O44" t="str">
            <v>(290179.1827, 289900.1852, 42.5) (290184.6974, 289903.8146, 42.5)</v>
          </cell>
        </row>
        <row r="45">
          <cell r="I45" t="str">
            <v>Util_10</v>
          </cell>
          <cell r="O45" t="str">
            <v>(290213.712, 289926.765, 42.5) (290214.029, 289895.412, 42.5)</v>
          </cell>
        </row>
        <row r="46">
          <cell r="I46" t="str">
            <v>Util_11</v>
          </cell>
          <cell r="O46" t="str">
            <v>(290139.181, 289892.094, 42.5) (290395.726, 289900.584, 42.5)</v>
          </cell>
        </row>
        <row r="47">
          <cell r="I47" t="str">
            <v>Util_4</v>
          </cell>
          <cell r="O47" t="str">
            <v>(289962.789, 289877.538, 42.5) (289983.375, 289881.013, 42.5) (290007.839, 289884.41, 42.5) (290058.559, 289889.173, 42.5) (290139.522, 289892.824, 42.5) (290395.492, 289901.485, 42.5)</v>
          </cell>
        </row>
        <row r="48">
          <cell r="I48" t="str">
            <v>Util_5</v>
          </cell>
          <cell r="O48" t="str">
            <v>(289962.564, 289876.665, 42.5) (289983.836, 289880.333, 42.5) (290013.998, 289884.302, 42.5) (290090.331, 289890.453, 42.5) (290106.603, 289890.85, 42.5) (290138.083, 289891.049, 42.5) (290395.809, 289900.056, 42.5)</v>
          </cell>
        </row>
        <row r="49">
          <cell r="I49" t="str">
            <v>Util_7</v>
          </cell>
          <cell r="O49" t="str">
            <v>(290137.094, 289902.609, 42.5) (290139.187, 289892.094, 42.5)</v>
          </cell>
        </row>
        <row r="50">
          <cell r="I50" t="str">
            <v>MWCC_UTI_70291 (Util_8)</v>
          </cell>
          <cell r="O50" t="str">
            <v>(290159.459, 289925.971, 42.5) (290160.332, 289893.586, 42.5)</v>
          </cell>
        </row>
        <row r="51">
          <cell r="I51" t="str">
            <v xml:space="preserve"> 2DJNI</v>
          </cell>
          <cell r="O51" t="str">
            <v>(290430.339, 289765.3289, 30.9485) (290436.3136, 289756.9608, 30.234) (290438.0125, 289745.9079, 30.234) (290440.1761, 289718.2737, 30.234) (290449.587, 289689.859, 29.651) (290465.6158, 289671.5158, 29.3165) (290489.7529, 289654.0596, 29.0385) (290502.296, 289645.193, 28.9695) (290521.217, 289631.7382, 28.937) (290647.4759, 289542.667, 28.505) (290664.8643, 289530.7047, 28.456) (290712.9935, 289498.0512, 28.327) (290754.0738, 289467.211, 27.671) (290761.0318, 289458.2157, 27.671) (290767.4739, 289441.3298, 27.671)</v>
          </cell>
        </row>
        <row r="52">
          <cell r="I52" t="str">
            <v xml:space="preserve"> 2DMUL</v>
          </cell>
          <cell r="O52" t="str">
            <v>(290430.339, 289765.3289, 30.9485) (290436.3136, 289756.9608, 30.234) (290438.0125, 289745.9079, 30.234) (290440.1761, 289718.2737, 30.234) (290449.587, 289689.859, 29.651) (290465.6158, 289671.5158, 29.3165) (290489.7529, 289654.0596, 29.0385) (290502.296, 289645.193, 28.9695) (290521.217, 289631.7382, 28.937) (290647.4759, 289542.667, 28.505) (290664.8643, 289530.7047, 28.456) (290712.9935, 289498.0512, 28.327) (290754.0738, 289467.211, 27.671) (290761.0318, 289458.2157, 27.671) (290767.4739, 289441.3298, 27.671)</v>
          </cell>
        </row>
        <row r="53">
          <cell r="I53" t="str">
            <v xml:space="preserve">
2DJBZ
</v>
          </cell>
          <cell r="O53" t="str">
            <v>(290922.64328, 289187.67598, 15.4) (290948.76082, 289188.33041, 15.4) (290968.58459, 289188.78914, 15.4) (290990.7353, 289190.18483, 15.4) (291018.69589, 289191.82196, 15.4) (291029.41857, 289192.42939, 15.4) (291037.47587, 289193.35659, 15.4)</v>
          </cell>
        </row>
        <row r="54">
          <cell r="I54" t="str">
            <v xml:space="preserve">
2DK3R
</v>
          </cell>
          <cell r="O54" t="str">
            <v>(290459.6968, 289675.3743, 23.72) (290596.1275, 289574.8885, 23.2)</v>
          </cell>
        </row>
        <row r="55">
          <cell r="I55" t="str">
            <v xml:space="preserve">
2DMUW
</v>
          </cell>
          <cell r="O55" t="str">
            <v>(290753.5586, 289620.3143, 30.192) (290728.6519, 289594.9799, 30.057) (290685.7316, 289551.2269, 29.551999) (290686.9095, 289550.3943, 29.551999)</v>
          </cell>
        </row>
        <row r="56">
          <cell r="I56" t="str">
            <v xml:space="preserve">
3396M
</v>
          </cell>
          <cell r="O56" t="str">
            <v>(290767.56570, 289441.02710, 28.03000) (290769.10530, 289438.78380, 26.95600) (290769.2833, 289437.9784, 26.667) (290776.0032, 289427.5888, 26.667) (290779.1686, 289422.5994, 26.667) (290780.4465, 289421.764, 26.667) (290782.8351, 289421.2985, 26.667) (290785.4373, 289421.3275, 26.667) (290789.21750, 289420.52370, 27.29400)</v>
          </cell>
        </row>
        <row r="57">
          <cell r="I57" t="str">
            <v xml:space="preserve">
3396N
</v>
          </cell>
          <cell r="O57" t="str">
            <v>(290767.56570, 289441.02710, 28.03000) (290767.18920, 289438.23580, 27.43800) (290767.8617, 289437.2168, 26.957) (290775.0623, 289426.1137, 26.957) (290778.0359, 289421.4297, 26.667) (290779.1111, 289420.4998, 26.667) (290781.1889, 289419.6425, 26.667) (290782.8749, 289419.0962, 26.667) (290785.369, 289418.8279, 26.667) (290789.21750, 289420.52370, 27.29400)</v>
          </cell>
        </row>
        <row r="58">
          <cell r="I58" t="str">
            <v>1B8NG</v>
          </cell>
          <cell r="O58" t="str">
            <v>(291080.0954, 289137.3273, 32) (291073.94, 289129.44, 32) (291072.29, 289121.04, 32) (291071.02, 289119.99, 32) (291067, 289117.2, 32) (291038.91, 289098.41, 32) (291035.27, 289091.71, 32) (291023.17, 289066.43, 32) (291014.86, 289052.65, 32)</v>
          </cell>
        </row>
        <row r="59">
          <cell r="I59" t="str">
            <v>1B8NI</v>
          </cell>
          <cell r="O59" t="str">
            <v>(291080.0954, 289137.3273, 32) (291073.94, 289129.44, 32) (291072.29, 289121.04, 32) (291071.02, 289119.99, 32) (291067, 289117.2, 32) (291038.91, 289098.41, 32) (291035.27, 289091.71, 32) (291023.17, 289066.43, 32) (291014.86, 289052.65, 32)</v>
          </cell>
        </row>
        <row r="60">
          <cell r="I60" t="str">
            <v>1B8P7</v>
          </cell>
          <cell r="O60" t="str">
            <v>(291082.41, 289133.94, 32) (291076.42, 289126.54, 32) (291075.5, 289125.15, 32) (291074.86, 289123.49, 32) (291074.26, 289120.99, 32) (291073.4, 289119.57, 32) (291067.81, 289115.65, 32) (291042.67, 289099, 32) (291022.59, 289059.84, 32) (290996.95, 289039.63, 32)</v>
          </cell>
        </row>
        <row r="61">
          <cell r="I61" t="str">
            <v>1B8T2</v>
          </cell>
          <cell r="O61" t="str">
            <v>(291082.41, 289133.94, 32) (291076.42, 289126.54, 32) (291075.5, 289125.15, 32) (291074.86, 289123.49, 32) (291074.26, 289120.99, 32) (291073.4, 289119.57, 32) (291067.81, 289115.65, 32) (291042.67, 289099, 32) (291022.59, 289059.84, 32) (290996.95, 289039.63, 32)</v>
          </cell>
        </row>
        <row r="62">
          <cell r="I62" t="str">
            <v>1B9AE</v>
          </cell>
          <cell r="O62" t="str">
            <v>(291082.41, 289133.94, 32) (291076.42, 289126.54, 32) (291075.5, 289125.15, 32) (291074.86, 289123.49, 32) (291074.26, 289120.99, 32) (291073.4, 289119.57, 32) (291067.81, 289115.65, 32) (291042.67, 289099, 32) (291022.59, 289059.84, 32) (290996.95, 289039.63, 32)</v>
          </cell>
        </row>
        <row r="63">
          <cell r="I63" t="str">
            <v>1B9AG</v>
          </cell>
          <cell r="O63" t="str">
            <v>(291082.41, 289133.94, 32) (291076.42, 289126.54, 32) (291075.5, 289125.15, 32) (291074.86, 289123.49, 32) (291074.26, 289120.99, 32) (291073.4, 289119.57, 32) (291067.81, 289115.65, 32) (291042.67, 289099, 32) (291022.59, 289059.84, 32) (290996.95, 289039.63, 32)</v>
          </cell>
        </row>
        <row r="64">
          <cell r="I64" t="str">
            <v>1B9AH</v>
          </cell>
          <cell r="O64" t="str">
            <v>(291080.0954, 289137.3273, 32) (291073.94, 289129.44, 32) (291072.29, 289121.04, 32) (291071.02, 289119.99, 32) (291067, 289117.2, 32) (291038.91, 289098.41, 32) (291035.27, 289091.71, 32) (291023.17, 289066.43, 32) (291014.86, 289052.65, 32)</v>
          </cell>
        </row>
        <row r="65">
          <cell r="I65" t="str">
            <v>1B9AJ</v>
          </cell>
          <cell r="O65" t="str">
            <v>(291080.0954, 289137.3273, 32) (291073.94, 289129.44, 32) (291072.29, 289121.04, 32) (291071.02, 289119.99, 32) (291067, 289117.2, 32) (291038.91, 289098.41, 32) (291035.27, 289091.71, 32) (291023.17, 289066.43, 32) (291014.86, 289052.65, 32)</v>
          </cell>
        </row>
        <row r="66">
          <cell r="I66" t="str">
            <v>1B9AN</v>
          </cell>
          <cell r="O66" t="str">
            <v>(291080.0954, 289137.3273, 32) (291073.94, 289129.44, 32) (291072.29, 289121.04, 32) (291071.02, 289119.99, 32) (291067, 289117.2, 32) (291038.91, 289098.41, 32) (291035.27, 289091.71, 32) (291023.17, 289066.43, 32) (291014.86, 289052.65, 32)</v>
          </cell>
        </row>
        <row r="67">
          <cell r="I67" t="str">
            <v>1B9CJ</v>
          </cell>
          <cell r="O67" t="str">
            <v>(291080.0954, 289137.3273, 32) (291073.94, 289129.44, 32) (291072.29, 289121.04, 32) (291071.02, 289119.99, 32) (291067, 289117.2, 32) (291038.91, 289098.41, 32) (291035.27, 289091.71, 32) (291023.17, 289066.43, 32) (291014.86, 289052.65, 32)</v>
          </cell>
        </row>
        <row r="68">
          <cell r="I68" t="str">
            <v>1B9CK</v>
          </cell>
          <cell r="O68" t="str">
            <v>(291080.0954, 289137.3273, 32) (291073.94, 289129.44, 32) (291072.29, 289121.04, 32) (291071.02, 289119.99, 32) (291067, 289117.2, 32) (291038.91, 289098.41, 32) (291035.27, 289091.71, 32) (291023.17, 289066.43, 32) (291014.86, 289052.65, 32)</v>
          </cell>
        </row>
        <row r="69">
          <cell r="I69" t="str">
            <v>1C71L</v>
          </cell>
          <cell r="O69"/>
        </row>
        <row r="70">
          <cell r="I70" t="str">
            <v>1PVX1</v>
          </cell>
          <cell r="O70" t="str">
            <v>(290605.8101, 289583.3477, 28.901) (290591.3511, 289562.8933, 28.901)</v>
          </cell>
        </row>
        <row r="71">
          <cell r="I71" t="str">
            <v xml:space="preserve">2DFMF
</v>
          </cell>
          <cell r="O71" t="str">
            <v>(291014.691118, 289133.197286, 31.418) (291000.042655, 289142.702979, 31.418) (290995.131064, 289146.039093, 31.418) (290982.660326, 289154.684793, 31.418) (290966.212188, 289164.239677, 31.418) (290961.781364, 289166.862242, 31.418) (290942.936393, 289176.582698, 31.418) (290928.025069, 289183.794235, 31.418) (290925.652848, 289184.859659, 31.418) (290920.611195, 289187.098687, 31.418) (290918.636167, 289188.053196, 31.418) (290914.583394, 289189.864962, 31.418) (290907.372218, 289193.263932, 31.418) (290903.727577, 289195.364716, 31.418)</v>
          </cell>
        </row>
        <row r="72">
          <cell r="I72" t="str">
            <v>2DFMH (Utility 1)</v>
          </cell>
          <cell r="O72" t="str">
            <v>(290999.57095, 289154.722851, 30.2) (290995.131064, 289146.039093, 30.2)</v>
          </cell>
        </row>
        <row r="73">
          <cell r="I73" t="str">
            <v>2DFMJ</v>
          </cell>
          <cell r="O73" t="str">
            <v>(290922.64328, 289187.67598, 15.4) (290948.76082, 289188.33041, 15.4) (290968.58459, 289188.78914, 15.4) (290990.7353, 289190.18483, 15.4) (291018.69589, 289191.82196, 15.4) (291029.41857, 289192.42939, 15.4) (291037.47587, 289193.35659, 15.4)</v>
          </cell>
        </row>
        <row r="74">
          <cell r="I74" t="str">
            <v xml:space="preserve">2DFMR
</v>
          </cell>
          <cell r="O74" t="str">
            <v>(291014.691118, 289133.197286, 31.418) (291000.042655, 289142.702979, 31.418) (290995.131064, 289146.039093, 31.418) (290982.660326, 289154.684793, 31.418) (290966.212188, 289164.239677, 31.418) (290961.781364, 289166.862242, 31.418) (290942.936393, 289176.582698, 31.418) (290928.025069, 289183.794235, 31.418) (290925.652848, 289184.859659, 31.418) (290920.611195, 289187.098687, 31.418) (290918.636167, 289188.053196, 31.418) (290914.583394, 289189.864962, 31.418) (290907.372218, 289193.263932, 31.418) (290903.727577, 289195.364716, 31.418)</v>
          </cell>
        </row>
        <row r="75">
          <cell r="I75" t="str">
            <v>2DFNI</v>
          </cell>
          <cell r="O75" t="str">
            <v>(290744.4261, 289480.963, 28.136) (290732.7961, 289483.1015, 28.136) (290730.1883, 289482.8726, 28.136) (290728.1477, 289481.4275, 28.136) (290676.3753, 289414.0025, 28.136) (290656.939, 289384.9588, 28.136)</v>
          </cell>
        </row>
        <row r="76">
          <cell r="I76" t="str">
            <v>2DFNJ</v>
          </cell>
          <cell r="O76" t="str">
            <v>(290596.1275, 289574.8885, 23.215) (290734.17, 289478.4613, 22.415) (290669.813, 289393.5699, 21.915)</v>
          </cell>
        </row>
        <row r="77">
          <cell r="I77" t="str">
            <v>2DFNK</v>
          </cell>
          <cell r="O77" t="str">
            <v>(290430.339, 289765.3289, 30.9485) (290436.3136, 289756.9608, 30.234) (290438.0125, 289745.9079, 30.234) (290440.1761, 289718.2737, 30.234) (290449.587, 289689.859, 29.651) (290465.6158, 289671.5158, 29.3165) (290489.7529, 289654.0596, 29.0385) (290502.296, 289645.193, 28.9695) (290521.217, 289631.7382, 28.937) (290647.4759, 289542.667, 28.505) (290664.8643, 289530.7047, 28.456) (290712.9935, 289498.0512, 28.327) (290754.0738, 289467.211, 27.671) (290761.0318, 289458.2157, 27.671) (290767.4739, 289441.3298, 27.671)</v>
          </cell>
        </row>
        <row r="78">
          <cell r="I78" t="str">
            <v>2DFNL</v>
          </cell>
          <cell r="O78" t="str">
            <v>(290744.4261, 289480.963, 28.136) (290732.7961, 289483.1015, 28.136) (290730.1883, 289482.8726, 28.136) (290728.1477, 289481.4275, 28.136) (290676.3753, 289414.0025, 28.136) (290656.939, 289384.9588, 28.136)</v>
          </cell>
        </row>
        <row r="79">
          <cell r="I79" t="str">
            <v>2DFNM</v>
          </cell>
          <cell r="O79" t="str">
            <v>(290744.4261, 289480.963, 28.136) (290732.7961, 289483.1015, 28.136) (290730.1883, 289482.8726, 28.136) (290728.1477, 289481.4275, 28.136) (290676.3753, 289414.0025, 28.136) (290656.939, 289384.9588, 28.136)</v>
          </cell>
        </row>
        <row r="80">
          <cell r="I80" t="str">
            <v>2DFO2</v>
          </cell>
          <cell r="O80" t="str">
            <v>(291014.691118, 289133.197286, 31.418) (291000.042655, 289142.702979, 31.418) (290995.131064, 289146.039093, 31.418) (290982.660326, 289154.684793, 31.418) (290966.212188, 289164.239677, 31.418) (290961.781364, 289166.862242, 31.418) (290942.936393, 289176.582698, 31.418) (290928.025069, 289183.794235, 31.418) (290925.652848, 289184.859659, 31.418) (290920.611195, 289187.098687, 31.418) (290918.636167, 289188.053196, 31.418) (290914.583394, 289189.864962, 31.418) (290907.372218, 289193.263932, 31.418) (290903.727577, 289195.364716, 31.418)</v>
          </cell>
        </row>
        <row r="81">
          <cell r="I81" t="str">
            <v>2DHJM</v>
          </cell>
          <cell r="O81" t="str">
            <v>(291031.501581, 289107.623193, 31.418) (291020.838382, 289123.823907, 31.418) (291017.95651, 289128.205181, 31.418) (291014.691118, 289133.197286, 31.418)</v>
          </cell>
        </row>
        <row r="82">
          <cell r="I82" t="str">
            <v>2DHSS  
(Utility 6)</v>
          </cell>
          <cell r="O82" t="str">
            <v>(291031.550451, 289058.193128, 32.2125) (291035.041275, 289065.10178, 32.2125) (291040.549343, 289076.257794, 32.2125) (291043.418399, 289082.382977, 32.2125) (291043.645708, 289083.377346, 32.2125) (291043.870283, 289084.27173, 32.2125) (291044.092124, 289085.066132, 32.2125) (291044.303026, 289085.4606, 32.2125) (291044.149549, 289087.165784, 32.2125) (291043.876949, 289088.173816, 32.2125) (291043.320811, 289089.789948, 32.2125) (291042.456522, 289091.114329, 32.2125) (291031.501581, 289107.623193, 32.2125)</v>
          </cell>
        </row>
        <row r="83">
          <cell r="I83" t="str">
            <v>2DHT7</v>
          </cell>
          <cell r="O83" t="str">
            <v>(290994.457824, 289044.598529, 32.2725) (291004.267336, 289037.426383, 32.25896346) (291007.712014, 289035.331063, 32.25447212) (291009.287115, 289034.387486, 32.25242679) (291011.075852, 289033.93836, 32.25037237) (291012.772811, 289033.791917, 32.24847501) (291014.377991, 289033.948157, 32.24667846) (291016.599471, 289034.6879, 32.24407024) (291018.118342, 289035.34679, 32.24222595) (291019.964505, 289036.997316, 32.23946736) (291022.351596, 289040.133928, 32.2125) (291031.550451, 289058.193128, 32.2125)</v>
          </cell>
        </row>
        <row r="84">
          <cell r="I84" t="str">
            <v>2DHTH</v>
          </cell>
          <cell r="O84" t="str">
            <v>(290430.339, 289765.3289, 30.9485) (290436.3136, 289756.9608, 30.234) (290438.0125, 289745.9079, 30.234) (290440.1761, 289718.2737, 30.234) (290449.587, 289689.859, 29.651) (290465.6158, 289671.5158, 29.3165) (290489.7529, 289654.0596, 29.0385) (290502.296, 289645.193, 28.9695) (290521.217, 289631.7382, 28.937) (290647.4759, 289542.667, 28.505) (290664.8643, 289530.7047, 28.456) (290712.9935, 289498.0512, 28.327) (290754.0738, 289467.211, 27.671) (290761.0318, 289458.2157, 27.671) (290767.4739, 289441.3298, 27.671)</v>
          </cell>
        </row>
        <row r="85">
          <cell r="I85" t="str">
            <v>2DHTL</v>
          </cell>
          <cell r="O85" t="str">
            <v>(290430.339, 289765.3289, 30.9485) (290436.3136, 289756.9608, 30.234) (290438.0125, 289745.9079, 30.234) (290440.1761, 289718.2737, 30.234) (290449.587, 289689.859, 29.651) (290465.6158, 289671.5158, 29.3165) (290489.7529, 289654.0596, 29.0385) (290502.296, 289645.193, 28.9695) (290521.217, 289631.7382, 28.937) (290647.4759, 289542.667, 28.505) (290664.8643, 289530.7047, 28.456) (290712.9935, 289498.0512, 28.327) (290754.0738, 289467.211, 27.671) (290761.0318, 289458.2157, 27.671) (290767.4739, 289441.3298, 27.671)</v>
          </cell>
        </row>
        <row r="86">
          <cell r="I86" t="str">
            <v>2DJBN</v>
          </cell>
          <cell r="O86" t="str">
            <v>(290922.64328, 289187.67598, 15.4) (290948.76082, 289188.33041, 15.4) (290968.58459, 289188.78914, 15.4) (290990.7353, 289190.18483, 15.4) (291018.69589, 289191.82196, 15.4) (291029.41857, 289192.42939, 15.4) (291037.47587, 289193.35659, 15.4)</v>
          </cell>
        </row>
        <row r="87">
          <cell r="I87" t="str">
            <v xml:space="preserve">2DJBX
</v>
          </cell>
          <cell r="O87" t="str">
            <v>(291014.691118, 289133.197286, 31.418) (291000.042655, 289142.702979, 31.418) (290995.131064, 289146.039093, 31.418) (290982.660326, 289154.684793, 31.418) (290966.212188, 289164.239677, 31.418) (290961.781364, 289166.862242, 31.418) (290942.936393, 289176.582698, 31.418) (290928.025069, 289183.794235, 31.418) (290925.652848, 289184.859659, 31.418) (290920.611195, 289187.098687, 31.418) (290918.636167, 289188.053196, 31.418) (290914.583394, 289189.864962, 31.418) (290907.372218, 289193.263932, 31.418) (290903.727577, 289195.364716, 31.418)</v>
          </cell>
        </row>
        <row r="88">
          <cell r="I88" t="str">
            <v>2DJCE</v>
          </cell>
          <cell r="O88" t="str">
            <v>(290862.8355, 289423.3143, 25.79) (290819.5821, 289385.674, 27.64)</v>
          </cell>
        </row>
        <row r="89">
          <cell r="I89" t="str">
            <v xml:space="preserve">2DJLB
</v>
          </cell>
          <cell r="O89" t="str">
            <v>(290994.457824, 289044.598529, 32.2725) (291004.267336, 289037.426383, 32.25896346) (291007.712014, 289035.331063, 32.25447212) (291009.287115, 289034.387486, 32.25242679) (291011.075852, 289033.93836, 32.25037237) (291012.772811, 289033.791917, 32.24847501) (291014.377991, 289033.948157, 32.24667846) (291016.599471, 289034.6879, 32.24407024) (291018.118342, 289035.34679, 32.24222595) (291019.964505, 289036.997316, 32.23946736) (291022.351596, 289040.133928, 32.2125) (291031.550451, 289058.193128, 32.2125)</v>
          </cell>
        </row>
        <row r="90">
          <cell r="I90" t="str">
            <v>2DJMI 
(Utility 4)</v>
          </cell>
          <cell r="O90" t="str">
            <v>(291012.793338, 289122.342821, 30.7) (291017.95651, 289128.205181, 30.7)</v>
          </cell>
        </row>
        <row r="91">
          <cell r="I91" t="str">
            <v>2DJMN</v>
          </cell>
          <cell r="O91" t="str">
            <v>(291031.501581, 289107.623193, 31.418) (291020.838382, 289123.823907, 31.418) (291017.95651, 289128.205181, 31.418) (291014.691118, 289133.197286, 31.418)</v>
          </cell>
        </row>
        <row r="92">
          <cell r="I92" t="str">
            <v>2DJMX 
(Utility 7)</v>
          </cell>
          <cell r="O92" t="str">
            <v>(291073.469047, 289112.879777, 31.22) (291070.781179, 289123.267843, 31.22) (291070.39234, 289124.770739, 31.22)</v>
          </cell>
        </row>
        <row r="93">
          <cell r="I93" t="str">
            <v>2DJNC</v>
          </cell>
          <cell r="O93" t="str">
            <v>(290812.5834, 289385.8653, 28.02) (290809.2113, 289386.958, 28.09) (290807.9115, 289386.9936, 28.07) (290806.8117, 289387.0236, 28.03) (290805.7065, 289386.8537, 28.02) (290804.393, 289386.3893, 28.05) (290802.1606, 289385.2496, 28) (290796.9521, 289381.3897, 28.05) (290791.4246, 289376.838, 27.86) (290786.716, 289372.9644, 27.81) (290780.5503, 289367.0294, 27.69)</v>
          </cell>
        </row>
        <row r="94">
          <cell r="I94" t="str">
            <v>2DJNM</v>
          </cell>
          <cell r="O94" t="str">
            <v>(290707.1129, 289506.0557, 28.034) (290691.1819, 289509.0534, 28.034) (290680.8801, 289498.2285, 28.034) (290676.8894, 289491.3335, 28.034) (290648.1615, 289450.0338, 28.034)</v>
          </cell>
        </row>
        <row r="95">
          <cell r="I95" t="str">
            <v>MWCC_UTI_70368</v>
          </cell>
          <cell r="O95" t="str">
            <v>(290137.0482, 289890.7152, 42.5) (290136.507, 289917.2284, 42.5) (290136.5178, 289917.9819, 42.5) (290136.8097, 289919.0699, 42.5) (290136.9089, 289919.2629, 42.5) (290138.401, 289921.6496, 42.5) (290139.6792, 289923.1622, 42.5) (290185.8381, 289975.7082, 42.5) (290186.9638, 289976.2883, 42.5) (290188.2224, 289976.7287, 42.5) (290193.6924, 289976.9345, 42.5) (290375.0738, 289983.1028, 42.5)</v>
          </cell>
        </row>
        <row r="96">
          <cell r="I96" t="str">
            <v>MWCC_UTI_70293 (Util_6)</v>
          </cell>
          <cell r="O96" t="str">
            <v>(290197.847, 290013.949, 42.5) (290132.686, 289940.236, 42.5) (290125.224, 289926.53, 42.5) (290125.859, 289901.501, 42.5) (290125.451, 289886.128, 42.5) (290123.847, 289884.751, 42.5)</v>
          </cell>
        </row>
        <row r="97">
          <cell r="I97" t="str">
            <v xml:space="preserve">MWCC_UTI_70878
</v>
          </cell>
          <cell r="O97" t="str">
            <v>(289966.029, 289869.814, 42.5) (290038.261, 289880, 42.5) (290053.342, 289881.72, 42.5) (290123.847, 289884.751, 42.5) (290131.526, 289884.895, 42.5) (290380.062, 289894.131, 42.5)</v>
          </cell>
        </row>
        <row r="98">
          <cell r="I98" t="str">
            <v>MWCC_UTI_72220</v>
          </cell>
          <cell r="O98" t="str">
            <v>(289966.029, 289869.814, 42.5) (290038.261, 289880, 42.5) (290053.342, 289881.72, 42.5) (290123.847, 289884.751, 42.5) (290131.526, 289884.895, 42.5) (290380.062, 289894.131, 42.5)</v>
          </cell>
        </row>
        <row r="99">
          <cell r="I99" t="str">
            <v xml:space="preserve">MWCC_UTI_72048
</v>
          </cell>
          <cell r="O99" t="str">
            <v>(289964.706, 289871.004, 42.5) (289986.402, 289874.973, 42.5) (290051.754, 289882.514, 42.5) (290131.394, 289886.615, 42.5) (290398.116, 289895.518, 42.5)</v>
          </cell>
        </row>
        <row r="100">
          <cell r="I100" t="str">
            <v>MWCC_UTI_72221</v>
          </cell>
          <cell r="O100" t="str">
            <v>(289964.706, 289871.004, 42.5) (289986.402, 289874.973, 42.5) (290051.754, 289882.514, 42.5) (290131.394, 289886.615, 42.5) (290398.116, 289895.518, 42.5)</v>
          </cell>
        </row>
        <row r="101">
          <cell r="I101" t="str">
            <v>2DK3P</v>
          </cell>
          <cell r="O101" t="str">
            <v>(290459.6968, 289675.3743, 23.72) (290596.1275, 289574.8885, 23.2)</v>
          </cell>
        </row>
        <row r="102">
          <cell r="I102" t="str">
            <v xml:space="preserve">2DK3S
</v>
          </cell>
          <cell r="O102" t="str">
            <v>(290459.6968, 289675.3743, 23.72) (290596.1275, 289574.8885, 23.2)</v>
          </cell>
        </row>
        <row r="103">
          <cell r="I103" t="str">
            <v>2DK3V</v>
          </cell>
          <cell r="O103" t="str">
            <v>(290430.339, 289765.3289, 30.9485) (290436.3136, 289756.9608, 30.234) (290438.0125, 289745.9079, 30.234) (290440.1761, 289718.2737, 30.234) (290449.587, 289689.859, 29.651) (290465.6158, 289671.5158, 29.3165) (290489.7529, 289654.0596, 29.0385) (290502.296, 289645.193, 28.9695) (290521.217, 289631.7382, 28.937) (290647.4759, 289542.667, 28.505) (290664.8643, 289530.7047, 28.456) (290712.9935, 289498.0512, 28.327) (290754.0738, 289467.211, 27.671) (290761.0318, 289458.2157, 27.671) (290767.4739, 289441.3298, 27.671)</v>
          </cell>
        </row>
        <row r="104">
          <cell r="I104" t="str">
            <v>2DK3W</v>
          </cell>
          <cell r="O104" t="str">
            <v>(290695.5543, 289545.3676, 26.0525) (290685.8261, 289551.0242, 26.0525) (290680.4794, 289545.7672, 26.441252) (290663.5791, 289519.4571, 28.0625)</v>
          </cell>
        </row>
        <row r="105">
          <cell r="I105" t="str">
            <v>2DKDX</v>
          </cell>
          <cell r="O105" t="str">
            <v>(290753.5586, 289620.3143, 30.192) (290728.6519, 289594.9799, 30.057) (290685.7316, 289551.2269, 29.551999) (290686.9095, 289550.3943, 29.551999)</v>
          </cell>
        </row>
        <row r="106">
          <cell r="I106" t="str">
            <v>2DKE5</v>
          </cell>
          <cell r="O106" t="str">
            <v>(290431.5711, 289698.5275, 27.6405) (290440.3898, 289693.8126, 27.6405) (290442.3621, 289692.7581, 27.6405) (290443.9427, 289692.0145, 27.6405) (290446.4121, 289690.8463, 27.6405) (290449.587, 289689.859, 27.6405) (290459.1359, 289686.8894, 27.6405)</v>
          </cell>
        </row>
        <row r="107">
          <cell r="I107" t="str">
            <v>2DKMG</v>
          </cell>
          <cell r="O107" t="str">
            <v>(290744.4261, 289480.963, 28.136) (290732.7961, 289483.1015, 28.136) (290730.1883, 289482.8726, 28.136) (290728.1477, 289481.4275, 28.136) (290676.3753, 289414.0025, 28.136) (290656.939, 289384.9588, 28.136)</v>
          </cell>
        </row>
        <row r="108">
          <cell r="I108" t="str">
            <v>2DKO7</v>
          </cell>
          <cell r="O108" t="str">
            <v>(290430.339, 289765.3289, 30.9485) (290436.3136, 289756.9608, 30.234) (290438.0125, 289745.9079, 30.234) (290440.1761, 289718.2737, 30.234) (290449.587, 289689.859, 29.651) (290465.6158, 289671.5158, 29.3165) (290489.7529, 289654.0596, 29.0385) (290502.296, 289645.193, 28.9695) (290521.217, 289631.7382, 28.937) (290647.4759, 289542.667, 28.505) (290664.8643, 289530.7047, 28.456) (290712.9935, 289498.0512, 28.327) (290754.0738, 289467.211, 27.671) (290761.0318, 289458.2157, 27.671) (290767.4739, 289441.3298, 27.671)</v>
          </cell>
        </row>
        <row r="109">
          <cell r="I109" t="str">
            <v>2DKOE</v>
          </cell>
          <cell r="O109" t="str">
            <v>(290430.4273, 289783.1647, 24.605) (290430.377808, 289773.164848, 24.605) (290430.338988, 289765.328932, 30.365) (290430.2894, 289757.2715, 36.287721)</v>
          </cell>
        </row>
        <row r="110">
          <cell r="I110" t="str">
            <v>2DKP4</v>
          </cell>
          <cell r="O110" t="str">
            <v>(290430.339, 289765.3289, 30.9485) (290436.3136, 289756.9608, 30.234) (290438.0125, 289745.9079, 30.234) (290440.1761, 289718.2737, 30.234) (290449.587, 289689.859, 29.651) (290465.6158, 289671.5158, 29.3165) (290489.7529, 289654.0596, 29.0385) (290502.296, 289645.193, 28.9695) (290521.217, 289631.7382, 28.937) (290647.4759, 289542.667, 28.505) (290664.8643, 289530.7047, 28.456) (290712.9935, 289498.0512, 28.327) (290754.0738, 289467.211, 27.671) (290761.0318, 289458.2157, 27.671) (290767.4739, 289441.3298, 27.671)</v>
          </cell>
        </row>
        <row r="111">
          <cell r="I111" t="str">
            <v>2DKP9</v>
          </cell>
          <cell r="O111" t="str">
            <v>(290430.339, 289765.3289, 30.9485) (290436.3136, 289756.9608, 30.234) (290438.0125, 289745.9079, 30.234) (290440.1761, 289718.2737, 30.234) (290449.587, 289689.859, 29.651) (290465.6158, 289671.5158, 29.3165) (290489.7529, 289654.0596, 29.0385) (290502.296, 289645.193, 28.9695) (290521.217, 289631.7382, 28.937) (290647.4759, 289542.667, 28.505) (290664.8643, 289530.7047, 28.456) (290712.9935, 289498.0512, 28.327) (290754.0738, 289467.211, 27.671) (290761.0318, 289458.2157, 27.671) (290767.4739, 289441.3298, 27.671)</v>
          </cell>
        </row>
        <row r="112">
          <cell r="I112" t="str">
            <v>2DL6X
(Utility 8)</v>
          </cell>
          <cell r="O112" t="str">
            <v>(291028.482803, 289081.390413, 31.5) (291040.549343, 289076.257794, 31.5)</v>
          </cell>
        </row>
        <row r="113">
          <cell r="I113" t="str">
            <v>2DLGC
(Utility 6)</v>
          </cell>
          <cell r="O113" t="str">
            <v>(291031.550451, 289058.193128, 32.2125) (291035.041275, 289065.10178, 32.2125) (291040.549343, 289076.257794, 32.2125) (291043.418399, 289082.382977, 32.2125) (291043.645708, 289083.377346, 32.2125) (291043.870283, 289084.27173, 32.2125) (291044.092124, 289085.066132, 32.2125) (291044.303026, 289085.4606, 32.2125) (291044.149549, 289087.165784, 32.2125) (291043.876949, 289088.173816, 32.2125) (291043.320811, 289089.789948, 32.2125) (291042.456522, 289091.114329, 32.2125) (291031.501581, 289107.623193, 32.2125)</v>
          </cell>
        </row>
        <row r="114">
          <cell r="I114" t="str">
            <v>2DLS8
(Utility 6)</v>
          </cell>
          <cell r="O114" t="str">
            <v>(291031.550451, 289058.193128, 32.2125) (291035.041275, 289065.10178, 32.2125) (291040.549343, 289076.257794, 32.2125) (291043.418399, 289082.382977, 32.2125) (291043.645708, 289083.377346, 32.2125) (291043.870283, 289084.27173, 32.2125) (291044.092124, 289085.066132, 32.2125) (291044.303026, 289085.4606, 32.2125) (291044.149549, 289087.165784, 32.2125) (291043.876949, 289088.173816, 32.2125) (291043.320811, 289089.789948, 32.2125) (291042.456522, 289091.114329, 32.2125) (291031.501581, 289107.623193, 32.2125)</v>
          </cell>
        </row>
        <row r="115">
          <cell r="I115" t="str">
            <v>2DLSL
(Utility 6)</v>
          </cell>
          <cell r="O115" t="str">
            <v>(291031.550451, 289058.193128, 32.2125) (291035.041275, 289065.10178, 32.2125) (291040.549343, 289076.257794, 32.2125) (291043.418399, 289082.382977, 32.2125) (291043.645708, 289083.377346, 32.2125) (291043.870283, 289084.27173, 32.2125) (291044.092124, 289085.066132, 32.2125) (291044.303026, 289085.4606, 32.2125) (291044.149549, 289087.165784, 32.2125) (291043.876949, 289088.173816, 32.2125) (291043.320811, 289089.789948, 32.2125) (291042.456522, 289091.114329, 32.2125) (291031.501581, 289107.623193, 32.2125)</v>
          </cell>
        </row>
        <row r="116">
          <cell r="I116" t="str">
            <v>2DLT8 
(Utility 9)</v>
          </cell>
          <cell r="O116" t="str">
            <v>(291020.635669, 289065.195369, 31.75) (291031.550451, 289058.193128, 31.75)</v>
          </cell>
        </row>
        <row r="117">
          <cell r="I117" t="str">
            <v>2DLT9
(Utility 6)</v>
          </cell>
          <cell r="O117" t="str">
            <v>(291031.550451, 289058.193128, 32.2125) (291035.041275, 289065.10178, 32.2125) (291040.549343, 289076.257794, 32.2125) (291043.418399, 289082.382977, 32.2125) (291043.645708, 289083.377346, 32.2125) (291043.870283, 289084.27173, 32.2125) (291044.092124, 289085.066132, 32.2125) (291044.303026, 289085.4606, 32.2125) (291044.149549, 289087.165784, 32.2125) (291043.876949, 289088.173816, 32.2125) (291043.320811, 289089.789948, 32.2125) (291042.456522, 289091.114329, 32.2125) (291031.501581, 289107.623193, 32.2125)</v>
          </cell>
        </row>
        <row r="118">
          <cell r="I118" t="str">
            <v>2DLZV</v>
          </cell>
          <cell r="O118" t="str">
            <v>(290430.339, 289765.3289, 30.9485) (290436.3136, 289756.9608, 30.234) (290438.0125, 289745.9079, 30.234) (290440.1761, 289718.2737, 30.234) (290449.587, 289689.859, 29.651) (290465.6158, 289671.5158, 29.3165) (290489.7529, 289654.0596, 29.0385) (290502.296, 289645.193, 28.9695) (290521.217, 289631.7382, 28.937) (290647.4759, 289542.667, 28.505) (290664.8643, 289530.7047, 28.456) (290712.9935, 289498.0512, 28.327) (290754.0738, 289467.211, 27.671) (290761.0318, 289458.2157, 27.671) (290767.4739, 289441.3298, 27.671)</v>
          </cell>
        </row>
        <row r="119">
          <cell r="I119" t="str">
            <v>2DLZX</v>
          </cell>
          <cell r="O119" t="str">
            <v>(290596.1275, 289574.8885, 23.215) (290734.17, 289478.4613, 22.415) (290669.813, 289393.5699, 21.915)</v>
          </cell>
        </row>
        <row r="120">
          <cell r="I120" t="str">
            <v>2DM92</v>
          </cell>
          <cell r="O120" t="str">
            <v>(290430.339, 289765.3289, 30.9485) (290436.3136, 289756.9608, 30.234) (290438.0125, 289745.9079, 30.234) (290440.1761, 289718.2737, 30.234) (290449.587, 289689.859, 29.651) (290465.6158, 289671.5158, 29.3165) (290489.7529, 289654.0596, 29.0385) (290502.296, 289645.193, 28.9695) (290521.217, 289631.7382, 28.937) (290647.4759, 289542.667, 28.505) (290664.8643, 289530.7047, 28.456) (290712.9935, 289498.0512, 28.327) (290754.0738, 289467.211, 27.671) (290761.0318, 289458.2157, 27.671) (290767.4739, 289441.3298, 27.671)</v>
          </cell>
        </row>
        <row r="121">
          <cell r="I121" t="str">
            <v>2DM93</v>
          </cell>
          <cell r="O121" t="str">
            <v>(290430.339, 289765.3289, 30.9485) (290436.3136, 289756.9608, 30.234) (290438.0125, 289745.9079, 30.234) (290440.1761, 289718.2737, 30.234) (290449.587, 289689.859, 29.651) (290465.6158, 289671.5158, 29.3165) (290489.7529, 289654.0596, 29.0385) (290502.296, 289645.193, 28.9695) (290521.217, 289631.7382, 28.937) (290647.4759, 289542.667, 28.505) (290664.8643, 289530.7047, 28.456) (290712.9935, 289498.0512, 28.327) (290754.0738, 289467.211, 27.671) (290761.0318, 289458.2157, 27.671) (290767.4739, 289441.3298, 27.671)</v>
          </cell>
        </row>
        <row r="122">
          <cell r="I122" t="str">
            <v>2DM94</v>
          </cell>
          <cell r="O122" t="str">
            <v>(290580.978312, 289631.935662, 27.5645) (290561.983074, 289603.23783, 27.5645)</v>
          </cell>
        </row>
        <row r="123">
          <cell r="I123" t="str">
            <v>2DM97</v>
          </cell>
          <cell r="O123" t="str">
            <v>(290516.1581, 289659.5234, 27.5645) (290510.664108, 289651.167749, 27.5645) (290505.235332, 289642.911234, 27.5645) (290499.7414, 289634.5556, 27.5645)</v>
          </cell>
        </row>
        <row r="124">
          <cell r="I124" t="str">
            <v>2DM98</v>
          </cell>
          <cell r="O124" t="str">
            <v>(290484.6228, 289681.482, 27.5645) (290478.9496, 289673.247081, 27.5645) (290473.739922, 289665.684997, 27.5645) (290468.0667, 289657.45, 27.5645)</v>
          </cell>
        </row>
        <row r="125">
          <cell r="I125" t="str">
            <v>2DMKF</v>
          </cell>
          <cell r="O125" t="str">
            <v>(290430.339, 289765.3289, 30.9485) (290436.3136, 289756.9608, 30.234) (290438.0125, 289745.9079, 30.234) (290440.1761, 289718.2737, 30.234) (290449.587, 289689.859, 29.651) (290465.6158, 289671.5158, 29.3165) (290489.7529, 289654.0596, 29.0385) (290502.296, 289645.193, 28.9695) (290521.217, 289631.7382, 28.937) (290647.4759, 289542.667, 28.505) (290664.8643, 289530.7047, 28.456) (290712.9935, 289498.0512, 28.327) (290754.0738, 289467.211, 27.671) (290761.0318, 289458.2157, 27.671) (290767.4739, 289441.3298, 27.671)</v>
          </cell>
        </row>
        <row r="126">
          <cell r="I126" t="str">
            <v>2DMTO</v>
          </cell>
          <cell r="O126" t="str">
            <v>(290715.120849, 289608.757601, 30.056501) (290726.090662, 289596.45075, 30.056501) (290728.651909, 289594.979924, 30.056501)</v>
          </cell>
        </row>
        <row r="127">
          <cell r="I127" t="str">
            <v>2DMTQ</v>
          </cell>
          <cell r="O127" t="str">
            <v>(290430.339, 289765.3289, 30.9485) (290436.3136, 289756.9608, 30.234) (290438.0125, 289745.9079, 30.234) (290440.1761, 289718.2737, 30.234) (290449.587, 289689.859, 29.651) (290465.6158, 289671.5158, 29.3165) (290489.7529, 289654.0596, 29.0385) (290502.296, 289645.193, 28.9695) (290521.217, 289631.7382, 28.937) (290647.4759, 289542.667, 28.505) (290664.8643, 289530.7047, 28.456) (290712.9935, 289498.0512, 28.327) (290754.0738, 289467.211, 27.671) (290761.0318, 289458.2157, 27.671) (290767.4739, 289441.3298, 27.671)</v>
          </cell>
        </row>
        <row r="128">
          <cell r="I128" t="str">
            <v xml:space="preserve">2DMUR
</v>
          </cell>
          <cell r="O128" t="str">
            <v>(290753.5586, 289620.3143, 30.192) (290728.6519, 289594.9799, 30.057) (290685.7316, 289551.2269, 29.551999) (290686.9095, 289550.3943, 29.551999)</v>
          </cell>
        </row>
        <row r="129">
          <cell r="I129" t="str">
            <v>2DN4V</v>
          </cell>
          <cell r="O129" t="str">
            <v>(290707.420175, 289594.259517, 29.877499) (290716.198588, 289582.312741, 29.877499)</v>
          </cell>
        </row>
        <row r="130">
          <cell r="I130" t="str">
            <v>2DN5N</v>
          </cell>
          <cell r="O130" t="str">
            <v>(290430.339, 289765.3289, 30.9485) (290436.3136, 289756.9608, 30.234) (290438.0125, 289745.9079, 30.234) (290440.1761, 289718.2737, 30.234) (290449.587, 289689.859, 29.651) (290465.6158, 289671.5158, 29.3165) (290489.7529, 289654.0596, 29.0385) (290502.296, 289645.193, 28.9695) (290521.217, 289631.7382, 28.937) (290647.4759, 289542.667, 28.505) (290664.8643, 289530.7047, 28.456) (290712.9935, 289498.0512, 28.327) (290754.0738, 289467.211, 27.671) (290761.0318, 289458.2157, 27.671) (290767.4739, 289441.3298, 27.671)</v>
          </cell>
        </row>
        <row r="131">
          <cell r="I131" t="str">
            <v xml:space="preserve">3396K
</v>
          </cell>
          <cell r="O131" t="str">
            <v>(290767.56570, 289441.02710, 28.03000) (290767.18920, 289438.23580, 27.43800) (290767.8617, 289437.2168, 26.957) (290775.0623, 289426.1137, 26.957) (290778.0359, 289421.4297, 26.667) (290779.1111, 289420.4998, 26.667) (290781.1889, 289419.6425, 26.667) (290782.8749, 289419.0962, 26.667) (290785.369, 289418.8279, 26.667) (290789.21750, 289420.52370, 27.29400)</v>
          </cell>
        </row>
        <row r="132">
          <cell r="I132" t="str">
            <v xml:space="preserve">3396L
</v>
          </cell>
          <cell r="O132" t="str">
            <v>(290767.56570, 289441.02710, 28.03000) (290769.10530, 289438.78380, 26.95600) (290769.2833, 289437.9784, 26.667) (290776.0032, 289427.5888, 26.667) (290779.1686, 289422.5994, 26.667) (290780.4465, 289421.764, 26.667) (290782.8351, 289421.2985, 26.667) (290785.4373, 289421.3275, 26.667) (290789.21750, 289420.52370, 27.29400)</v>
          </cell>
        </row>
        <row r="133">
          <cell r="I133" t="str">
            <v>3396O</v>
          </cell>
          <cell r="O133" t="str">
            <v>(290767.56570, 289441.02710, 28.03000) (290767.18920, 289438.23580, 27.43800) (290767.8617, 289437.2168, 26.957) (290775.0623, 289426.1137, 26.957) (290778.0359, 289421.4297, 26.667) (290779.1111, 289420.4998, 26.667) (290781.1889, 289419.6425, 26.667) (290782.8749, 289419.0962, 26.667) (290785.369, 289418.8279, 26.667) (290789.21750, 289420.52370, 27.29400)</v>
          </cell>
        </row>
        <row r="134">
          <cell r="I134" t="str">
            <v>3396P</v>
          </cell>
          <cell r="O134" t="str">
            <v>(290767.56570, 289441.02710, 28.03000) (290769.10530, 289438.78380, 26.95600) (290769.2833, 289437.9784, 26.667) (290776.0032, 289427.5888, 26.667) (290779.1686, 289422.5994, 26.667) (290780.4465, 289421.764, 26.667) (290782.8351, 289421.2985, 26.667) (290785.4373, 289421.3275, 26.667) (290789.21750, 289420.52370, 27.29400)</v>
          </cell>
        </row>
        <row r="135">
          <cell r="I135" t="str">
            <v>4CU7T</v>
          </cell>
          <cell r="O135" t="str">
            <v>(290429.8762, 289787.0868, 24.605) (290429.920159, 289777.086942, 24.605) (290429.933057, 289774.152676, 24.605) (290430.377808, 289773.164848, 24.605) (290434.4832, 289764.0464, 24.605)</v>
          </cell>
        </row>
        <row r="136">
          <cell r="I136" t="str">
            <v>4CU7U</v>
          </cell>
          <cell r="O136" t="str">
            <v>(290430.5654, 289786.9282, 24.605) (290430.614418, 289776.928282, 24.605) (290430.628587, 289774.040508, 24.605) (290430.377808, 289773.164848, 24.605) (290427.6246, 289763.5513, 24.605)</v>
          </cell>
        </row>
        <row r="137">
          <cell r="I137" t="str">
            <v>533WF</v>
          </cell>
          <cell r="O137" t="str">
            <v>(290922.64328, 289187.67598, 15.4) (290948.76082, 289188.33041, 15.4) (290968.58459, 289188.78914, 15.4) (290990.7353, 289190.18483, 15.4) (291018.69589, 289191.82196, 15.4) (291029.41857, 289192.42939, 15.4) (291037.47587, 289193.35659, 15.4)</v>
          </cell>
        </row>
        <row r="138">
          <cell r="I138" t="str">
            <v>F7O1</v>
          </cell>
          <cell r="O138" t="str">
            <v>(291060, 289130, 27.000) (291070, 289120, 27.000) (291080, 289120, 27.000)</v>
          </cell>
        </row>
        <row r="139">
          <cell r="I139" t="str">
            <v>FB4I</v>
          </cell>
          <cell r="O139" t="str">
            <v>(291060, 289130, 33.300) (291070, 289120, 33.300) (291080, 289120, 33.300)</v>
          </cell>
        </row>
        <row r="140">
          <cell r="I140" t="str">
            <v>FB4J</v>
          </cell>
          <cell r="O140" t="str">
            <v>(291060, 289130, 27.000) (291070, 289120, 27.000) (291080, 289120, 27.000)</v>
          </cell>
        </row>
        <row r="141">
          <cell r="I141" t="str">
            <v>FCI4</v>
          </cell>
          <cell r="O141" t="str">
            <v>(291060, 289130, 33.300) (291070, 289120, 33.300) (291080, 289120, 33.300)</v>
          </cell>
        </row>
        <row r="142">
          <cell r="I142" t="str">
            <v>279958
(MWCC_UTI_30038)</v>
          </cell>
          <cell r="O142" t="str">
            <v>(291081.7719, 289136.6761, -6.0663) (291078.8576, 289132.6182, -5.986422581) (291075.9432, 289128.5603, -5.906545161) (291073.0289, 289124.5024, -5.826667742) (291070.1146, 289120.4444, -5.746790323) (291067.2003, 289116.3865, -5.666912903) (291064.2859, 289112.3286, -5.587035484) (291061.3716, 289108.2707, -5.507158065) (291058.4573, 289104.2128, -5.427280645) (291055.5429, 289100.1549, -5.347403226) (291052.6286, 289096.0969, -5.267525806) (291049.7143, 289092.039, -5.187648387) (291046.8, 289087.9811, -5.107770968) (291043.8856, 289083.9232, -5.027893548) (291040.9713, 289079.8653, -4.948016129) (291038.057, 289075.8074, -4.86813871) (291035.1426, 289071.7494, -4.78826129) (291032.2283, 289067.6915, -4.708383871) (291029.314, 289063.6336, -4.628506452) (291026.3996, 289059.5757, -4.548629032) (291023.4853, 289055.5178, -4.468751613) (291020.571, 289051.4599, -4.388874194) (291017.6567, 289047.4019, -4.308996774) (291014.7423, 289043.344, -4.229119355) (291011.828, 289039.2861, -4.149241935) (291008.9137, 289035.2282, -4.069364516) (291005.9993, 289031.1703, -3.989487097) (291003.085, 289027.1124, -3.909609677) (291000.1707, 289023.0544, -3.829732258) (290997.2564, 289018.9965, -3.749854839) (290994.342, 289014.9386, -3.669977419) (290991.4277, 289010.8807, -3.5901)</v>
          </cell>
        </row>
        <row r="143">
          <cell r="I143" t="str">
            <v xml:space="preserve">
279959
(MWCC_UTI_30039)</v>
          </cell>
          <cell r="O143" t="str">
            <v>(291081.7719, 289136.6761, -6.0663) (291078.8576, 289132.6182, -5.986422581) (291075.9432, 289128.5603, -5.906545161) (291073.0289, 289124.5024, -5.826667742) (291070.1146, 289120.4444, -5.746790323) (291067.2003, 289116.3865, -5.666912903) (291064.2859, 289112.3286, -5.587035484) (291061.3716, 289108.2707, -5.507158065) (291058.4573, 289104.2128, -5.427280645) (291055.5429, 289100.1549, -5.347403226) (291052.6286, 289096.0969, -5.267525806) (291049.7143, 289092.039, -5.187648387) (291046.8, 289087.9811, -5.107770968) (291043.8856, 289083.9232, -5.027893548) (291040.9713, 289079.8653, -4.948016129) (291038.057, 289075.8074, -4.86813871) (291035.1426, 289071.7494, -4.78826129) (291032.2283, 289067.6915, -4.708383871) (291029.314, 289063.6336, -4.628506452) (291026.3996, 289059.5757, -4.548629032) (291023.4853, 289055.5178, -4.468751613) (291020.571, 289051.4599, -4.388874194) (291017.6567, 289047.4019, -4.308996774) (291014.7423, 289043.344, -4.229119355) (291011.828, 289039.2861, -4.149241935) (291008.9137, 289035.2282, -4.069364516) (291005.9993, 289031.1703, -3.989487097) (291003.085, 289027.1124, -3.909609677) (291000.1707, 289023.0544, -3.829732258) (290997.2564, 289018.9965, -3.749854839) (290994.342, 289014.9386, -3.669977419) (290991.4277, 289010.8807, -3.5901)</v>
          </cell>
        </row>
        <row r="144">
          <cell r="I144" t="str">
            <v xml:space="preserve">262077
</v>
          </cell>
          <cell r="O144" t="str">
            <v>(290662.5863, 289219.9179, 29.63) (290672.7599, 289264.6267, 29.63) (290679.1071, 289291.8765, 29.63) (290715.2435, 289358.3361, 29.63) (290755.2583, 289413.2007, 29.63) (290779.3509, 289437.2055, 29.63) (290808.3959, 289468.1523, 29.63) (290825.8625, 289482.9301, 29.63) (290880.8985, 289512.4875, 29.63)</v>
          </cell>
        </row>
        <row r="145">
          <cell r="I145" t="str">
            <v xml:space="preserve">
262217
</v>
          </cell>
          <cell r="O145" t="str">
            <v>(290678.1933, 289292.2833, 29.63) (290685.7889, 289309.3539, 29.63) (290714.3945, 289358.8661, 29.63) (290771.2355, 289433.1993, 29.63) (290803.3135, 289464.5899, 29.63) (290837.3319, 289493.4857, 29.63) (290891.3643, 289517.0961, 29.63) (290903.5265, 289515.0459, 29.63) (290924.0371, 289522.3081, 29.63) (290960.3729, 289535.1061, 29.63)</v>
          </cell>
        </row>
        <row r="146">
          <cell r="I146" t="str">
            <v xml:space="preserve">265553
</v>
          </cell>
          <cell r="O146" t="str">
            <v>(290678.1933, 289292.2833, 29.63) (290725.1067, 289374.7961, 29.63) (290778.4861, 289437.7705, 29.63) (290806.2665, 289467.6231, 29.63) (290825.1243, 289483.6195, 29.63) (290864.6685, 289508.0507, 29.63) (290902.8427, 289514.9627, 29.63) (290940.2985, 289530.5549, 29.63) (290960.3729, 289535.1061, 29.63)</v>
          </cell>
        </row>
        <row r="147">
          <cell r="I147">
            <v>265572</v>
          </cell>
          <cell r="O147" t="str">
            <v>(290663.7817, 289229.1195, 29.63) (290673.2179, 289264.4095, 29.63) (290674.1653, 289279.5409, 29.63) (290687.3747, 289309.0775, 29.63) (290715.6679, 289358.0711, 29.63) (290772.3319, 289432.1735, 29.63) (290791.9263, 289448.1343, 29.63) (290822.5575, 289477.9653, 29.63) (290845.4103, 289497.1147, 29.63) (290891.7629, 289515.6471, 29.63)</v>
          </cell>
        </row>
        <row r="148">
          <cell r="I148" t="str">
            <v>MWCC_UTI_70899</v>
          </cell>
          <cell r="O148" t="str">
            <v>We don't have coords (FCD only)</v>
          </cell>
        </row>
        <row r="149">
          <cell r="I149" t="str">
            <v>MWCC_UTI_70290</v>
          </cell>
          <cell r="O149" t="str">
            <v>We don't have coords (FCD only)</v>
          </cell>
        </row>
      </sheetData>
      <sheetData sheetId="9">
        <row r="2">
          <cell r="J2" t="str">
            <v>GIS or Sub-Asset Ref.</v>
          </cell>
          <cell r="O2" t="str">
            <v>Phase 3 Polyline</v>
          </cell>
        </row>
        <row r="3">
          <cell r="J3" t="str">
            <v>1PVEG</v>
          </cell>
          <cell r="O3" t="str">
            <v>(291440.2395, 288420.0572, 23.2625) (291429.5813, 288418.1474, 23.2625) (291424.2522, 288417.1925, 23.2625) (291413.594, 288415.2827, 23.2625)</v>
          </cell>
        </row>
        <row r="4">
          <cell r="J4" t="str">
            <v>1PVZF</v>
          </cell>
          <cell r="O4" t="str">
            <v>(291267.4287, 288702.509167, 28.6425) (291258.6632, 288699.08, 28.6425) (291253.4039, 288697.0225, 28.6425) (291244.6384, 288693.593333, 28.6425)</v>
          </cell>
        </row>
        <row r="5">
          <cell r="J5" t="str">
            <v>1PW09</v>
          </cell>
          <cell r="O5" t="str">
            <v>(291336.611081, 288598.47967, 26.0525) (291330.256287, 288591.264282, 26.0525) (291326.125671, 288586.57428, 26.0525) (291319.770877, 288579.358892, 26.0525)</v>
          </cell>
        </row>
        <row r="6">
          <cell r="J6" t="str">
            <v>2CXOM</v>
          </cell>
          <cell r="O6" t="str">
            <v>(291432.161977, 288656.009262, 23.9725) (291428.8603, 288655.205, 23.9725) (291427.7523, 288654.9351, 23.6347) (291424.450623, 288654.130838, 23.6347)</v>
          </cell>
        </row>
        <row r="7">
          <cell r="J7" t="str">
            <v>2D6IF</v>
          </cell>
          <cell r="O7" t="str">
            <v>(291406.1059, 288507.3406, 23.9322) (291407.9223, 288500.5871, 23.87246477) (291411.8321, 288482.5698, 23.71498762) (291412.398, 288477.6515, 23.67270064) (291413.5915, 288466.4123, 23.57616089) (291424.2522, 288417.1925, 23.146)</v>
          </cell>
        </row>
        <row r="8">
          <cell r="J8" t="str">
            <v>2D6IW</v>
          </cell>
          <cell r="O8" t="str">
            <v>(291394.8111, 288526.0601, 24.0495) (291397.356, 288523.9893, 24.02147476) (291399.3119, 288522.3349, 23.99959284) (291401.4595, 288520.3751, 23.97475846) (291402.8991, 288518.1345, 23.95200985) (291403.6497, 288516.3129, 23.93518099) (291406.1059, 288507.3406, 23.85572183)</v>
          </cell>
        </row>
        <row r="9">
          <cell r="J9" t="str">
            <v>2DA8P</v>
          </cell>
          <cell r="O9" t="str">
            <v>(291460.7195, 288671.344, 22.461) (291458.0625, 288669.3154, 22.5405) (291454.7194, 288667.8058, 22.6703) (291450.0546, 288665.532, 22.8478) (291434.5386, 288657.9514, 23.4091) (291434.5386, 288657.9514, 23.4091) (291428.8603, 288655.205, 23.4746)</v>
          </cell>
        </row>
        <row r="10">
          <cell r="J10" t="str">
            <v>2DA9H</v>
          </cell>
          <cell r="O10" t="str">
            <v>(291460.7195, 288671.344, 22.461) (291458.0625, 288669.3154, 22.5405) (291454.7194, 288667.8058, 22.6703) (291450.0546, 288665.532, 22.8478) (291434.5386, 288657.9514, 23.4091) (291434.5386, 288657.9514, 23.4091) (291428.8603, 288655.205, 23.4746)</v>
          </cell>
        </row>
        <row r="11">
          <cell r="J11" t="str">
            <v>2DFE0</v>
          </cell>
          <cell r="O11" t="str">
            <v>(291338.5768, 288767.4366, 26.166) (291341.208, 288764.8633, 26.00444974) (291344.6472, 288762.568, 25.82295236) (291348.4973, 288760.6617, 25.63437035) (291351.6639, 288759.3744, 25.48432526) (291356.2412, 288758.4489, 25.27933797) (291364.8205, 288757.5139, 24.90051826) (291378.3989, 288756.4424, 24.30263915) (291379.2987, 288756.4178, 24.26312752) (291379.396, 288756.3151, 24.25691754) (291384.1896, 288755.9839, 24.046)</v>
          </cell>
        </row>
        <row r="12">
          <cell r="J12" t="str">
            <v>2DHJY</v>
          </cell>
          <cell r="O12" t="str">
            <v>(291329.487161, 288594.48762, 26.8523) (291326.1257, 288586.5743, 26.8523) (291324.9493, 288583.8049, 26.8109) (291321.587839, 288575.89158, 26.8109)</v>
          </cell>
        </row>
        <row r="13">
          <cell r="J13" t="str">
            <v>2DHK0</v>
          </cell>
          <cell r="O13" t="str">
            <v>(291326.1257, 288586.5743, 25.8595) (291351.1005, 288563.1785, 25.179372) (291373.8069, 288544.6475, 24.596888) (291394.8109, 288526.0629, 24.0395)</v>
          </cell>
        </row>
        <row r="14">
          <cell r="J14" t="str">
            <v>2DKWS</v>
          </cell>
          <cell r="O14" t="str">
            <v>(291210.583679, 288825.267273, 30.227) (291212.338928, 288821.758484, 30.227) (291212.765686, 288820.905273, 30.227) (291213.03009, 288819.59729, 30.227) (291214.164307, 288817.164917, 30.227) (291214.525879, 288815.754272, 30.227) (291215.810913, 288811.516724, 30.227) (291216.831482, 288808.587097, 30.227) (291217.368286, 288806.271118, 30.227) (291218.475281, 288802.838928, 30.227) (291219.198486, 288800.0177, 30.227) (291220.383484, 288795.782898, 30.227) (291220.458923, 288794.88031, 30.227) (291220.4589, 288794.8803, 30.6515) (291220.9041, 288792.8669, 30.617) (291221.9563, 288787.4351, 30.516) (291223.4863, 288781.1897, 30.4471) (291224.1905, 288777.6685, 30.4334) (291226.2823, 288770.0071, 30.3275) (291227.9343, 288764.5587, 30.227) (291229.4781, 288758.8133, 30.1118) (291231.6863, 288751.7491, 29.977) (291234.1755, 288743.9765, 29.8567)</v>
          </cell>
        </row>
        <row r="15">
          <cell r="J15" t="str">
            <v>2DKWU</v>
          </cell>
          <cell r="O15" t="str">
            <v>(291234.1755, 288743.9765, 29.995) (291236.6053, 288737.7065, 29.8644) (291236.6053, 288737.7065, 29.8595) (291238.2575, 288732.2583, 29.8024) (291242.8559, 288721.1263, 29.5807) (291247.3625, 288710.2971, 29.3695) (291248.3075, 288708.2701, 29.3195) (291249.7115, 288704.7297, 29.1971)</v>
          </cell>
        </row>
        <row r="16">
          <cell r="J16" t="str">
            <v>2DKWW</v>
          </cell>
          <cell r="O16" t="str">
            <v>(291234.1755, 288743.9765, 29.995) (291236.6053, 288737.7065, 29.8644) (291236.6053, 288737.7065, 29.8595) (291238.2575, 288732.2583, 29.8024) (291242.8559, 288721.1263, 29.5807) (291247.3625, 288710.2971, 29.3695) (291248.3075, 288708.2701, 29.3195) (291249.7115, 288704.7297, 29.1971)</v>
          </cell>
        </row>
        <row r="17">
          <cell r="J17" t="str">
            <v>2DKWZ</v>
          </cell>
          <cell r="O17" t="str">
            <v>(291210.583679, 288825.267273, 30.227) (291212.338928, 288821.758484, 30.227) (291212.765686, 288820.905273, 30.227) (291213.03009, 288819.59729, 30.227) (291214.164307, 288817.164917, 30.227) (291214.525879, 288815.754272, 30.227) (291215.810913, 288811.516724, 30.227) (291216.831482, 288808.587097, 30.227) (291217.368286, 288806.271118, 30.227) (291218.475281, 288802.838928, 30.227) (291219.198486, 288800.0177, 30.227) (291220.383484, 288795.782898, 30.227) (291220.458923, 288794.88031, 30.227) (291220.4589, 288794.8803, 30.6515) (291220.9041, 288792.8669, 30.617) (291221.9563, 288787.4351, 30.516) (291223.4863, 288781.1897, 30.4471) (291224.1905, 288777.6685, 30.4334) (291226.2823, 288770.0071, 30.3275) (291227.9343, 288764.5587, 30.227) (291229.4781, 288758.8133, 30.1118) (291231.6863, 288751.7491, 29.977) (291234.1755, 288743.9765, 29.8567)</v>
          </cell>
        </row>
        <row r="18">
          <cell r="J18" t="str">
            <v>2DMT0</v>
          </cell>
          <cell r="O18" t="str">
            <v>(291253.403076, 288697.024475, 28.4495) (291260.342529, 288680.025085, 28.4495) (291264.9599, 288669.593079, 28.4495) (291268.654114, 288661.987915, 28.4495)</v>
          </cell>
        </row>
        <row r="19">
          <cell r="J19" t="str">
            <v>5YC85</v>
          </cell>
          <cell r="O19" t="str">
            <v>(291375.5091, 288750.0067, 25.4169) (291375.7195, 288749.4714, 25.3974) (291375.6109, 288747.4359, 25.3856) (291379.5305, 288746.646, 25.2244) (291384.6984, 288741.6617, 25.0692) (291390.3884, 288730.1996, 24.9248) (291398.6356, 288713.4645, 25.314) (291405.646, 288699.0647, 24.8373) (291412.2865, 288685.7755, 24.4395) (291414.5459, 288681.0784, 24.4499)</v>
          </cell>
        </row>
        <row r="20">
          <cell r="J20" t="str">
            <v>5YDWK</v>
          </cell>
          <cell r="O20" t="str">
            <v>(291174.6773, 289025.2509, 30.5) (291138.6613, 289001.2963, 30.5)</v>
          </cell>
        </row>
        <row r="21">
          <cell r="J21" t="str">
            <v>6L7GW</v>
          </cell>
          <cell r="O21" t="str">
            <v>(291078.7631, 288974.1371, 32.9383) (291079.3487, 288973.5469, 32.9221) (291082.0117, 288970.7339, 32.8785) (291085.3695, 288967.1873, 32.8586) (291089.6933, 288962.6613, 32.8599) (291092.5483, 288959.6049, 32.846) (291094.9335, 288956.7997, 32.8026) (291098.9153, 288952.8391, 32.766) (291103.7807, 288947.7819, 32.8421) (291109.3901, 288942.3471, 32.7781) (291112.6041, 288939.3603, 32.8409) (291115.7005, 288936.4165, 32.7723) (291119.5291, 288932.6585, 32.8076) (291124.1371, 288928.3629, 32.7856) (291127.1947, 288925.4599, 32.7711) (291128.1107, 288924.6641, 32.6786) (291136.7757, 288917.1367, 32.7344) (291146.0773, 288908.7749, 32.7794) (291153.8539, 288901.5137, 32.7343) (291153.8709, 288900.6737, 32.7813) (291153.8961, 288899.4279, 32.7778) (291155.1471, 288898.1645, 32.7953) (291156.4105, 288896.8885, 32.7115) (291157.0911, 288896.1695, 32.6961) (291158.9381, 288894.3389, 32.7066) (291162.4351, 288890.0737, 32.6115) (291167.2411, 288884.3035, 32.5417) (291171.4421, 288878.1925, 32.4246) (291174.4233, 288873.9413, 32.418) (291179.7381, 288866.4497, 32.356) (291184.5169, 288859.6873, 32.2946) (291190.0205, 288851.8331, 32.0902) (291193.5773, 288846.8515, 32.0592) (291197.2701, 288841.0323, 32.0071) (291202.4529, 288833.0677, 31.9536) (291204.3941, 288829.9967, 31.9013) (291204.5311, 288829.7571, 31.8946)</v>
          </cell>
        </row>
        <row r="22">
          <cell r="J22" t="str">
            <v>F7NZ</v>
          </cell>
          <cell r="O22" t="str">
            <v>(291043.7811, 289000.5255, 32.9644386204) (291055.9874, 288993.1878, 32.9644386204) (291058.5459, 288991.617, 32.9644386204) (291064.1355, 288987.4619, 32.9644386204) (291065.7079, 288986.4183, 32.9644386204) (291069.6279, 288983.4095, 32.9644386204) (291072.9616, 288980.9169, 32.9644386204) (291074.434, 288979.8761, 32.9644386204) (291076.3899, 288978.2217, 32.9644386204) (291079.5073, 288975.1348, 32.7807114147) (291080.1907, 288974.5157, 32.7807114147) (291083.2027, 288971.2315, 32.7807114147) (291086.0174, 288968.0528, 32.7807114147) (291090.2963, 288963.5333, 32.7807114147) (291093.3082, 288960.2491, 32.7807114147) (291096.2393, 288957.6675, 32.7807114147) (291099.8539, 288954.4669, 32.7807114147) (291105.5188, 288949.4092, 32.7807114147) (291111.2783, 288944.1488, 32.7807114147) (291114.0122, 288941.6727, 32.7807114147)</v>
          </cell>
        </row>
        <row r="23">
          <cell r="J23" t="str">
            <v>F7X8</v>
          </cell>
          <cell r="O23" t="str">
            <v>(291086.338071, 288980.952741, 32.9607) (291079.5073, 288975.1348, 32.9607) (291077.4584, 288973.3897, 32.9123) (291070.627629, 288967.571759, 32.9123)</v>
          </cell>
        </row>
        <row r="24">
          <cell r="J24" t="str">
            <v>F7X9</v>
          </cell>
          <cell r="O24" t="str">
            <v>(291043.7811, 289000.5255, 32.9644386204) (291055.9874, 288993.1878, 32.9644386204) (291058.5459, 288991.617, 32.9644386204) (291064.1355, 288987.4619, 32.9644386204) (291065.7079, 288986.4183, 32.9644386204) (291069.6279, 288983.4095, 32.9644386204) (291072.9616, 288980.9169, 32.9644386204) (291074.434, 288979.8761, 32.9644386204) (291076.3899, 288978.2217, 32.9644386204) (291079.5073, 288975.1348, 32.7807114147) (291080.1907, 288974.5157, 32.7807114147) (291083.2027, 288971.2315, 32.7807114147) (291086.0174, 288968.0528, 32.7807114147) (291090.2963, 288963.5333, 32.7807114147) (291093.3082, 288960.2491, 32.7807114147) (291096.2393, 288957.6675, 32.7807114147) (291099.8539, 288954.4669, 32.7807114147) (291105.5188, 288949.4092, 32.7807114147) (291111.2783, 288944.1488, 32.7807114147) (291114.0122, 288941.6727, 32.7807114147)</v>
          </cell>
        </row>
        <row r="25">
          <cell r="J25" t="str">
            <v>F8MP</v>
          </cell>
          <cell r="O25" t="str">
            <v>(291339.2592, 288561.8985, 26.5394658291) (291339.7045, 288559.8852, 26.5394658291) (291341.1292, 288553.4425, 26.5394658291) (291342.4703, 288547.6025, 26.5394658291) (291343.7978, 288541.2625, 26.5394658291) (291345.665, 288532.7065, 26.5394658291) (291347.9102, 288523.3398, 26.5394658291) (291348.1746, 288522.0318, 26.4332756087) (291348.4417, 288520.8238, 26.4332756087)</v>
          </cell>
        </row>
        <row r="26">
          <cell r="J26" t="str">
            <v>F8VB</v>
          </cell>
          <cell r="O26" t="str">
            <v>(291348.1746, 288522.0318, 26.4332756087) (291348.4417, 288520.8238, 26.4332756087)</v>
          </cell>
        </row>
        <row r="27">
          <cell r="J27" t="str">
            <v>F930</v>
          </cell>
          <cell r="O27" t="str">
            <v>(291114.0122, 288941.6727, 32.7961853842) (291114.6205, 288938.6631, 32.7961853842) (291115.5985, 288933.8248, 32.7961853842) (291119.0159, 288930.7296, 32.7961853842) (291125.0261, 288925.2754, 32.7961853842) (291127.3147, 288923.1985, 32.7961853842) (291136.786, 288914.6348, 32.7961853842) (291145.2794, 288906.8983, 32.7961853842) (291151.336, 288901.5297, 32.7961853842) (291155.6368, 288897.8101, 32.7961853842) (291156.4121, 288896.8884, 32.0856465197) (291157.0928, 288896.1694, 32.0856465197) (291162.225, 288889.9255, 32.0856465197) (291166.971, 288884.1925, 32.0856465197) (291171.3089, 288878.1705, 32.0856465197) (291173.9962, 288873.9947, 32.0856465197) (291179.3847, 288866.1429, 32.0856465197) (291184.3896, 288858.902, 32.0856465197) (291190.0807, 288851.142, 32.0856465197) (291193.646, 288846.1417, 32.0856465197) (291197.295, 288840.5388, 32.0856465197) (291202.3862, 288832.7952, 32.0856465197) (291204.5873, 288829.1329, 32.0856465197) (291206.0105, 288826.2924, 32.0856465197) (291208.0035, 288822.3356, 32.0856465197) (291209.8992, 288818.4816, 32.0856465197) (291211.3032, 288814.9412, 32.0856465197) (291212.3964, 288811.009, 32.0856465197) (291212.4827, 288810.5064, 31.5358991234) (291213.5813, 288806.7742, 31.5358991234) (291215.1388, 288801.5286, 31.5358991234) (291215.3196, 288800.8233, 31.0386614198) (291216.1265, 288797.3992, 31.0386614198) (291217.4785, 288791.9591, 31.0386614198) (291218.8251, 288786.3191, 31.0386614198) (291220.8087, 288778.3603, 31.0386614198) (291222.695, 288770.5042, 31.0386614198) (291224.2252, 288764.2587, 31.0386614198) (291225.0348, 288760.9347, 31.0386614198) (291229.1323, 288757.754, 31.0386614198) (291230.9134, 288756.3714, 31.0386614198) (291231.5641, 288754.5526, 29.6505751382) (291232.0339, 288753.4391, 29.6505751382) (291234.0667, 288747.28, 29.6505751382) (291235.9296, 288742.2262, 29.6505751382) (291238.3432, 288735.3562, 29.6505751382) (291240.7623, 288728.6863, 29.6505751382) (291243.1813, 288722.0163, 29.6505751382) (291245.8812, 288714.6383, 29.6505751382) (291247.5715, 288710.5897, 29.6505751382) (291250.5822, 288703.6034, 29.6505751382) (291253.2067, 288697.128, 29.6505751382) (291256.312, 288689.939, 29.6505751382) (291259.4227, 288682.9499, 29.6505751382) (291262.1608, 288676.9716, 29.6505751382) (291263.773, 288673.7257, 29.6505751382) (291266.2304, 288668.4555, 29.6505751382) (291268.4042, 288663.7934, 29.6505751382) (291270.4862, 288659.434, 29.6505751382)</v>
          </cell>
        </row>
        <row r="28">
          <cell r="J28" t="str">
            <v>FAD7</v>
          </cell>
          <cell r="O28" t="str">
            <v>(291114.0122, 288941.6727, 32.7961853842) (291114.6205, 288938.6631, 32.7961853842) (291115.5985, 288933.8248, 32.7961853842) (291119.0159, 288930.7296, 32.7961853842) (291125.0261, 288925.2754, 32.7961853842) (291127.3147, 288923.1985, 32.7961853842) (291136.786, 288914.6348, 32.7961853842) (291145.2794, 288906.8983, 32.7961853842) (291151.336, 288901.5297, 32.7961853842) (291155.6368, 288897.8101, 32.7961853842) (291156.4121, 288896.8884, 32.0856465197) (291157.0928, 288896.1694, 32.0856465197) (291162.225, 288889.9255, 32.0856465197) (291166.971, 288884.1925, 32.0856465197) (291171.3089, 288878.1705, 32.0856465197) (291173.9962, 288873.9947, 32.0856465197) (291179.3847, 288866.1429, 32.0856465197) (291184.3896, 288858.902, 32.0856465197) (291190.0807, 288851.142, 32.0856465197) (291193.646, 288846.1417, 32.0856465197) (291197.295, 288840.5388, 32.0856465197) (291202.3862, 288832.7952, 32.0856465197) (291204.5873, 288829.1329, 32.0856465197) (291206.0105, 288826.2924, 32.0856465197) (291208.0035, 288822.3356, 32.0856465197) (291209.8992, 288818.4816, 32.0856465197) (291211.3032, 288814.9412, 32.0856465197) (291212.3964, 288811.009, 32.0856465197) (291212.4827, 288810.5064, 31.5358991234) (291213.5813, 288806.7742, 31.5358991234) (291215.1388, 288801.5286, 31.5358991234) (291215.3196, 288800.8233, 31.0386614198) (291216.1265, 288797.3992, 31.0386614198) (291217.4785, 288791.9591, 31.0386614198) (291218.8251, 288786.3191, 31.0386614198) (291220.8087, 288778.3603, 31.0386614198) (291222.695, 288770.5042, 31.0386614198) (291224.2252, 288764.2587, 31.0386614198) (291225.0348, 288760.9347, 31.0386614198) (291229.1323, 288757.754, 31.0386614198) (291230.9134, 288756.3714, 31.0386614198) (291231.5641, 288754.5526, 29.6505751382) (291232.0339, 288753.4391, 29.6505751382) (291234.0667, 288747.28, 29.6505751382) (291235.9296, 288742.2262, 29.6505751382) (291238.3432, 288735.3562, 29.6505751382) (291240.7623, 288728.6863, 29.6505751382) (291243.1813, 288722.0163, 29.6505751382) (291245.8812, 288714.6383, 29.6505751382) (291247.5715, 288710.5897, 29.6505751382) (291250.5822, 288703.6034, 29.6505751382) (291253.2067, 288697.128, 29.6505751382) (291256.312, 288689.939, 29.6505751382) (291259.4227, 288682.9499, 29.6505751382) (291262.1608, 288676.9716, 29.6505751382) (291263.773, 288673.7257, 29.6505751382) (291266.2304, 288668.4555, 29.6505751382) (291268.4042, 288663.7934, 29.6505751382) (291270.4862, 288659.434, 29.6505751382)</v>
          </cell>
        </row>
        <row r="29">
          <cell r="J29" t="str">
            <v>FADD</v>
          </cell>
          <cell r="O29" t="str">
            <v>(291143.183818, 288905.650986, 32.8095) (291154.3659, 288895.2433, 32.7408) (291163.954472, 288902.952302, 32.6445)</v>
          </cell>
        </row>
        <row r="30">
          <cell r="J30" t="str">
            <v>FADE</v>
          </cell>
          <cell r="O30" t="str">
            <v>(291114.0122, 288941.6727, 32.7961853842) (291114.6205, 288938.6631, 32.7961853842) (291115.5985, 288933.8248, 32.7961853842) (291119.0159, 288930.7296, 32.7961853842) (291125.0261, 288925.2754, 32.7961853842) (291127.3147, 288923.1985, 32.7961853842) (291136.786, 288914.6348, 32.7961853842) (291145.2794, 288906.8983, 32.7961853842) (291151.336, 288901.5297, 32.7961853842) (291155.6368, 288897.8101, 32.7961853842) (291156.4121, 288896.8884, 32.0856465197) (291157.0928, 288896.1694, 32.0856465197) (291162.225, 288889.9255, 32.0856465197) (291166.971, 288884.1925, 32.0856465197) (291171.3089, 288878.1705, 32.0856465197) (291173.9962, 288873.9947, 32.0856465197) (291179.3847, 288866.1429, 32.0856465197) (291184.3896, 288858.902, 32.0856465197) (291190.0807, 288851.142, 32.0856465197) (291193.646, 288846.1417, 32.0856465197) (291197.295, 288840.5388, 32.0856465197) (291202.3862, 288832.7952, 32.0856465197) (291204.5873, 288829.1329, 32.0856465197) (291206.0105, 288826.2924, 32.0856465197) (291208.0035, 288822.3356, 32.0856465197) (291209.8992, 288818.4816, 32.0856465197) (291211.3032, 288814.9412, 32.0856465197) (291212.3964, 288811.009, 32.0856465197) (291212.4827, 288810.5064, 31.5358991234) (291213.5813, 288806.7742, 31.5358991234) (291215.1388, 288801.5286, 31.5358991234) (291215.3196, 288800.8233, 31.0386614198) (291216.1265, 288797.3992, 31.0386614198) (291217.4785, 288791.9591, 31.0386614198) (291218.8251, 288786.3191, 31.0386614198) (291220.8087, 288778.3603, 31.0386614198) (291222.695, 288770.5042, 31.0386614198) (291224.2252, 288764.2587, 31.0386614198) (291225.0348, 288760.9347, 31.0386614198) (291229.1323, 288757.754, 31.0386614198) (291230.9134, 288756.3714, 31.0386614198) (291231.5641, 288754.5526, 29.6505751382) (291232.0339, 288753.4391, 29.6505751382) (291234.0667, 288747.28, 29.6505751382) (291235.9296, 288742.2262, 29.6505751382) (291238.3432, 288735.3562, 29.6505751382) (291240.7623, 288728.6863, 29.6505751382) (291243.1813, 288722.0163, 29.6505751382) (291245.8812, 288714.6383, 29.6505751382) (291247.5715, 288710.5897, 29.6505751382) (291250.5822, 288703.6034, 29.6505751382) (291253.2067, 288697.128, 29.6505751382) (291256.312, 288689.939, 29.6505751382) (291259.4227, 288682.9499, 29.6505751382) (291262.1608, 288676.9716, 29.6505751382) (291263.773, 288673.7257, 29.6505751382) (291266.2304, 288668.4555, 29.6505751382) (291268.4042, 288663.7934, 29.6505751382) (291270.4862, 288659.434, 29.6505751382)</v>
          </cell>
        </row>
        <row r="31">
          <cell r="J31" t="str">
            <v>FCXP</v>
          </cell>
          <cell r="O31" t="str">
            <v>(291114.0122, 288941.6727, 32.7961853842) (291114.6205, 288938.6631, 32.7961853842) (291115.5985, 288933.8248, 32.7961853842) (291119.0159, 288930.7296, 32.7961853842) (291125.0261, 288925.2754, 32.7961853842) (291127.3147, 288923.1985, 32.7961853842) (291136.786, 288914.6348, 32.7961853842) (291145.2794, 288906.8983, 32.7961853842) (291151.336, 288901.5297, 32.7961853842) (291155.6368, 288897.8101, 32.7961853842) (291156.4121, 288896.8884, 32.0856465197) (291157.0928, 288896.1694, 32.0856465197) (291162.225, 288889.9255, 32.0856465197) (291166.971, 288884.1925, 32.0856465197) (291171.3089, 288878.1705, 32.0856465197) (291173.9962, 288873.9947, 32.0856465197) (291179.3847, 288866.1429, 32.0856465197) (291184.3896, 288858.902, 32.0856465197) (291190.0807, 288851.142, 32.0856465197) (291193.646, 288846.1417, 32.0856465197) (291197.295, 288840.5388, 32.0856465197) (291202.3862, 288832.7952, 32.0856465197) (291204.5873, 288829.1329, 32.0856465197) (291206.0105, 288826.2924, 32.0856465197) (291208.0035, 288822.3356, 32.0856465197) (291209.8992, 288818.4816, 32.0856465197) (291211.3032, 288814.9412, 32.0856465197) (291212.3964, 288811.009, 32.0856465197) (291212.4827, 288810.5064, 31.5358991234) (291213.5813, 288806.7742, 31.5358991234) (291215.1388, 288801.5286, 31.5358991234) (291215.3196, 288800.8233, 31.0386614198) (291216.1265, 288797.3992, 31.0386614198) (291217.4785, 288791.9591, 31.0386614198) (291218.8251, 288786.3191, 31.0386614198) (291220.8087, 288778.3603, 31.0386614198) (291222.695, 288770.5042, 31.0386614198) (291224.2252, 288764.2587, 31.0386614198) (291225.0348, 288760.9347, 31.0386614198) (291229.1323, 288757.754, 31.0386614198) (291230.9134, 288756.3714, 31.0386614198) (291231.5641, 288754.5526, 29.6505751382) (291232.0339, 288753.4391, 29.6505751382) (291234.0667, 288747.28, 29.6505751382) (291235.9296, 288742.2262, 29.6505751382) (291238.3432, 288735.3562, 29.6505751382) (291240.7623, 288728.6863, 29.6505751382) (291243.1813, 288722.0163, 29.6505751382) (291245.8812, 288714.6383, 29.6505751382) (291247.5715, 288710.5897, 29.6505751382) (291250.5822, 288703.6034, 29.6505751382) (291253.2067, 288697.128, 29.6505751382) (291256.312, 288689.939, 29.6505751382) (291259.4227, 288682.9499, 29.6505751382) (291262.1608, 288676.9716, 29.6505751382) (291263.773, 288673.7257, 29.6505751382) (291266.2304, 288668.4555, 29.6505751382) (291268.4042, 288663.7934, 29.6505751382) (291270.4862, 288659.434, 29.6505751382)</v>
          </cell>
        </row>
        <row r="32">
          <cell r="J32" t="str">
            <v>FCXR</v>
          </cell>
          <cell r="O32" t="str">
            <v>(291114.0122, 288941.6727, 32.7961853842) (291114.6205, 288938.6631, 32.7961853842) (291115.5985, 288933.8248, 32.7961853842) (291119.0159, 288930.7296, 32.7961853842) (291125.0261, 288925.2754, 32.7961853842) (291127.3147, 288923.1985, 32.7961853842) (291136.786, 288914.6348, 32.7961853842) (291145.2794, 288906.8983, 32.7961853842) (291151.336, 288901.5297, 32.7961853842) (291155.6368, 288897.8101, 32.7961853842) (291156.4121, 288896.8884, 32.0856465197) (291157.0928, 288896.1694, 32.0856465197) (291162.225, 288889.9255, 32.0856465197) (291166.971, 288884.1925, 32.0856465197) (291171.3089, 288878.1705, 32.0856465197) (291173.9962, 288873.9947, 32.0856465197) (291179.3847, 288866.1429, 32.0856465197) (291184.3896, 288858.902, 32.0856465197) (291190.0807, 288851.142, 32.0856465197) (291193.646, 288846.1417, 32.0856465197) (291197.295, 288840.5388, 32.0856465197) (291202.3862, 288832.7952, 32.0856465197) (291204.5873, 288829.1329, 32.0856465197) (291206.0105, 288826.2924, 32.0856465197) (291208.0035, 288822.3356, 32.0856465197) (291209.8992, 288818.4816, 32.0856465197) (291211.3032, 288814.9412, 32.0856465197) (291212.3964, 288811.009, 32.0856465197) (291212.4827, 288810.5064, 31.5358991234) (291213.5813, 288806.7742, 31.5358991234) (291215.1388, 288801.5286, 31.5358991234) (291215.3196, 288800.8233, 31.0386614198) (291216.1265, 288797.3992, 31.0386614198) (291217.4785, 288791.9591, 31.0386614198) (291218.8251, 288786.3191, 31.0386614198) (291220.8087, 288778.3603, 31.0386614198) (291222.695, 288770.5042, 31.0386614198) (291224.2252, 288764.2587, 31.0386614198) (291225.0348, 288760.9347, 31.0386614198) (291229.1323, 288757.754, 31.0386614198) (291230.9134, 288756.3714, 31.0386614198) (291231.5641, 288754.5526, 29.6505751382) (291232.0339, 288753.4391, 29.6505751382) (291234.0667, 288747.28, 29.6505751382) (291235.9296, 288742.2262, 29.6505751382) (291238.3432, 288735.3562, 29.6505751382) (291240.7623, 288728.6863, 29.6505751382) (291243.1813, 288722.0163, 29.6505751382) (291245.8812, 288714.6383, 29.6505751382) (291247.5715, 288710.5897, 29.6505751382) (291250.5822, 288703.6034, 29.6505751382) (291253.2067, 288697.128, 29.6505751382) (291256.312, 288689.939, 29.6505751382) (291259.4227, 288682.9499, 29.6505751382) (291262.1608, 288676.9716, 29.6505751382) (291263.773, 288673.7257, 29.6505751382) (291266.2304, 288668.4555, 29.6505751382) (291268.4042, 288663.7934, 29.6505751382) (291270.4862, 288659.434, 29.6505751382)</v>
          </cell>
        </row>
        <row r="33">
          <cell r="J33" t="str">
            <v>1C72O</v>
          </cell>
          <cell r="O33" t="str">
            <v>(291108, 288929, -16.5) (291223, 288906, -16.5)</v>
          </cell>
        </row>
        <row r="34">
          <cell r="J34" t="str">
            <v>MWCC_UTI_60500</v>
          </cell>
          <cell r="O34" t="str">
            <v>(291057.0961, 288997.1389, 34.5028) (291057.5196, 288996.8731, 34.50393) (291057.9437, 288996.6082, 34.50339) (291058.3679, 288996.3433, 34.50286) (291058.792, 288996.0784, 34.50232) (291059.2161, 288995.8135, 34.50179) (291059.6402, 288995.5485, 34.50125) (291060.0643, 288995.2836, 34.50071) (291060.4884, 288995.0187, 34.50018) (291060.9126, 288994.7538, 34.49964) (291061.3367, 288994.4889, 34.49911) (291061.7608, 288994.224, 34.49857) (291062.1849, 288993.9591, 34.49804) (291062.609, 288993.6942, 34.4975) (291063.0332, 288993.4293, 34.49697) (291063.4573, 288993.1644, 34.49643) (291063.8814, 288992.8995, 34.4959) (291064.3055, 288992.6346, 34.49536) (291064.7296, 288992.3697, 34.49483) (291065.1537, 288992.1047, 34.49429) (291065.5779, 288991.8398, 34.49376) (291066.002, 288991.5749, 34.49322) (291066.4261, 288991.31, 34.49269) (291066.8502, 288991.0451, 34.49215) (291067.2743, 288990.7802, 34.49162) (291067.6985, 288990.5153, 34.49108) (291068.1226, 288990.2504, 34.49055) (291068.5467, 288989.9855, 34.49001) (291068.9708, 288989.7206, 34.48947) (291069.3949, 288989.4557, 34.48894) (291069.819, 288989.1908, 34.4884) (291070.2432, 288988.9259, 34.48787) (291070.6673, 288988.6609, 34.48733) (291071.0914, 288988.396, 34.4868) (291071.5155, 288988.1311, 34.48626) (291071.9396, 288987.8662, 34.48573) (291072.3638, 288987.6013, 34.48519) (291072.7712, 288987.3123, 34.48577) (291073.1693, 288987.0096, 34.48697) (291073.5431, 288986.6798, 34.48676) (291073.89, 288986.3195, 34.48499) (291074.2368, 288985.9593, 34.48321) (291074.5836, 288985.5991, 34.48144) (291074.9305, 288985.2389, 34.47966) (291075.2773, 288984.8787, 34.47789) (291075.6241, 288984.5185, 34.47611) (291075.971, 288984.1583, 34.47434) (291076.3178, 288983.798, 34.47257) (291076.6646, 288983.4378, 34.47079) (291077.0115, 288983.0776, 34.46902) (291077.3583, 288982.7174, 34.46724) (291077.7052, 288982.3572, 34.46547) (291078.052, 288981.997, 34.46369) (291078.3988, 288981.6367, 34.46192) (291078.7457, 288981.2765, 34.46014) (291079.0925, 288980.9163, 34.45837) (291079.4393, 288980.5561, 34.4566) (291079.7862, 288980.1959, 34.45482) (291080.133, 288979.8357, 34.45305) (291080.4798, 288979.4755, 34.45127) (291080.8267, 288979.1152, 34.4495) (291081.1735, 288978.755, 34.44772) (291081.5203, 288978.3948, 34.44595) (291081.8672, 288978.0346, 34.44417) (291082.214, 288977.6744, 34.4424) (291082.5608, 288977.3142, 34.44063) (291082.9077, 288976.954, 34.43885) (291083.2545, 288976.5937, 34.43708) (291083.6014, 288976.2335, 34.4353) (291083.9482, 288975.8733, 34.43353) (291084.295, 288975.5131, 34.43175) (291084.6419, 288975.1529, 34.42998) (291084.9887, 288974.7927, 34.4282) (291085.3355, 288974.4324, 34.42643) (291085.6824, 288974.0722, 34.42466) (291086.0292, 288973.712, 34.42288) (291086.376, 288973.3518, 34.42111) (291086.7229, 288972.9916, 34.41933) (291087.0697, 288972.6314, 34.41756) (291087.4165, 288972.2712, 34.41578) (291087.7634, 288971.9109, 34.41401) (291088.1102, 288971.5507, 34.41223) (291088.4571, 288971.1905, 34.41046) (291088.8039, 288970.8303, 34.40869) (291089.1507, 288970.4701, 34.40691) (291089.4976, 288970.1099, 34.40514) (291089.8444, 288969.7497, 34.40336) (291090.1912, 288969.3894, 34.40159) (291090.5381, 288969.0292, 34.39981) (291090.8849, 288968.669, 34.39804) (291091.2317, 288968.3088, 34.39626) (291091.5786, 288967.9486, 34.39449) (291091.9254, 288967.5884, 34.39272) (291092.2722, 288967.2281, 34.39094) (291092.6191, 288966.8679, 34.38917) (291092.9659, 288966.5077, 34.38739) (291093.3127, 288966.1475, 34.38562) (291093.6596, 288965.7873, 34.38384) (291094.0064, 288965.4271, 34.38207) (291094.3533, 288965.0669, 34.38029) (291094.7001, 288964.7066, 34.37852) (291095.0469, 288964.3464, 34.37675) (291095.3938, 288963.9862, 34.37497) (291095.7406, 288963.626, 34.3732) (291096.0874, 288963.2658, 34.37142) (291096.4343, 288962.9056, 34.36965) (291096.7811, 288962.5454, 34.36787) (291097.1279, 288962.1851, 34.3661) (291097.4748, 288961.8249, 34.36432) (291097.8216, 288961.4647, 34.36255) (291098.1684, 288961.1045, 34.36078) (291098.5153, 288960.7443, 34.359) (291098.8621, 288960.3841, 34.35723) (291099.209, 288960.0238, 34.35545) (291099.5558, 288959.6636, 34.35368) (291099.9026, 288959.3034, 34.3519) (291100.2495, 288958.9432, 34.35013) (291100.5963, 288958.583, 34.34835) (291100.9431, 288958.2228, 34.34658) (291101.29, 288957.8626, 34.34481) (291101.6368, 288957.5023, 34.34303) (291101.9836, 288957.1421, 34.34126) (291102.3305, 288956.7819, 34.33948) (291102.6773, 288956.4217, 34.33771) (291103.0241, 288956.0615, 34.33593) (291103.371, 288955.7013, 34.33416) (291103.7178, 288955.3411, 34.33238) (291104.0646, 288954.9808, 34.33061) (291104.4115, 288954.6206, 34.32884) (291104.7583, 288954.2604, 34.32706) (291105.1052, 288953.9002, 34.32529) (291105.452, 288953.54, 34.32351) (291105.7988, 288953.1798, 34.32174) (291106.1457, 288952.8195, 34.31996) (291106.4925, 288952.4593, 34.31819) (291106.8393, 288952.0991, 34.31641) (291107.1862, 288951.7389, 34.31464) (291107.533, 288951.3787, 34.31287) (291107.8798, 288951.0185, 34.31109) (291108.2267, 288950.6583, 34.30932) (291108.5735, 288950.298, 34.30754) (291108.9203, 288949.9378, 34.30577) (291109.2672, 288949.5776, 34.30399) (291109.614, 288949.2174, 34.30222) (291109.9609, 288948.8572, 34.30044) (291110.3077, 288948.497, 34.29867) (291110.6545, 288948.1368, 34.2969) (291111.0014, 288947.7765, 34.29512) (291111.3482, 288947.4163, 34.29335) (291111.695, 288947.0561, 34.29157) (291112.0419, 288946.6959, 34.2898) (291112.3887, 288946.3357, 34.28802) (291112.7355, 288945.9755, 34.28625) (291113.0824, 288945.6152, 34.28447) (291113.4292, 288945.255, 34.2827) (291113.776, 288944.8948, 34.28093) (291114.1229, 288944.5346, 34.27915) (291114.4697, 288944.1744, 34.27738) (291114.8165, 288943.8142, 34.2756) (291115.1634, 288943.454, 34.27383) (291115.5102, 288943.0937, 34.27205) (291115.8571, 288942.7335, 34.27028) (291116.2039, 288942.3733, 34.2685) (291116.5507, 288942.0131, 34.26673) (291116.8976, 288941.6529, 34.26495) (291117.2444, 288941.2927, 34.26318) (291117.5912, 288940.9325, 34.26141) (291117.9381, 288940.5722, 34.25963) (291118.2849, 288940.212, 34.25786) (291118.6317, 288939.8518, 34.25608) (291118.9786, 288939.4916, 34.25431) (291119.3254, 288939.1314, 34.25253) (291119.6946, 288938.795, 34.25126) (291120.0763, 288938.4719, 34.25026) (291120.4579, 288938.1488, 34.24926) (291120.8395, 288937.8257, 34.24826) (291121.2212, 288937.5026, 34.24725) (291121.6028, 288937.1795, 34.24625) (291121.9845, 288936.8564, 34.24525) (291122.3661, 288936.5332, 34.24425) (291122.7478, 288936.2101, 34.24325) (291123.1294, 288935.887, 34.24225) (291123.511, 288935.5639, 34.24125) (291123.8927, 288935.2408, 34.24025) (291124.2743, 288934.9177, 34.23925) (291124.656, 288934.5946, 34.23825) (291125.0376, 288934.2715, 34.23725) (291125.4193, 288933.9484, 34.23625) (291125.8009, 288933.6252, 34.23525) (291126.1825, 288933.3021, 34.23425) (291126.5642, 288932.979, 34.23325) (291126.9458, 288932.6559, 34.23225) (291127.3275, 288932.3328, 34.23125) (291127.7091, 288932.0097, 34.23025) (291128.0908, 288931.6866, 34.22925) (291128.4724, 288931.3635, 34.22824) (291128.854, 288931.0404, 34.22724) (291129.2357, 288930.7172, 34.22624) (291129.6173, 288930.3941, 34.22524) (291129.999, 288930.071, 34.22424) (291130.3806, 288929.7479, 34.22324) (291130.7623, 288929.4248, 34.22224) (291131.1439, 288929.1017, 34.22124) (291131.5255, 288928.7786, 34.22024) (291131.9072, 288928.4555, 34.21924) (291132.2888, 288928.1324, 34.21824) (291132.6705, 288927.8093, 34.21724) (291133.0521, 288927.4861, 34.21624) (291133.4338, 288927.163, 34.21524) (291133.8154, 288926.8399, 34.21424) (291134.197, 288926.5168, 34.21324) (291134.5787, 288926.1937, 34.21224) (291134.9603, 288925.8706, 34.21124) (291135.342, 288925.5475, 34.21023) (291135.7236, 288925.2244, 34.20923) (291136.1053, 288924.9013, 34.20823) (291136.4869, 288924.5781, 34.20723) (291136.8685, 288924.255, 34.20623) (291137.2502, 288923.9319, 34.20523) (291137.6318, 288923.6088, 34.20423) (291138.0135, 288923.2857, 34.20323) (291138.3951, 288922.9626, 34.20223) (291138.7768, 288922.6395, 34.20123) (291139.1584, 288922.3164, 34.20023) (291139.54, 288921.9933, 34.19923) (291139.9217, 288921.6701, 34.19823) (291140.3033, 288921.347, 34.19723) (291140.685, 288921.0239, 34.19623) (291141.0666, 288920.7008, 34.19523) (291141.4483, 288920.3777, 34.19423) (291141.8299, 288920.0546, 34.19323) (291142.2115, 288919.7315, 34.19223) (291142.5932, 288919.4084, 34.19122) (291142.9748, 288919.0853, 34.19022) (291143.3456, 288918.7504, 34.18887) (291143.6984, 288918.3959, 34.18692) (291144.0511, 288918.0415, 34.18497) (291144.4039, 288917.6871, 34.18302) (291144.7566, 288917.3327, 34.18107) (291145.1094, 288916.9782, 34.17913) (291145.4621, 288916.6238, 34.17718) (291145.8148, 288916.2694, 34.17523) (291146.1676, 288915.915, 34.17328) (291146.5203, 288915.5605, 34.17133) (291146.8731, 288915.2061, 34.16939) (291147.2258, 288914.8517, 34.16744) (291147.5786, 288914.4973, 34.16549) (291147.9313, 288914.1428, 34.16354) (291148.2841, 288913.7884, 34.16159) (291148.6368, 288913.434, 34.15964) (291148.9896, 288913.0796, 34.1577) (291149.3423, 288912.7251, 34.15575) (291149.6951, 288912.3707, 34.1538) (291150.0478, 288912.0163, 34.15185) (291150.4006, 288911.6619, 34.1499) (291150.7533, 288911.3074, 34.14795) (291151.1061, 288910.953, 34.14601) (291151.4588, 288910.5986, 34.14406) (291151.8116, 288910.2442, 34.14211) (291152.1643, 288909.8897, 34.14016) (291152.5171, 288909.5353, 34.13821) (291152.8698, 288909.1809, 34.13627) (291153.2226, 288908.8265, 34.13432) (291153.5753, 288908.472, 34.13237) (291153.9281, 288908.1176, 34.13042) (291154.2808, 288907.7632, 34.12847) (291154.6336, 288907.4088, 34.12652) (291154.9863, 288907.0543, 34.12458) (291155.3391, 288906.6999, 34.12263) (291155.6918, 288906.3455, 34.12068) (291156.0446, 288905.9911, 34.11873) (291156.3973, 288905.6366, 34.11678) (291156.7501, 288905.2822, 34.11484) (291157.1028, 288904.9278, 34.11289) (291157.4556, 288904.5733, 34.11094) (291157.8083, 288904.2189, 34.10899) (291158.161, 288903.8645, 34.10704) (291158.5138, 288903.5101, 34.10509) (291158.8665, 288903.1556, 34.10315) (291159.2193, 288902.8012, 34.1012) (291159.572, 288902.4468, 34.09925) (291159.9248, 288902.0924, 34.0973) (291160.2775, 288901.7379, 34.09535) (291160.6303, 288901.3835, 34.0934) (291160.983, 288901.0291, 34.09146) (291161.3358, 288900.6747, 34.08951) (291161.6885, 288900.3202, 34.08756) (291162.0413, 288899.9658, 34.08561) (291162.394, 288899.6114, 34.08366) (291162.7468, 288899.257, 34.08172) (291163.0995, 288898.9025, 34.07977) (291163.4523, 288898.5481, 34.07782) (291163.805, 288898.1937, 34.07587) (291164.1578, 288897.8393, 34.07392) (291164.5105, 288897.4848, 34.07197) (291164.8633, 288897.1304, 34.07003) (291165.216, 288896.776, 34.06808) (291165.5688, 288896.4216, 34.06613) (291165.9215, 288896.0671, 34.06418) (291166.2743, 288895.7127, 34.06223) (291166.627, 288895.3583, 34.06029) (291166.9798, 288895.0039, 34.05834) (291167.3325, 288894.6494, 34.05639) (291167.6586, 288894.2724, 34.05243) (291167.951, 288893.8668, 34.04592) (291168.2433, 288893.4612, 34.0394) (291168.5357, 288893.0555, 34.03289) (291168.8281, 288892.6499, 34.02638) (291169.1204, 288892.2443, 34.01986) (291169.4128, 288891.8386, 34.01335) (291169.7051, 288891.433, 34.00684) (291169.9975, 288891.0274, 34.00032) (291170.2898, 288890.6217, 33.99381) (291170.5822, 288890.2161, 33.9873) (291170.8746, 288889.8105, 33.98079) (291171.1669, 288889.4048, 33.97427) (291171.4593, 288888.9992, 33.96776) (291171.7516, 288888.5936, 33.96125) (291172.044, 288888.1879, 33.95473) (291172.3363, 288887.7823, 33.94822) (291172.6287, 288887.3767, 33.94171) (291172.9211, 288886.971, 33.9352) (291173.2134, 288886.5654, 33.92868) (291173.5058, 288886.1598, 33.92217) (291173.7981, 288885.7541, 33.91566) (291174.0905, 288885.3485, 33.90914) (291174.3828, 288884.9429, 33.90263) (291174.6752, 288884.5372, 33.89612) (291174.9676, 288884.1316, 33.88961) (291175.2599, 288883.726, 33.88309) (291175.5523, 288883.3203, 33.87658) (291175.8446, 288882.9147, 33.87007) (291176.137, 288882.5091, 33.86355) (291176.4293, 288882.1034, 33.85704) (291176.7217, 288881.6978, 33.85053) (291177.0141, 288881.2922, 33.84402) (291177.3064, 288880.8865, 33.8375) (291177.5988, 288880.4809, 33.83099) (291177.8911, 288880.0753, 33.82448) (291178.1835, 288879.6697, 33.81796) (291178.4758, 288879.264, 33.81145) (291178.7682, 288878.8584, 33.80494) (291179.0606, 288878.4528, 33.79843) (291179.3529, 288878.0471, 33.79191) (291179.6453, 288877.6415, 33.7854) (291179.9376, 288877.2359, 33.77889) (291180.23, 288876.8302, 33.77237) (291180.5223, 288876.4246, 33.76586) (291180.8147, 288876.019, 33.75935) (291181.107, 288875.6133, 33.75284) (291181.3994, 288875.2077, 33.74632) (291181.6918, 288874.8021, 33.73981) (291181.9841, 288874.3964, 33.7333) (291182.2765, 288873.9908, 33.72678) (291182.5688, 288873.5852, 33.72027) (291182.8612, 288873.1795, 33.71376) (291183.1535, 288872.7739, 33.70724) (291183.4459, 288872.3683, 33.70073) (291183.7383, 288871.9626, 33.69422) (291184.0306, 288871.557, 33.68771) (291184.323, 288871.1514, 33.68119) (291184.6153, 288870.7457, 33.67468) (291184.9077, 288870.3401, 33.66817) (291185.2, 288869.9345, 33.66165) (291185.4924, 288869.5288, 33.65514) (291185.7848, 288869.1232, 33.64863) (291186.0771, 288868.7176, 33.64212) (291186.3695, 288868.3119, 33.6356) (291186.6618, 288867.9063, 33.62909) (291186.9542, 288867.5007, 33.62258) (291187.2465, 288867.095, 33.61606) (291187.5389, 288866.6894, 33.60955) (291187.8313, 288866.2838, 33.60304) (291188.1236, 288865.8781, 33.59653) (291188.416, 288865.4725, 33.59001) (291188.7083, 288865.0669, 33.5835) (291189.0007, 288864.6612, 33.57699) (291189.293, 288864.2556, 33.57047) (291189.5854, 288863.85, 33.56396) (291189.8778, 288863.4443, 33.55745) (291190.1701, 288863.0387, 33.55094) (291190.4625, 288862.6331, 33.54442) (291190.7548, 288862.2274, 33.53791) (291191.0472, 288861.8218, 33.5314) (291191.3395, 288861.4162, 33.52488) (291191.6319, 288861.0105, 33.51837) (291191.9243, 288860.6049, 33.51186) (291192.2166, 288860.1993, 33.50535) (291192.509, 288859.7937, 33.49883) (291192.8013, 288859.388, 33.49232) (291193.0937, 288858.9824, 33.48581) (291193.386, 288858.5768, 33.47929) (291193.6784, 288858.1711, 33.47278) (291193.9708, 288857.7655, 33.46627) (291194.2631, 288857.3599, 33.45976) (291194.5555, 288856.9542, 33.45324) (291194.8444, 288856.5462, 33.44614) (291195.1313, 288856.1367, 33.43868) (291195.4182, 288855.7272, 33.43122) (291195.7051, 288855.3177, 33.42376) (291195.992, 288854.9082, 33.4163) (291196.2789, 288854.4987, 33.40885) (291196.5658, 288854.0892, 33.40139) (291196.8527, 288853.6797, 33.39393) (291197.1396, 288853.2702, 33.38647) (291197.4266, 288852.8608, 33.37901) (291197.7135, 288852.4513, 33.37155) (291198.0004, 288852.0418, 33.36409) (291198.2873, 288851.6323, 33.35664) (291198.5742, 288851.2228, 33.34918) (291198.8611, 288850.8133, 33.34172) (291199.148, 288850.4038, 33.33426) (291199.4349, 288849.9943, 33.3268) (291199.7218, 288849.5848, 33.31934) (291200.0087, 288849.1753, 33.31188) (291200.2956, 288848.7658, 33.30443) (291200.5825, 288848.3564, 33.29697) (291200.8694, 288847.9469, 33.28951) (291201.1563, 288847.5374, 33.28205) (291201.4432, 288847.1279, 33.27459) (291201.7301, 288846.7184, 33.26713) (291202.017, 288846.3089, 33.25967) (291202.3039, 288845.8994, 33.25222) (291202.5908, 288845.4899, 33.24476) (291202.8777, 288845.0804, 33.2373) (291203.1646, 288844.6709, 33.22984) (291203.4515, 288844.2614, 33.22238) (291203.7384, 288843.8519, 33.21492) (291204.0254, 288843.4425, 33.20746) (291204.3123, 288843.033, 33.20001) (291204.5992, 288842.6235, 33.19255) (291204.8861, 288842.214, 33.18509) (291205.173, 288841.8045, 33.17763) (291205.4599, 288841.395, 33.17017) (291205.7468, 288840.9855, 33.16271) (291206.0337, 288840.576, 33.15525) (291206.3206, 288840.1665, 33.14779) (291206.6075, 288839.757, 33.14034) (291206.8944, 288839.3475, 33.13288) (291207.1813, 288838.938, 33.12542) (291207.4682, 288838.5286, 33.11796) (291207.7551, 288838.1191, 33.1105) (291208.042, 288837.7096, 33.10304) (291208.3289, 288837.3001, 33.09558) (291208.6158, 288836.8906, 33.08813) (291208.8633, 288836.4584, 33.08482) (291209.0736, 288836.0047, 33.08546) (291209.2838, 288835.5509, 33.08609) (291209.494, 288835.0972, 33.08672) (291209.7042, 288834.6435, 33.08735) (291209.9145, 288834.1898, 33.08798) (291210.1247, 288833.7361, 33.08861) (291210.3349, 288833.2824, 33.08924) (291210.5451, 288832.8287, 33.08987) (291210.7554, 288832.3749, 33.09051) (291210.9656, 288831.9212, 33.09114) (291211.1758, 288831.4675, 33.09177) (291211.3861, 288831.0138, 33.0924) (291211.5963, 288830.5601, 33.09303) (291211.8065, 288830.1064, 33.09366) (291212.0167, 288829.6527, 33.09429) (291212.227, 288829.1989, 33.09492) (291212.4372, 288828.7452, 33.09556) (291212.6474, 288828.2915, 33.09619) (291212.8576, 288827.8378, 33.09682) (291213.0679, 288827.3841, 33.09745) (291213.2781, 288826.9304, 33.09808) (291213.4883, 288826.4767, 33.09871) (291213.6986, 288826.0229, 33.09934) (291213.9088, 288825.5692, 33.09997) (291214.119, 288825.1155, 33.10061) (291214.3292, 288824.6618, 33.10124) (291214.5395, 288824.2081, 33.10187) (291214.7497, 288823.7544, 33.1025) (291214.9599, 288823.3007, 33.10313) (291215.1701, 288822.8469, 33.10376) (291215.3804, 288822.3932, 33.10439) (291215.6627, 288821.9822, 33.10293) (291215.9597, 288821.58, 33.10104) (291216.2567, 288821.1777, 33.09916) (291216.5538, 288820.7754, 33.09727) (291216.8508, 288820.3732, 33.09538) (291217.1539, 288819.9757, 33.08239) (291217.4586, 288819.5795, 33.0666) (291217.8456, 288819.2842, 33.08024) (291218.2559, 288819.4166, 33.08881) (291218.4181, 288819.8895, 33.08888) (291218.5804, 288820.3625, 33.08894) (291218.7427, 288820.8355, 33.08901) (291218.905, 288821.3085, 33.08908) (291219.0673, 288821.7815, 33.08914) (291219.2296, 288822.2545, 33.08921) (291219.3919, 288822.7274, 33.08928) (291219.5542, 288823.2004, 33.08934) (291219.7165, 288823.6734, 33.08941) (291219.8788, 288824.1464, 33.08948) (291220.0411, 288824.6194, 33.08954) (291220.2034, 288825.0924, 33.08961) (291220.3657, 288825.5653, 33.08968) (291220.528, 288826.0383, 33.08974) (291220.6903, 288826.5113, 33.08981) (291220.8526, 288826.9843, 33.08988) (291221.0149, 288827.4573, 33.08994) (291221.2176, 288827.8983, 33.08739) (291221.6398, 288828.1657, 33.07063) (291222.062, 288828.4331, 33.05387) (291222.4842, 288828.7005, 33.03711) (291222.9065, 288828.9679, 33.02035) (291223.3287, 288829.2353, 33.00358) (291223.7509, 288829.5026, 32.98682) (291224.1731, 288829.77, 32.97006) (291224.5954, 288830.0374, 32.9533) (291225.0176, 288830.3048, 32.93653) (291225.4398, 288830.5722, 32.91977) (291225.862, 288830.8396, 32.90301) (291226.2843, 288831.107, 32.88625) (291226.7065, 288831.3744, 32.86949) (291227.1287, 288831.6418, 32.85272) (291227.5509, 288831.9092, 32.83596) (291227.9731, 288832.1766, 32.8192) (291228.3954, 288832.444, 32.80244) (291228.8176, 288832.7114, 32.78568) (291229.2398, 288832.9788, 32.76891) (291229.662, 288833.2461, 32.75215) (291230.0843, 288833.5135, 32.73539) (291230.5065, 288833.7809, 32.71863) (291230.9287, 288834.0483, 32.70187) (291231.3509, 288834.3157, 32.6851) (291231.7732, 288834.5831, 32.66834) (291232.1954, 288834.8505, 32.65158) (291232.6176, 288835.1179, 32.63482) (291233.0398, 288835.3853, 32.61806) (291233.4621, 288835.6527, 32.60129) (291233.8843, 288835.9201, 32.58453) (291234.3065, 288836.1875, 32.56777) (291234.7287, 288836.4549, 32.55101) (291235.151, 288836.7223, 32.53425) (291235.5732, 288836.9896, 32.51748) (291235.9954, 288837.257, 32.50072) (291236.4176, 288837.5244, 32.48396) (291236.8398, 288837.7918, 32.4672) (291237.2621, 288838.0592, 32.45044) (291237.6843, 288838.3266, 32.43367) (291238.1065, 288838.594, 32.41691) (291238.5287, 288838.8614, 32.40015) (291238.951, 288839.1288, 32.38339) (291239.3732, 288839.3962, 32.36662) (291239.7954, 288839.6636, 32.34986) (291240.2176, 288839.931, 32.3331) (291240.6399, 288840.1984, 32.31634) (291241.0621, 288840.4658, 32.29958) (291241.4843, 288840.7331, 32.28281) (291241.9065, 288841.0005, 32.26605) (291242.3288, 288841.2679, 32.24929) (291242.751, 288841.5353, 32.23253) (291243.1732, 288841.8027, 32.21577) (291243.5954, 288842.0701, 32.199) (291244.0177, 288842.3375, 32.18224) (291244.4399, 288842.6049, 32.16548) (291244.8621, 288842.8723, 32.14872) (291245.2843, 288843.1397, 32.13196) (291245.7065, 288843.4071, 32.11519) (291246.1288, 288843.6745, 32.09843) (291246.551, 288843.9419, 32.08167) (291246.9732, 288844.2093, 32.06491) (291247.3954, 288844.4766, 32.04815) (291247.8177, 288844.744, 32.03138) (291248.2399, 288845.0114, 32.01462) (291248.6621, 288845.2788, 31.99786) (291249.0843, 288845.5462, 31.9811) (291249.5066, 288845.8136, 31.96434) (291249.9288, 288846.081, 31.94757) (291250.351, 288846.3484, 31.93081) (291250.7732, 288846.6158, 31.91405) (291251.1955, 288846.8832, 31.89729) (291251.6177, 288847.1506, 31.88053) (291252.0399, 288847.418, 31.86376) (291252.4621, 288847.6854, 31.847) (291252.8844, 288847.9528, 31.83024) (291253.3066, 288848.2201, 31.81348) (291253.7288, 288848.4875, 31.79671) (291254.151, 288848.7549, 31.77995) (291254.5732, 288849.0223, 31.76319) (291254.9955, 288849.2897, 31.74643) (291255.4177, 288849.5571, 31.72967) (291255.8399, 288849.8245, 31.7129) (291256.2621, 288850.0919, 31.69614) (291256.6844, 288850.3593, 31.67938) (291257.1066, 288850.6267, 31.66262) (291257.5288, 288850.8941, 31.64586) (291257.951, 288851.1615, 31.62909) (291258.3733, 288851.4289, 31.61233) (291258.7955, 288851.6962, 31.59557) (291259.2177, 288851.9636, 31.57881) (291259.6399, 288852.231, 31.56205) (291260.0622, 288852.4984, 31.54528) (291260.4844, 288852.7658, 31.52852) (291260.9066, 288853.0332, 31.51176) (291261.3288, 288853.3006, 31.495) (291261.7511, 288853.568, 31.47824) (291262.1733, 288853.8354, 31.46147) (291262.5955, 288854.1028, 31.44471) (291263.0177, 288854.3702, 31.42795) (291263.4399, 288854.6376, 31.41119) (291263.8622, 288854.905, 31.39443) (291264.3094, 288855.1075, 31.37766) (291264.8019, 288855.1925, 31.3609) (291265.2944, 288855.2775, 31.34414) (291265.7868, 288855.3625, 31.32738) (291266.2793, 288855.4475, 31.31062) (291266.7718, 288855.5325, 31.29385) (291267.2643, 288855.6175, 31.27709) (291267.7568, 288855.7025, 31.26033) (291268.2493, 288855.7875, 31.24357) (291268.7418, 288855.8725, 31.22681) (291269.2343, 288855.9575, 31.21004) (291269.7268, 288856.0424, 31.19328) (291270.2193, 288856.1274, 31.17652) (291270.7118, 288856.2124, 31.15976) (291271.2043, 288856.2974, 31.143) (291271.6967, 288856.3824, 31.12623) (291272.1892, 288856.4674, 31.10947) (291272.6817, 288856.5524, 31.09271) (291273.1742, 288856.6374, 31.07595) (291273.6667, 288856.7224, 31.05919) (291274.1592, 288856.8074, 31.04242) (291274.6517, 288856.8924, 31.02566) (291275.1442, 288856.9774, 31.0089) (291275.6367, 288857.0624, 30.99214) (291276.1292, 288857.1474, 30.97538) (291276.6217, 288857.2324, 30.95861) (291277.1142, 288857.3173, 30.94185) (291277.6066, 288857.4023, 30.92509) (291278.0721, 288857.5585, 30.90785) (291278.4965, 288857.8222, 30.88989) (291278.921, 288858.086, 30.87193) (291279.3455, 288858.3497, 30.85397) (291279.7699, 288858.6135, 30.836) (291280.1944, 288858.8772, 30.81804) (291280.6188, 288859.1409, 30.80008) (291281.0433, 288859.4047, 30.78212) (291281.4678, 288859.6684, 30.76416) (291281.8922, 288859.9322, 30.7462) (291282.3167, 288860.1959, 30.72823) (291282.7412, 288860.4597, 30.71027) (291283.1656, 288860.7234, 30.69231) (291283.5901, 288860.9872, 30.67435) (291284.0146, 288861.2509, 30.65639) (291284.439, 288861.5146, 30.63843) (291284.8635, 288861.7784, 30.62046) (291285.2879, 288862.0421, 30.6025) (291285.7124, 288862.3059, 30.58454) (291286.1369, 288862.5696, 30.56658) (291286.5613, 288862.8334, 30.54862) (291286.9858, 288863.0971, 30.53066) (291287.4103, 288863.3609, 30.51269) (291287.8347, 288863.6246, 30.49473) (291288.2592, 288863.8883, 30.47677) (291288.6837, 288864.1521, 30.45881) (291289.1081, 288864.4158, 30.44085) (291289.5326, 288864.6796, 30.42289) (291289.957, 288864.9433, 30.40493) (291290.3815, 288865.2071, 30.38696) (291290.806, 288865.4708, 30.369) (291291.2304, 288865.7345, 30.35104) (291291.6549, 288865.9983, 30.33308) (291292.0794, 288866.262, 30.31512) (291292.5038, 288866.5258, 30.29716) (291292.9283, 288866.7895, 30.27919) (291293.3528, 288867.0533, 30.26123) (291293.7772, 288867.317, 30.24327) (291294.2017, 288867.5808, 30.22531) (291294.6261, 288867.8445, 30.20735) (291295.0506, 288868.1082, 30.18939) (291295.4751, 288868.372, 30.17142) (291295.8995, 288868.6357, 30.15346) (291296.324, 288868.8995, 30.1355) (291296.7485, 288869.1632, 30.11754) (291297.1729, 288869.427, 30.09958) (291297.5974, 288869.6907, 30.08162) (291298.0219, 288869.9544, 30.06365) (291298.4463, 288870.2182, 30.04569) (291298.8708, 288870.4819, 30.02773) (291299.2952, 288870.7457, 30.00977) (291299.7197, 288871.0094, 29.99181) (291300.1442, 288871.2732, 29.97385) (291300.5686, 288871.5369, 29.95588) (291300.9931, 288871.8007, 29.93792) (291301.4176, 288872.0644, 29.91996) (291301.842, 288872.3281, 29.902) (291302.2665, 288872.5919, 29.88404) (291302.691, 288872.8556, 29.86608) (291303.1154, 288873.1194, 29.84811) (291303.5399, 288873.3831, 29.83015) (291303.9643, 288873.6469, 29.81219) (291304.3888, 288873.9106, 29.79423) (291304.8133, 288874.1743, 29.77627) (291305.2377, 288874.4381, 29.75831) (291305.6622, 288874.7018, 29.74034) (291306.0867, 288874.9656, 29.72238) (291306.5111, 288875.2293, 29.70442) (291306.9356, 288875.4931, 29.68646) (291307.3601, 288875.7568, 29.6685) (291307.7845, 288876.0206, 29.65054) (291308.209, 288876.2843, 29.63258) (291308.6334, 288876.548, 29.61461) (291309.0579, 288876.8118, 29.59665) (291309.4824, 288877.0755, 29.57869) (291309.9068, 288877.3393, 29.56073) (291310.3313, 288877.603, 29.54277) (291310.7558, 288877.8668, 29.52481) (291311.1802, 288878.1305, 29.50684) (291311.6047, 288878.3942, 29.48888) (291312.0292, 288878.658, 29.47092) (291312.4536, 288878.9217, 29.45296) (291312.8781, 288879.1855, 29.435) (291313.3025, 288879.4492, 29.41704) (291313.727, 288879.713, 29.39907) (291314.1515, 288879.9767, 29.38111) (291314.5759, 288880.2405, 29.36315) (291315.0004, 288880.5042, 29.34519) (291315.4249, 288880.7679, 29.32723) (291315.8493, 288881.0317, 29.30927) (291316.2738, 288881.2954, 29.2913) (291316.6983, 288881.5592, 29.27334) (291317.1227, 288881.8229, 29.25538) (291317.5472, 288882.0867, 29.23742) (291317.9716, 288882.3504, 29.21946) (291318.3961, 288882.6141, 29.2015) (291318.8206, 288882.8779, 29.18353) (291319.245, 288883.1416, 29.16557) (291319.6695, 288883.4054, 29.14761) (291320.094, 288883.6691, 29.12965) (291320.5184, 288883.9329, 29.11169) (291320.9429, 288884.1966, 29.09373) (291321.3674, 288884.4604, 29.07576) (291321.7918, 288884.7241, 29.0578) (291322.2163, 288884.9878, 29.03984) (291322.6407, 288885.2516, 29.02188) (291323.0652, 288885.5153, 29.00392) (291323.4897, 288885.7791, 28.98596) (291323.9141, 288886.0428, 28.968) (291324.3386, 288886.3066, 28.95003) (291324.7631, 288886.5703, 28.93207) (291325.1875, 288886.834, 28.91411) (291325.612, 288887.0978, 28.89615) (291326.0365, 288887.3615, 28.87819) (291326.4609, 288887.6253, 28.86023) (291326.8854, 288887.889, 28.84226) (291327.3098, 288888.1528, 28.8243) (291327.7343, 288888.4165, 28.80634) (291328.1588, 288888.6803, 28.78838) (291328.5832, 288888.944, 28.77042) (291329.0077, 288889.2077, 28.75246) (291329.4322, 288889.4715, 28.73449) (291329.8566, 288889.7352, 28.71653) (291330.2811, 288889.999, 28.69857) (291330.7056, 288890.2627, 28.68061) (291331.13, 288890.5265, 28.66265) (291331.5545, 288890.7902, 28.64469) (291331.9789, 288891.0539, 28.62672) (291332.4034, 288891.3177, 28.60876) (291332.8279, 288891.5814, 28.5908) (291333.2523, 288891.8452, 28.57284) (291333.6768, 288892.1089, 28.55488) (291334.1013, 288892.3727, 28.53692) (291334.5257, 288892.6364, 28.51895) (291334.9502, 288892.9002, 28.50099) (291335.3747, 288893.1639, 28.48303) (291335.7991, 288893.4276, 28.46507) (291336.2236, 288893.6914, 28.44711) (291336.6481, 288893.9551, 28.42915) (291337.0725, 288894.2189, 28.41118) (291337.497, 288894.4826, 28.39322) (291337.9214, 288894.7464, 28.37526) (291338.3459, 288895.0101, 28.3573)</v>
          </cell>
        </row>
        <row r="35">
          <cell r="J35" t="str">
            <v>MWCC_UTI_60501</v>
          </cell>
          <cell r="O35" t="str">
            <v>(291057.0961, 288997.1389, 34.5028) (291057.5196, 288996.8731, 34.50393) (291057.9437, 288996.6082, 34.50339) (291058.3679, 288996.3433, 34.50286) (291058.792, 288996.0784, 34.50232) (291059.2161, 288995.8135, 34.50179) (291059.6402, 288995.5485, 34.50125) (291060.0643, 288995.2836, 34.50071) (291060.4884, 288995.0187, 34.50018) (291060.9126, 288994.7538, 34.49964) (291061.3367, 288994.4889, 34.49911) (291061.7608, 288994.224, 34.49857) (291062.1849, 288993.9591, 34.49804) (291062.609, 288993.6942, 34.4975) (291063.0332, 288993.4293, 34.49697) (291063.4573, 288993.1644, 34.49643) (291063.8814, 288992.8995, 34.4959) (291064.3055, 288992.6346, 34.49536) (291064.7296, 288992.3697, 34.49483) (291065.1537, 288992.1047, 34.49429) (291065.5779, 288991.8398, 34.49376) (291066.002, 288991.5749, 34.49322) (291066.4261, 288991.31, 34.49269) (291066.8502, 288991.0451, 34.49215) (291067.2743, 288990.7802, 34.49162) (291067.6985, 288990.5153, 34.49108) (291068.1226, 288990.2504, 34.49055) (291068.5467, 288989.9855, 34.49001) (291068.9708, 288989.7206, 34.48947) (291069.3949, 288989.4557, 34.48894) (291069.819, 288989.1908, 34.4884) (291070.2432, 288988.9259, 34.48787) (291070.6673, 288988.6609, 34.48733) (291071.0914, 288988.396, 34.4868) (291071.5155, 288988.1311, 34.48626) (291071.9396, 288987.8662, 34.48573) (291072.3638, 288987.6013, 34.48519) (291072.7712, 288987.3123, 34.48577) (291073.1693, 288987.0096, 34.48697) (291073.5431, 288986.6798, 34.48676) (291073.89, 288986.3195, 34.48499) (291074.2368, 288985.9593, 34.48321) (291074.5836, 288985.5991, 34.48144) (291074.9305, 288985.2389, 34.47966) (291075.2773, 288984.8787, 34.47789) (291075.6241, 288984.5185, 34.47611) (291075.971, 288984.1583, 34.47434) (291076.3178, 288983.798, 34.47257) (291076.6646, 288983.4378, 34.47079) (291077.0115, 288983.0776, 34.46902) (291077.3583, 288982.7174, 34.46724) (291077.7052, 288982.3572, 34.46547) (291078.052, 288981.997, 34.46369) (291078.3988, 288981.6367, 34.46192) (291078.7457, 288981.2765, 34.46014) (291079.0925, 288980.9163, 34.45837) (291079.4393, 288980.5561, 34.4566) (291079.7862, 288980.1959, 34.45482) (291080.133, 288979.8357, 34.45305) (291080.4798, 288979.4755, 34.45127) (291080.8267, 288979.1152, 34.4495) (291081.1735, 288978.755, 34.44772) (291081.5203, 288978.3948, 34.44595) (291081.8672, 288978.0346, 34.44417) (291082.214, 288977.6744, 34.4424) (291082.5608, 288977.3142, 34.44063) (291082.9077, 288976.954, 34.43885) (291083.2545, 288976.5937, 34.43708) (291083.6014, 288976.2335, 34.4353) (291083.9482, 288975.8733, 34.43353) (291084.295, 288975.5131, 34.43175) (291084.6419, 288975.1529, 34.42998) (291084.9887, 288974.7927, 34.4282) (291085.3355, 288974.4324, 34.42643) (291085.6824, 288974.0722, 34.42466) (291086.0292, 288973.712, 34.42288) (291086.376, 288973.3518, 34.42111) (291086.7229, 288972.9916, 34.41933) (291087.0697, 288972.6314, 34.41756) (291087.4165, 288972.2712, 34.41578) (291087.7634, 288971.9109, 34.41401) (291088.1102, 288971.5507, 34.41223) (291088.4571, 288971.1905, 34.41046) (291088.8039, 288970.8303, 34.40869) (291089.1507, 288970.4701, 34.40691) (291089.4976, 288970.1099, 34.40514) (291089.8444, 288969.7497, 34.40336) (291090.1912, 288969.3894, 34.40159) (291090.5381, 288969.0292, 34.39981) (291090.8849, 288968.669, 34.39804) (291091.2317, 288968.3088, 34.39626) (291091.5786, 288967.9486, 34.39449) (291091.9254, 288967.5884, 34.39272) (291092.2722, 288967.2281, 34.39094) (291092.6191, 288966.8679, 34.38917) (291092.9659, 288966.5077, 34.38739) (291093.3127, 288966.1475, 34.38562) (291093.6596, 288965.7873, 34.38384) (291094.0064, 288965.4271, 34.38207) (291094.3533, 288965.0669, 34.38029) (291094.7001, 288964.7066, 34.37852) (291095.0469, 288964.3464, 34.37675) (291095.3938, 288963.9862, 34.37497) (291095.7406, 288963.626, 34.3732) (291096.0874, 288963.2658, 34.37142) (291096.4343, 288962.9056, 34.36965) (291096.7811, 288962.5454, 34.36787) (291097.1279, 288962.1851, 34.3661) (291097.4748, 288961.8249, 34.36432) (291097.8216, 288961.4647, 34.36255) (291098.1684, 288961.1045, 34.36078) (291098.5153, 288960.7443, 34.359) (291098.8621, 288960.3841, 34.35723) (291099.209, 288960.0238, 34.35545) (291099.5558, 288959.6636, 34.35368) (291099.9026, 288959.3034, 34.3519) (291100.2495, 288958.9432, 34.35013) (291100.5963, 288958.583, 34.34835) (291100.9431, 288958.2228, 34.34658) (291101.29, 288957.8626, 34.34481) (291101.6368, 288957.5023, 34.34303) (291101.9836, 288957.1421, 34.34126) (291102.3305, 288956.7819, 34.33948) (291102.6773, 288956.4217, 34.33771) (291103.0241, 288956.0615, 34.33593) (291103.371, 288955.7013, 34.33416) (291103.7178, 288955.3411, 34.33238) (291104.0646, 288954.9808, 34.33061) (291104.4115, 288954.6206, 34.32884) (291104.7583, 288954.2604, 34.32706) (291105.1052, 288953.9002, 34.32529) (291105.452, 288953.54, 34.32351) (291105.7988, 288953.1798, 34.32174) (291106.1457, 288952.8195, 34.31996) (291106.4925, 288952.4593, 34.31819) (291106.8393, 288952.0991, 34.31641) (291107.1862, 288951.7389, 34.31464) (291107.533, 288951.3787, 34.31287) (291107.8798, 288951.0185, 34.31109) (291108.2267, 288950.6583, 34.30932) (291108.5735, 288950.298, 34.30754) (291108.9203, 288949.9378, 34.30577) (291109.2672, 288949.5776, 34.30399) (291109.614, 288949.2174, 34.30222) (291109.9609, 288948.8572, 34.30044) (291110.3077, 288948.497, 34.29867) (291110.6545, 288948.1368, 34.2969) (291111.0014, 288947.7765, 34.29512) (291111.3482, 288947.4163, 34.29335) (291111.695, 288947.0561, 34.29157) (291112.0419, 288946.6959, 34.2898) (291112.3887, 288946.3357, 34.28802) (291112.7355, 288945.9755, 34.28625) (291113.0824, 288945.6152, 34.28447) (291113.4292, 288945.255, 34.2827) (291113.776, 288944.8948, 34.28093) (291114.1229, 288944.5346, 34.27915) (291114.4697, 288944.1744, 34.27738) (291114.8165, 288943.8142, 34.2756) (291115.1634, 288943.454, 34.27383) (291115.5102, 288943.0937, 34.27205) (291115.8571, 288942.7335, 34.27028) (291116.2039, 288942.3733, 34.2685) (291116.5507, 288942.0131, 34.26673) (291116.8976, 288941.6529, 34.26495) (291117.2444, 288941.2927, 34.26318) (291117.5912, 288940.9325, 34.26141) (291117.9381, 288940.5722, 34.25963) (291118.2849, 288940.212, 34.25786) (291118.6317, 288939.8518, 34.25608) (291118.9786, 288939.4916, 34.25431) (291119.3254, 288939.1314, 34.25253) (291119.6946, 288938.795, 34.25126) (291120.0763, 288938.4719, 34.25026) (291120.4579, 288938.1488, 34.24926) (291120.8395, 288937.8257, 34.24826) (291121.2212, 288937.5026, 34.24725) (291121.6028, 288937.1795, 34.24625) (291121.9845, 288936.8564, 34.24525) (291122.3661, 288936.5332, 34.24425) (291122.7478, 288936.2101, 34.24325) (291123.1294, 288935.887, 34.24225) (291123.511, 288935.5639, 34.24125) (291123.8927, 288935.2408, 34.24025) (291124.2743, 288934.9177, 34.23925) (291124.656, 288934.5946, 34.23825) (291125.0376, 288934.2715, 34.23725) (291125.4193, 288933.9484, 34.23625) (291125.8009, 288933.6252, 34.23525) (291126.1825, 288933.3021, 34.23425) (291126.5642, 288932.979, 34.23325) (291126.9458, 288932.6559, 34.23225) (291127.3275, 288932.3328, 34.23125) (291127.7091, 288932.0097, 34.23025) (291128.0908, 288931.6866, 34.22925) (291128.4724, 288931.3635, 34.22824) (291128.854, 288931.0404, 34.22724) (291129.2357, 288930.7172, 34.22624) (291129.6173, 288930.3941, 34.22524) (291129.999, 288930.071, 34.22424) (291130.3806, 288929.7479, 34.22324) (291130.7623, 288929.4248, 34.22224) (291131.1439, 288929.1017, 34.22124) (291131.5255, 288928.7786, 34.22024) (291131.9072, 288928.4555, 34.21924) (291132.2888, 288928.1324, 34.21824) (291132.6705, 288927.8093, 34.21724) (291133.0521, 288927.4861, 34.21624) (291133.4338, 288927.163, 34.21524) (291133.8154, 288926.8399, 34.21424) (291134.197, 288926.5168, 34.21324) (291134.5787, 288926.1937, 34.21224) (291134.9603, 288925.8706, 34.21124) (291135.342, 288925.5475, 34.21023) (291135.7236, 288925.2244, 34.20923) (291136.1053, 288924.9013, 34.20823) (291136.4869, 288924.5781, 34.20723) (291136.8685, 288924.255, 34.20623) (291137.2502, 288923.9319, 34.20523) (291137.6318, 288923.6088, 34.20423) (291138.0135, 288923.2857, 34.20323) (291138.3951, 288922.9626, 34.20223) (291138.7768, 288922.6395, 34.20123) (291139.1584, 288922.3164, 34.20023) (291139.54, 288921.9933, 34.19923) (291139.9217, 288921.6701, 34.19823) (291140.3033, 288921.347, 34.19723) (291140.685, 288921.0239, 34.19623) (291141.0666, 288920.7008, 34.19523) (291141.4483, 288920.3777, 34.19423) (291141.8299, 288920.0546, 34.19323) (291142.2115, 288919.7315, 34.19223) (291142.5932, 288919.4084, 34.19122) (291142.9748, 288919.0853, 34.19022) (291143.3456, 288918.7504, 34.18887) (291143.6984, 288918.3959, 34.18692) (291144.0511, 288918.0415, 34.18497) (291144.4039, 288917.6871, 34.18302) (291144.7566, 288917.3327, 34.18107) (291145.1094, 288916.9782, 34.17913) (291145.4621, 288916.6238, 34.17718) (291145.8148, 288916.2694, 34.17523) (291146.1676, 288915.915, 34.17328) (291146.5203, 288915.5605, 34.17133) (291146.8731, 288915.2061, 34.16939) (291147.2258, 288914.8517, 34.16744) (291147.5786, 288914.4973, 34.16549) (291147.9313, 288914.1428, 34.16354) (291148.2841, 288913.7884, 34.16159) (291148.6368, 288913.434, 34.15964) (291148.9896, 288913.0796, 34.1577) (291149.3423, 288912.7251, 34.15575) (291149.6951, 288912.3707, 34.1538) (291150.0478, 288912.0163, 34.15185) (291150.4006, 288911.6619, 34.1499) (291150.7533, 288911.3074, 34.14795) (291151.1061, 288910.953, 34.14601) (291151.4588, 288910.5986, 34.14406) (291151.8116, 288910.2442, 34.14211) (291152.1643, 288909.8897, 34.14016) (291152.5171, 288909.5353, 34.13821) (291152.8698, 288909.1809, 34.13627) (291153.2226, 288908.8265, 34.13432) (291153.5753, 288908.472, 34.13237) (291153.9281, 288908.1176, 34.13042) (291154.2808, 288907.7632, 34.12847) (291154.6336, 288907.4088, 34.12652) (291154.9863, 288907.0543, 34.12458) (291155.3391, 288906.6999, 34.12263) (291155.6918, 288906.3455, 34.12068) (291156.0446, 288905.9911, 34.11873) (291156.3973, 288905.6366, 34.11678) (291156.7501, 288905.2822, 34.11484) (291157.1028, 288904.9278, 34.11289) (291157.4556, 288904.5733, 34.11094) (291157.8083, 288904.2189, 34.10899) (291158.161, 288903.8645, 34.10704) (291158.5138, 288903.5101, 34.10509) (291158.8665, 288903.1556, 34.10315) (291159.2193, 288902.8012, 34.1012) (291159.572, 288902.4468, 34.09925) (291159.9248, 288902.0924, 34.0973) (291160.2775, 288901.7379, 34.09535) (291160.6303, 288901.3835, 34.0934) (291160.983, 288901.0291, 34.09146) (291161.3358, 288900.6747, 34.08951) (291161.6885, 288900.3202, 34.08756) (291162.0413, 288899.9658, 34.08561) (291162.394, 288899.6114, 34.08366) (291162.7468, 288899.257, 34.08172) (291163.0995, 288898.9025, 34.07977) (291163.4523, 288898.5481, 34.07782) (291163.805, 288898.1937, 34.07587) (291164.1578, 288897.8393, 34.07392) (291164.5105, 288897.4848, 34.07197) (291164.8633, 288897.1304, 34.07003) (291165.216, 288896.776, 34.06808) (291165.5688, 288896.4216, 34.06613) (291165.9215, 288896.0671, 34.06418) (291166.2743, 288895.7127, 34.06223) (291166.627, 288895.3583, 34.06029) (291166.9798, 288895.0039, 34.05834) (291167.3325, 288894.6494, 34.05639) (291167.6586, 288894.2724, 34.05243) (291167.951, 288893.8668, 34.04592) (291168.2433, 288893.4612, 34.0394) (291168.5357, 288893.0555, 34.03289) (291168.8281, 288892.6499, 34.02638) (291169.1204, 288892.2443, 34.01986) (291169.4128, 288891.8386, 34.01335) (291169.7051, 288891.433, 34.00684) (291169.9975, 288891.0274, 34.00032) (291170.2898, 288890.6217, 33.99381) (291170.5822, 288890.2161, 33.9873) (291170.8746, 288889.8105, 33.98079) (291171.1669, 288889.4048, 33.97427) (291171.4593, 288888.9992, 33.96776) (291171.7516, 288888.5936, 33.96125) (291172.044, 288888.1879, 33.95473) (291172.3363, 288887.7823, 33.94822) (291172.6287, 288887.3767, 33.94171) (291172.9211, 288886.971, 33.9352) (291173.2134, 288886.5654, 33.92868) (291173.5058, 288886.1598, 33.92217) (291173.7981, 288885.7541, 33.91566) (291174.0905, 288885.3485, 33.90914) (291174.3828, 288884.9429, 33.90263) (291174.6752, 288884.5372, 33.89612) (291174.9676, 288884.1316, 33.88961) (291175.2599, 288883.726, 33.88309) (291175.5523, 288883.3203, 33.87658) (291175.8446, 288882.9147, 33.87007) (291176.137, 288882.5091, 33.86355) (291176.4293, 288882.1034, 33.85704) (291176.7217, 288881.6978, 33.85053) (291177.0141, 288881.2922, 33.84402) (291177.3064, 288880.8865, 33.8375) (291177.5988, 288880.4809, 33.83099) (291177.8911, 288880.0753, 33.82448) (291178.1835, 288879.6697, 33.81796) (291178.4758, 288879.264, 33.81145) (291178.7682, 288878.8584, 33.80494) (291179.0606, 288878.4528, 33.79843) (291179.3529, 288878.0471, 33.79191) (291179.6453, 288877.6415, 33.7854) (291179.9376, 288877.2359, 33.77889) (291180.23, 288876.8302, 33.77237) (291180.5223, 288876.4246, 33.76586) (291180.8147, 288876.019, 33.75935) (291181.107, 288875.6133, 33.75284) (291181.3994, 288875.2077, 33.74632) (291181.6918, 288874.8021, 33.73981) (291181.9841, 288874.3964, 33.7333) (291182.2765, 288873.9908, 33.72678) (291182.5688, 288873.5852, 33.72027) (291182.8612, 288873.1795, 33.71376) (291183.1535, 288872.7739, 33.70724) (291183.4459, 288872.3683, 33.70073) (291183.7383, 288871.9626, 33.69422) (291184.0306, 288871.557, 33.68771) (291184.323, 288871.1514, 33.68119) (291184.6153, 288870.7457, 33.67468) (291184.9077, 288870.3401, 33.66817) (291185.2, 288869.9345, 33.66165) (291185.4924, 288869.5288, 33.65514) (291185.7848, 288869.1232, 33.64863) (291186.0771, 288868.7176, 33.64212) (291186.3695, 288868.3119, 33.6356) (291186.6618, 288867.9063, 33.62909) (291186.9542, 288867.5007, 33.62258) (291187.2465, 288867.095, 33.61606) (291187.5389, 288866.6894, 33.60955) (291187.8313, 288866.2838, 33.60304) (291188.1236, 288865.8781, 33.59653) (291188.416, 288865.4725, 33.59001) (291188.7083, 288865.0669, 33.5835) (291189.0007, 288864.6612, 33.57699) (291189.293, 288864.2556, 33.57047) (291189.5854, 288863.85, 33.56396) (291189.8778, 288863.4443, 33.55745) (291190.1701, 288863.0387, 33.55094) (291190.4625, 288862.6331, 33.54442) (291190.7548, 288862.2274, 33.53791) (291191.0472, 288861.8218, 33.5314) (291191.3395, 288861.4162, 33.52488) (291191.6319, 288861.0105, 33.51837) (291191.9243, 288860.6049, 33.51186) (291192.2166, 288860.1993, 33.50535) (291192.509, 288859.7937, 33.49883) (291192.8013, 288859.388, 33.49232) (291193.0937, 288858.9824, 33.48581) (291193.386, 288858.5768, 33.47929) (291193.6784, 288858.1711, 33.47278) (291193.9708, 288857.7655, 33.46627) (291194.2631, 288857.3599, 33.45976) (291194.5555, 288856.9542, 33.45324) (291194.8444, 288856.5462, 33.44614) (291195.1313, 288856.1367, 33.43868) (291195.4182, 288855.7272, 33.43122) (291195.7051, 288855.3177, 33.42376) (291195.992, 288854.9082, 33.4163) (291196.2789, 288854.4987, 33.40885) (291196.5658, 288854.0892, 33.40139) (291196.8527, 288853.6797, 33.39393) (291197.1396, 288853.2702, 33.38647) (291197.4266, 288852.8608, 33.37901) (291197.7135, 288852.4513, 33.37155) (291198.0004, 288852.0418, 33.36409) (291198.2873, 288851.6323, 33.35664) (291198.5742, 288851.2228, 33.34918) (291198.8611, 288850.8133, 33.34172) (291199.148, 288850.4038, 33.33426) (291199.4349, 288849.9943, 33.3268) (291199.7218, 288849.5848, 33.31934) (291200.0087, 288849.1753, 33.31188) (291200.2956, 288848.7658, 33.30443) (291200.5825, 288848.3564, 33.29697) (291200.8694, 288847.9469, 33.28951) (291201.1563, 288847.5374, 33.28205) (291201.4432, 288847.1279, 33.27459) (291201.7301, 288846.7184, 33.26713) (291202.017, 288846.3089, 33.25967) (291202.3039, 288845.8994, 33.25222) (291202.5908, 288845.4899, 33.24476) (291202.8777, 288845.0804, 33.2373) (291203.1646, 288844.6709, 33.22984) (291203.4515, 288844.2614, 33.22238) (291203.7384, 288843.8519, 33.21492) (291204.0254, 288843.4425, 33.20746) (291204.3123, 288843.033, 33.20001) (291204.5992, 288842.6235, 33.19255) (291204.8861, 288842.214, 33.18509) (291205.173, 288841.8045, 33.17763) (291205.4599, 288841.395, 33.17017) (291205.7468, 288840.9855, 33.16271) (291206.0337, 288840.576, 33.15525) (291206.3206, 288840.1665, 33.14779) (291206.6075, 288839.757, 33.14034) (291206.8944, 288839.3475, 33.13288) (291207.1813, 288838.938, 33.12542) (291207.4682, 288838.5286, 33.11796) (291207.7551, 288838.1191, 33.1105) (291208.042, 288837.7096, 33.10304) (291208.3289, 288837.3001, 33.09558) (291208.6158, 288836.8906, 33.08813) (291208.8633, 288836.4584, 33.08482) (291209.0736, 288836.0047, 33.08546) (291209.2838, 288835.5509, 33.08609) (291209.494, 288835.0972, 33.08672) (291209.7042, 288834.6435, 33.08735) (291209.9145, 288834.1898, 33.08798) (291210.1247, 288833.7361, 33.08861) (291210.3349, 288833.2824, 33.08924) (291210.5451, 288832.8287, 33.08987) (291210.7554, 288832.3749, 33.09051) (291210.9656, 288831.9212, 33.09114) (291211.1758, 288831.4675, 33.09177) (291211.3861, 288831.0138, 33.0924) (291211.5963, 288830.5601, 33.09303) (291211.8065, 288830.1064, 33.09366) (291212.0167, 288829.6527, 33.09429) (291212.227, 288829.1989, 33.09492) (291212.4372, 288828.7452, 33.09556) (291212.6474, 288828.2915, 33.09619) (291212.8576, 288827.8378, 33.09682) (291213.0679, 288827.3841, 33.09745) (291213.2781, 288826.9304, 33.09808) (291213.4883, 288826.4767, 33.09871) (291213.6986, 288826.0229, 33.09934) (291213.9088, 288825.5692, 33.09997) (291214.119, 288825.1155, 33.10061) (291214.3292, 288824.6618, 33.10124) (291214.5395, 288824.2081, 33.10187) (291214.7497, 288823.7544, 33.1025) (291214.9599, 288823.3007, 33.10313) (291215.1701, 288822.8469, 33.10376) (291215.3804, 288822.3932, 33.10439) (291215.6627, 288821.9822, 33.10293) (291215.9597, 288821.58, 33.10104) (291216.2567, 288821.1777, 33.09916) (291216.5538, 288820.7754, 33.09727) (291216.8508, 288820.3732, 33.09538) (291217.1539, 288819.9757, 33.08239) (291217.4586, 288819.5795, 33.0666) (291217.8456, 288819.2842, 33.08024) (291218.2559, 288819.4166, 33.08881) (291218.4181, 288819.8895, 33.08888) (291218.5804, 288820.3625, 33.08894) (291218.7427, 288820.8355, 33.08901) (291218.905, 288821.3085, 33.08908) (291219.0673, 288821.7815, 33.08914) (291219.2296, 288822.2545, 33.08921) (291219.3919, 288822.7274, 33.08928) (291219.5542, 288823.2004, 33.08934) (291219.7165, 288823.6734, 33.08941) (291219.8788, 288824.1464, 33.08948) (291220.0411, 288824.6194, 33.08954) (291220.2034, 288825.0924, 33.08961) (291220.3657, 288825.5653, 33.08968) (291220.528, 288826.0383, 33.08974) (291220.6903, 288826.5113, 33.08981) (291220.8526, 288826.9843, 33.08988) (291221.0149, 288827.4573, 33.08994) (291221.2176, 288827.8983, 33.08739) (291221.6398, 288828.1657, 33.07063) (291222.062, 288828.4331, 33.05387) (291222.4842, 288828.7005, 33.03711) (291222.9065, 288828.9679, 33.02035) (291223.3287, 288829.2353, 33.00358) (291223.7509, 288829.5026, 32.98682) (291224.1731, 288829.77, 32.97006) (291224.5954, 288830.0374, 32.9533) (291225.0176, 288830.3048, 32.93653) (291225.4398, 288830.5722, 32.91977) (291225.862, 288830.8396, 32.90301) (291226.2843, 288831.107, 32.88625) (291226.7065, 288831.3744, 32.86949) (291227.1287, 288831.6418, 32.85272) (291227.5509, 288831.9092, 32.83596) (291227.9731, 288832.1766, 32.8192) (291228.3954, 288832.444, 32.80244) (291228.8176, 288832.7114, 32.78568) (291229.2398, 288832.9788, 32.76891) (291229.662, 288833.2461, 32.75215) (291230.0843, 288833.5135, 32.73539) (291230.5065, 288833.7809, 32.71863) (291230.9287, 288834.0483, 32.70187) (291231.3509, 288834.3157, 32.6851) (291231.7732, 288834.5831, 32.66834) (291232.1954, 288834.8505, 32.65158) (291232.6176, 288835.1179, 32.63482) (291233.0398, 288835.3853, 32.61806) (291233.4621, 288835.6527, 32.60129) (291233.8843, 288835.9201, 32.58453) (291234.3065, 288836.1875, 32.56777) (291234.7287, 288836.4549, 32.55101) (291235.151, 288836.7223, 32.53425) (291235.5732, 288836.9896, 32.51748) (291235.9954, 288837.257, 32.50072) (291236.4176, 288837.5244, 32.48396) (291236.8398, 288837.7918, 32.4672) (291237.2621, 288838.0592, 32.45044) (291237.6843, 288838.3266, 32.43367) (291238.1065, 288838.594, 32.41691) (291238.5287, 288838.8614, 32.40015) (291238.951, 288839.1288, 32.38339) (291239.3732, 288839.3962, 32.36662) (291239.7954, 288839.6636, 32.34986) (291240.2176, 288839.931, 32.3331) (291240.6399, 288840.1984, 32.31634) (291241.0621, 288840.4658, 32.29958) (291241.4843, 288840.7331, 32.28281) (291241.9065, 288841.0005, 32.26605) (291242.3288, 288841.2679, 32.24929) (291242.751, 288841.5353, 32.23253) (291243.1732, 288841.8027, 32.21577) (291243.5954, 288842.0701, 32.199) (291244.0177, 288842.3375, 32.18224) (291244.4399, 288842.6049, 32.16548) (291244.8621, 288842.8723, 32.14872) (291245.2843, 288843.1397, 32.13196) (291245.7065, 288843.4071, 32.11519) (291246.1288, 288843.6745, 32.09843) (291246.551, 288843.9419, 32.08167) (291246.9732, 288844.2093, 32.06491) (291247.3954, 288844.4766, 32.04815) (291247.8177, 288844.744, 32.03138) (291248.2399, 288845.0114, 32.01462) (291248.6621, 288845.2788, 31.99786) (291249.0843, 288845.5462, 31.9811) (291249.5066, 288845.8136, 31.96434) (291249.9288, 288846.081, 31.94757) (291250.351, 288846.3484, 31.93081) (291250.7732, 288846.6158, 31.91405) (291251.1955, 288846.8832, 31.89729) (291251.6177, 288847.1506, 31.88053) (291252.0399, 288847.418, 31.86376) (291252.4621, 288847.6854, 31.847) (291252.8844, 288847.9528, 31.83024) (291253.3066, 288848.2201, 31.81348) (291253.7288, 288848.4875, 31.79671) (291254.151, 288848.7549, 31.77995) (291254.5732, 288849.0223, 31.76319) (291254.9955, 288849.2897, 31.74643) (291255.4177, 288849.5571, 31.72967) (291255.8399, 288849.8245, 31.7129) (291256.2621, 288850.0919, 31.69614) (291256.6844, 288850.3593, 31.67938) (291257.1066, 288850.6267, 31.66262) (291257.5288, 288850.8941, 31.64586) (291257.951, 288851.1615, 31.62909) (291258.3733, 288851.4289, 31.61233) (291258.7955, 288851.6962, 31.59557) (291259.2177, 288851.9636, 31.57881) (291259.6399, 288852.231, 31.56205) (291260.0622, 288852.4984, 31.54528) (291260.4844, 288852.7658, 31.52852) (291260.9066, 288853.0332, 31.51176) (291261.3288, 288853.3006, 31.495) (291261.7511, 288853.568, 31.47824) (291262.1733, 288853.8354, 31.46147) (291262.5955, 288854.1028, 31.44471) (291263.0177, 288854.3702, 31.42795) (291263.4399, 288854.6376, 31.41119) (291263.8622, 288854.905, 31.39443) (291264.3094, 288855.1075, 31.37766) (291264.8019, 288855.1925, 31.3609) (291265.2944, 288855.2775, 31.34414) (291265.7868, 288855.3625, 31.32738) (291266.2793, 288855.4475, 31.31062) (291266.7718, 288855.5325, 31.29385) (291267.2643, 288855.6175, 31.27709) (291267.7568, 288855.7025, 31.26033) (291268.2493, 288855.7875, 31.24357) (291268.7418, 288855.8725, 31.22681) (291269.2343, 288855.9575, 31.21004) (291269.7268, 288856.0424, 31.19328) (291270.2193, 288856.1274, 31.17652) (291270.7118, 288856.2124, 31.15976) (291271.2043, 288856.2974, 31.143) (291271.6967, 288856.3824, 31.12623) (291272.1892, 288856.4674, 31.10947) (291272.6817, 288856.5524, 31.09271) (291273.1742, 288856.6374, 31.07595) (291273.6667, 288856.7224, 31.05919) (291274.1592, 288856.8074, 31.04242) (291274.6517, 288856.8924, 31.02566) (291275.1442, 288856.9774, 31.0089) (291275.6367, 288857.0624, 30.99214) (291276.1292, 288857.1474, 30.97538) (291276.6217, 288857.2324, 30.95861) (291277.1142, 288857.3173, 30.94185) (291277.6066, 288857.4023, 30.92509) (291278.0721, 288857.5585, 30.90785) (291278.4965, 288857.8222, 30.88989) (291278.921, 288858.086, 30.87193) (291279.3455, 288858.3497, 30.85397) (291279.7699, 288858.6135, 30.836) (291280.1944, 288858.8772, 30.81804) (291280.6188, 288859.1409, 30.80008) (291281.0433, 288859.4047, 30.78212) (291281.4678, 288859.6684, 30.76416) (291281.8922, 288859.9322, 30.7462) (291282.3167, 288860.1959, 30.72823) (291282.7412, 288860.4597, 30.71027) (291283.1656, 288860.7234, 30.69231) (291283.5901, 288860.9872, 30.67435) (291284.0146, 288861.2509, 30.65639) (291284.439, 288861.5146, 30.63843) (291284.8635, 288861.7784, 30.62046) (291285.2879, 288862.0421, 30.6025) (291285.7124, 288862.3059, 30.58454) (291286.1369, 288862.5696, 30.56658) (291286.5613, 288862.8334, 30.54862) (291286.9858, 288863.0971, 30.53066) (291287.4103, 288863.3609, 30.51269) (291287.8347, 288863.6246, 30.49473) (291288.2592, 288863.8883, 30.47677) (291288.6837, 288864.1521, 30.45881) (291289.1081, 288864.4158, 30.44085) (291289.5326, 288864.6796, 30.42289) (291289.957, 288864.9433, 30.40493) (291290.3815, 288865.2071, 30.38696) (291290.806, 288865.4708, 30.369) (291291.2304, 288865.7345, 30.35104) (291291.6549, 288865.9983, 30.33308) (291292.0794, 288866.262, 30.31512) (291292.5038, 288866.5258, 30.29716) (291292.9283, 288866.7895, 30.27919) (291293.3528, 288867.0533, 30.26123) (291293.7772, 288867.317, 30.24327) (291294.2017, 288867.5808, 30.22531) (291294.6261, 288867.8445, 30.20735) (291295.0506, 288868.1082, 30.18939) (291295.4751, 288868.372, 30.17142) (291295.8995, 288868.6357, 30.15346) (291296.324, 288868.8995, 30.1355) (291296.7485, 288869.1632, 30.11754) (291297.1729, 288869.427, 30.09958) (291297.5974, 288869.6907, 30.08162) (291298.0219, 288869.9544, 30.06365) (291298.4463, 288870.2182, 30.04569) (291298.8708, 288870.4819, 30.02773) (291299.2952, 288870.7457, 30.00977) (291299.7197, 288871.0094, 29.99181) (291300.1442, 288871.2732, 29.97385) (291300.5686, 288871.5369, 29.95588) (291300.9931, 288871.8007, 29.93792) (291301.4176, 288872.0644, 29.91996) (291301.842, 288872.3281, 29.902) (291302.2665, 288872.5919, 29.88404) (291302.691, 288872.8556, 29.86608) (291303.1154, 288873.1194, 29.84811) (291303.5399, 288873.3831, 29.83015) (291303.9643, 288873.6469, 29.81219) (291304.3888, 288873.9106, 29.79423) (291304.8133, 288874.1743, 29.77627) (291305.2377, 288874.4381, 29.75831) (291305.6622, 288874.7018, 29.74034) (291306.0867, 288874.9656, 29.72238) (291306.5111, 288875.2293, 29.70442) (291306.9356, 288875.4931, 29.68646) (291307.3601, 288875.7568, 29.6685) (291307.7845, 288876.0206, 29.65054) (291308.209, 288876.2843, 29.63258) (291308.6334, 288876.548, 29.61461) (291309.0579, 288876.8118, 29.59665) (291309.4824, 288877.0755, 29.57869) (291309.9068, 288877.3393, 29.56073) (291310.3313, 288877.603, 29.54277) (291310.7558, 288877.8668, 29.52481) (291311.1802, 288878.1305, 29.50684) (291311.6047, 288878.3942, 29.48888) (291312.0292, 288878.658, 29.47092) (291312.4536, 288878.9217, 29.45296) (291312.8781, 288879.1855, 29.435) (291313.3025, 288879.4492, 29.41704) (291313.727, 288879.713, 29.39907) (291314.1515, 288879.9767, 29.38111) (291314.5759, 288880.2405, 29.36315) (291315.0004, 288880.5042, 29.34519) (291315.4249, 288880.7679, 29.32723) (291315.8493, 288881.0317, 29.30927) (291316.2738, 288881.2954, 29.2913) (291316.6983, 288881.5592, 29.27334) (291317.1227, 288881.8229, 29.25538) (291317.5472, 288882.0867, 29.23742) (291317.9716, 288882.3504, 29.21946) (291318.3961, 288882.6141, 29.2015) (291318.8206, 288882.8779, 29.18353) (291319.245, 288883.1416, 29.16557) (291319.6695, 288883.4054, 29.14761) (291320.094, 288883.6691, 29.12965) (291320.5184, 288883.9329, 29.11169) (291320.9429, 288884.1966, 29.09373) (291321.3674, 288884.4604, 29.07576) (291321.7918, 288884.7241, 29.0578) (291322.2163, 288884.9878, 29.03984) (291322.6407, 288885.2516, 29.02188) (291323.0652, 288885.5153, 29.00392) (291323.4897, 288885.7791, 28.98596) (291323.9141, 288886.0428, 28.968) (291324.3386, 288886.3066, 28.95003) (291324.7631, 288886.5703, 28.93207) (291325.1875, 288886.834, 28.91411) (291325.612, 288887.0978, 28.89615) (291326.0365, 288887.3615, 28.87819) (291326.4609, 288887.6253, 28.86023) (291326.8854, 288887.889, 28.84226) (291327.3098, 288888.1528, 28.8243) (291327.7343, 288888.4165, 28.80634) (291328.1588, 288888.6803, 28.78838) (291328.5832, 288888.944, 28.77042) (291329.0077, 288889.2077, 28.75246) (291329.4322, 288889.4715, 28.73449) (291329.8566, 288889.7352, 28.71653) (291330.2811, 288889.999, 28.69857) (291330.7056, 288890.2627, 28.68061) (291331.13, 288890.5265, 28.66265) (291331.5545, 288890.7902, 28.64469) (291331.9789, 288891.0539, 28.62672) (291332.4034, 288891.3177, 28.60876) (291332.8279, 288891.5814, 28.5908) (291333.2523, 288891.8452, 28.57284) (291333.6768, 288892.1089, 28.55488) (291334.1013, 288892.3727, 28.53692) (291334.5257, 288892.6364, 28.51895) (291334.9502, 288892.9002, 28.50099) (291335.3747, 288893.1639, 28.48303) (291335.7991, 288893.4276, 28.46507) (291336.2236, 288893.6914, 28.44711) (291336.6481, 288893.9551, 28.42915) (291337.0725, 288894.2189, 28.41118) (291337.497, 288894.4826, 28.39322) (291337.9214, 288894.7464, 28.37526) (291338.3459, 288895.0101, 28.3573)</v>
          </cell>
        </row>
        <row r="36">
          <cell r="J36" t="str">
            <v>MWCC_UTI_60500</v>
          </cell>
          <cell r="O36" t="str">
            <v>(291057.096, 288997.1388, 35.4028) (291057.1442, 288997.1074, 35.4044) (291072.5165, 288987.5059, 35.385) (291073.379, 288986.85, 35.3876) (291119.4493, 288939.0026, 35.1519) (291143.2128, 288918.8837, 35.0896) (291167.5297, 288894.4512, 34.9553) (291194.665, 288856.8021, 34.3508) (291208.7553, 288836.6914, 33.9845) (291215.4161, 288822.3161, 34.0045) (291216.9107, 288820.2921, 33.995) (291217.4778, 288819.5542, 33.9656) (291217.5882, 288819.4211, 33.97) (291217.7473, 288819.3117, 33.9764) (291217.9727, 288819.2485, 33.9852) (291218.1431, 288819.2598, 33.9893) (291218.2348, 288819.3554, 33.9888) (291221.1518, 288827.8567, 33.99) (291264.1342, 288855.0773, 32.283622) (291277.903, 288857.4535, 31.815) (291338.3457, 288895.0101, 29.2573)</v>
          </cell>
        </row>
        <row r="37">
          <cell r="J37" t="str">
            <v>MWCC_UTI_60501</v>
          </cell>
          <cell r="O37" t="str">
            <v>(291057.096, 288997.1388, 35.4028) (291057.1442, 288997.1074, 35.4044) (291072.5165, 288987.5059, 35.385) (291073.379, 288986.85, 35.3876) (291119.4493, 288939.0026, 35.1519) (291143.2128, 288918.8837, 35.0896) (291167.5297, 288894.4512, 34.9553) (291194.665, 288856.8021, 34.3508) (291208.7553, 288836.6914, 33.9845) (291215.4161, 288822.3161, 34.0045) (291216.9107, 288820.2921, 33.995) (291217.4778, 288819.5542, 33.9656) (291217.5882, 288819.4211, 33.97) (291217.7473, 288819.3117, 33.9764) (291217.9727, 288819.2485, 33.9852) (291218.1431, 288819.2598, 33.9893) (291218.2348, 288819.3554, 33.9888) (291221.1518, 288827.8567, 33.99) (291264.1342, 288855.0773, 32.283622) (291277.903, 288857.4535, 31.815) (291338.3457, 288895.0101, 29.2573)</v>
          </cell>
        </row>
        <row r="38">
          <cell r="J38" t="str">
            <v>UKPN_HV_418</v>
          </cell>
          <cell r="O38" t="str">
            <v>(291073.7029, 289072.5947, 33.0648) (291071.3477, 289076.7949, 33.4985) (291068.8327, 289080.9221, 32.0977) (291063.1619, 289085.9019, 33.4832) (291060.8461, 289087.7535, 33.472) (291057.8617, 289088.9327, 33.5158) (291057.7523, 289088.8987, 33.529) (291057.6299, 289088.8141, 33.522) (291057.5325, 289088.6823, 33.522) (291057.0715, 289088.0191, 33.6064) (291055.7369, 289086.6943, 33.719) (291054.1643, 289085.1401, 33.8132) (291052.6649, 289082.3527, 33.8261) (291050.3427, 289077.2255, 34.0084) (291047.6177, 289073.0007, 34.1816) (291045.5407, 289068.2669, 34.2533) (291043.6271, 289064.4449, 34.2831) (291041.8587, 289060.6511, 34.3365) (291040.2343, 289057.2709, 34.375) (291038.2171, 289053.3109, 34.391) (291036.4781, 289049.0445, 34.4518) (291031.4099, 289038.6133, 34.525) (291030.0689, 289036.1541, 34.5623) (291029.1137, 289035.8427, 34.4538)</v>
          </cell>
        </row>
        <row r="39">
          <cell r="J39" t="str">
            <v>UKPN_HV_487</v>
          </cell>
          <cell r="O39" t="str">
            <v>(291073.4521, 289072.4285, 32.7662) (291071.0885, 289076.6435, 32.7662) (291068.6003, 289080.7267, 33.504) (291062.9703, 289085.6709, 33.504) (291060.6807, 289087.3349, 33.4777) (291057.8863, 289088.4391, 33.5589) (291056.8279, 289088.3999, 33.5651) (291055.3063, 289087.2145, 33.7113) (291053.7779, 289085.4515, 33.7819) (291052.9797, 289084.3331, 33.8159) (291047.1689, 289073.1555, 34.1101) (291045.1393, 289068.3701, 34.2154) (291043.1025, 289064.6561, 34.2567) (291041.4901, 289060.7779, 34.3442) (291039.8459, 289057.4477, 34.3622) (291037.9203, 289053.3589, 34.3893) (291036.1457, 289049.1655, 34.4474) (291032.0933, 289038.3699, 34.5207) (291030.6967, 289030.0987, 34.6729)</v>
          </cell>
        </row>
        <row r="40">
          <cell r="J40" t="str">
            <v>UKPN_HV_571</v>
          </cell>
          <cell r="O40" t="str">
            <v>(291073.6191, 289072.5393, 32.0274) (291071.2613, 289076.7445, 33.515) (291068.7553, 289080.8569, 33.515) (291063.0981, 289085.8249, 33.5) (291060.7911, 289087.6141, 33.4853) (291057.8699, 289088.7683, 33.5638) (291056.9091, 289088.2729, 33.6555) (291055.4971, 289086.9923, 33.7636) (291053.9789, 289085.2405, 33.819) (291047.3453, 289073.0749, 34.1029) (291045.3121, 289068.3221, 34.2805) (291043.3879, 289064.4737, 34.3077) (291041.6083, 289060.7071, 34.345) (291039.9765, 289057.3935, 34.3774) (291038.0477, 289053.3401, 34.4022) (291036.2793, 289049.0881, 34.455) (291033.1615, 289043.1187, 34.4876) (291031.1713, 289038.6423, 34.4931) (291029.9367, 289036.3513, 34.5001)</v>
          </cell>
        </row>
        <row r="41">
          <cell r="J41" t="str">
            <v>UKPN_HV_674</v>
          </cell>
          <cell r="O41" t="str">
            <v>(291073.5357, 289072.4839, 31.6068) (291071.1749, 289076.6939, 33.4897) (291068.6777, 289080.7919, 33.4897) (291063.0341, 289085.7477, 33.5041) (291060.7359, 289087.4745, 33.4891) (291057.8781, 289088.6037, 33.5674) (291056.9903, 289088.1459, 33.6257) (291055.6163, 289086.8731, 33.7466) (291054.1111, 289085.1757, 33.8095) (291047.4333, 289073.0271, 34.1513) (291045.4203, 289068.2961, 34.2669) (291043.5741, 289064.4657, 34.2875) (291041.7737, 289060.6891, 34.3411) (291040.0751, 289057.3233, 34.3773) (291036.3257, 289049.1047, 34.4609) (291033.3109, 289043.0683, 34.5049) (291031.3235, 289038.6331, 34.5239) (291030.0867, 289036.2701, 34.5474)</v>
          </cell>
        </row>
        <row r="42">
          <cell r="J42" t="str">
            <v>UKPN_LV_1074</v>
          </cell>
          <cell r="O42" t="str">
            <v>(291224.9443, 288758.6211, 32.4546) (291225.6189, 288756.2705, 32.388) (291226.5633, 288752.5495, 32.3033) (291227.1375, 288750.6753, 32.2705) (291228.0917, 288749.3167, 32.2213) (291229.0443, 288747.3585, 32.1934) (291230.9623, 288742.0815, 32.1271) (291232.0743, 288738.8681, 32.0401) (291233.8645, 288733.6593, 31.995)</v>
          </cell>
        </row>
        <row r="43">
          <cell r="J43" t="str">
            <v>UKPN_LV_114</v>
          </cell>
          <cell r="O43" t="str">
            <v>(291458.5159, 288534.6459, 25.792) (291449.3805, 288532.3341, 25.8799) (291445.3313, 288531.5129, 25.9325) (291439.1459, 288529.9753, 26.056) (291435.8457, 288529.2037, 26.1091) (291435.2223, 288529.0443, 26.1426) (291435.0199, 288528.8837, 26.1531) (291434.8471, 288528.6609, 26.1642) (291434.7725, 288528.4515, 26.1595)</v>
          </cell>
        </row>
        <row r="44">
          <cell r="J44" t="str">
            <v>UKPN_LV_1183</v>
          </cell>
          <cell r="O44" t="str">
            <v>(291232.8363, 288771.5719, 32.6237) (291232.9849, 288771.0491, 32.6123) (291233.1291, 288770.9559, 32.6037) (291233.0629, 288770.4717, 32.5953)</v>
          </cell>
        </row>
        <row r="45">
          <cell r="J45" t="str">
            <v>UKPN_LV_1249</v>
          </cell>
          <cell r="O45" t="str">
            <v>(291190.0989, 288873.1621, 34.0519) (291189.1161, 288872.0525, 34.0519) (291188.7607, 288872.0261, 34.0333) (291187.7117, 288873.2591, 34.0091) (291186.7509, 288874.2037, 34.0105) (291186.2351, 288874.2317, 34.0119) (291185.7723, 288873.8957, 33.995) (291183.0635, 288871.9561, 33.9199) (291181.4977, 288870.7325, 33.8741) (291179.1783, 288868.6913, 33.7599) (291178.1867, 288867.9313, 33.885)</v>
          </cell>
        </row>
        <row r="46">
          <cell r="J46" t="str">
            <v>UKPN_LV_1275</v>
          </cell>
          <cell r="O46" t="str">
            <v>(291122.3161, 288927.6043, 34.4726) (291125.2695, 288924.8211, 34.3999) (291129.4571, 288921.1359, 34.3863) (291133.5419, 288917.9397, 34.312) (291137.3223, 288914.8199, 34.3968) (291140.7709, 288911.5825, 34.3578) (291145.1351, 288907.5939, 34.3839) (291146.6527, 288906.1545, 34.377) (291148.2849, 288904.6629, 34.375) (291151.9691, 288901.3351, 34.3464) (291155.6125, 288897.8619, 34.225) (291159.0869, 288894.2119, 34.2097) (291161.6097, 288891.0745, 34.15) (291164.4417, 288887.7337, 34.1336) (291167.6207, 288883.3035, 34.0506) (291170.5373, 288879.3271, 33.985) (291172.4437, 288876.6269, 34.005) (291174.6543, 288873.2281, 33.9775) (291179.2425, 288866.3479, 33.9153) (291182.1713, 288862.3541, 33.8641) (291185.0383, 288858.7599, 33.8074) (291187.7405, 288855.1319, 33.7349) (291192.3071, 288849.0335, 33.5861) (291194.4479, 288845.9399, 33.595) (291196.3869, 288842.8809, 33.5238) (291198.3421, 288839.7357, 33.5103) (291200.2431, 288836.8365, 33.505) (291202.8735, 288832.4045, 33.455) (291205.0103, 288828.8067, 33.3913) (291207.0285, 288825.8481, 33.3159) (291208.2629, 288823.4759, 33.3113)</v>
          </cell>
        </row>
        <row r="47">
          <cell r="J47" t="str">
            <v>UKPN_LV_1599</v>
          </cell>
          <cell r="O47" t="str">
            <v>(291022.585693, 289007.913513, 35.1224) (291025.070129, 289006.101501, 35.1333) (291025.967712, 289005.952881, 35.1338) (291027.64209, 289005.749084, 35.1404) (291030.370483, 289005.056702, 35.1633) (291031.714478, 289004.662109, 35.1742) (291034.921692, 289002.513489, 35.1665) (291038.074524, 289000.513306, 35.1517) (291041.624084, 288998.457092, 35.1569) (291043.661926, 288997.236694, 35.1887) (291047.167114, 288994.873474, 35.2803) (291050.191284, 288993.039917, 35.3073) (291053.897888, 288990.570679, 35.3049) (291060.957886, 288985.830078, 35.3211) (291066.574097, 288981.737671, 35.3642) (291071.457275, 288977.602905, 35.3126) (291074.948914, 288974.424927, 35.2309) (291076.458679, 288973.377686, 35.1993) (291078.29187, 288971.858521, 35.1632)</v>
          </cell>
        </row>
        <row r="48">
          <cell r="J48" t="str">
            <v>UKPN_LV_1764</v>
          </cell>
          <cell r="O48" t="str">
            <v>(291122.3161, 288927.6043, 34.486) (291125.3369, 288924.8951, 34.4505) (291129.5209, 288921.2129, 34.4083) (291133.6045, 288918.0177, 34.3359) (291137.3885, 288914.8951, 34.3729) (291140.8387, 288911.6559, 34.3415) (291145.2033, 288907.6673, 34.385) (291146.7207, 288906.2277, 34.3779) (291148.3521, 288904.7369, 34.3802) (291152.0371, 288901.4083, 34.3317) (291155.6833, 288897.9327, 34.245) (291159.1621, 288894.2779, 34.2048) (291161.6869, 288891.1383, 34.1455) (291164.5205, 288887.7953, 34.158) (291167.7017, 288883.3623, 34.0637) (291170.6183, 288879.3857, 33.9661) (291172.5265, 288876.6829, 33.9765) (291174.7379, 288873.2831, 33.9646) (291179.3245, 288866.4053, 33.9167) (291182.2507, 288862.4149, 33.8527) (291185.1175, 288858.8209, 33.7783) (291187.8207, 288855.1917, 33.7409) (291192.3883, 288849.0919, 33.6129) (291194.5313, 288845.9951, 33.6154) (291196.4717, 288842.9341, 33.555) (291198.4263, 288839.7895, 33.5414) (291200.3279, 288836.8895, 33.515) (291202.9595, 288832.4557, 33.5126) (291205.0947, 288828.8605, 33.4096) (291207.1145, 288825.8995, 33.327) (291208.3553, 288823.5151, 33.2954)</v>
          </cell>
        </row>
        <row r="49">
          <cell r="J49" t="str">
            <v>UKPN_LV_1817</v>
          </cell>
          <cell r="O49" t="str">
            <v>(291222.7637, 288769.0239, 32.5381) (291223.8669, 288764.0951, 32.5299) (291224.9443, 288758.6211, 32.4489)</v>
          </cell>
        </row>
        <row r="50">
          <cell r="J50" t="str">
            <v>UKPN_LV_1818</v>
          </cell>
          <cell r="O50" t="str">
            <v>(291232.9849, 288771.0491, 32.6139) (291229.7937, 288770.4201, 32.5005) (291226.6631, 288769.8085, 32.4906) (291224.1019, 288769.3769, 32.455) (291222.7637, 288769.0239, 32.5306)</v>
          </cell>
        </row>
        <row r="51">
          <cell r="J51" t="str">
            <v>UKPN_LV_185</v>
          </cell>
          <cell r="O51" t="str">
            <v>(291078.387085, 288971.952271, 35.1623) (291080.337524, 288969.736328, 35.175) (291083.038513, 288967.062073, 35.2115) (291084.761108, 288965.181091, 35.2386) (291088.883484, 288960.406677, 35.2084) (291092.286926, 288956.924683, 35.1624) (291096.040894, 288952.661499, 35.09) (291099.349304, 288949.145508, 35.0733) (291102.646729, 288945.740479, 35.1501) (291103.153503, 288945.697876, 35.1412) (291103.568115, 288945.830688, 35.1254) (291103.743286, 288945.862671, 35.1187)</v>
          </cell>
        </row>
        <row r="52">
          <cell r="J52" t="str">
            <v>UKPN_LV_1950</v>
          </cell>
          <cell r="O52" t="str">
            <v>(291208.7493, 288822.8089, 33.295) (291209.9037, 288820.7309, 33.2414) (291211.2021, 288818.0337, 33.3265) (291212.7803, 288816.6795, 33.2714) (291214.0447, 288816.3611, 33.1297) (291217.4589, 288816.4729, 33.1427) (291220.5955, 288816.8899, 33.1648) (291223.2379, 288817.1799, 33.0945) (291224.6885, 288817.5821, 33.1247) (291225.7603, 288818.2077, 32.7993)</v>
          </cell>
        </row>
        <row r="53">
          <cell r="J53" t="str">
            <v>UKPN_LV_265</v>
          </cell>
          <cell r="O53" t="str">
            <v>(291208.6895, 288822.7835, 33.3013) (291209.5363, 288820.4999, 33.2448) (291210.4333, 288817.7325, 33.4216) (291211.0363, 288815.8271, 33.2913) (291211.4339, 288815.0693, 33.2755) (291211.9201, 288813.8953, 33.1907) (291213.7807, 288808.2471, 33.1391) (291215.1917, 288802.7999, 33.1344) (291216.3269, 288798.0709, 33.0877) (291217.4477, 288793.4883, 32.9848) (291218.2689, 288789.4729, 32.9046) (291218.9799, 288786.0091, 32.7903) (291219.7507, 288782.3097, 32.7289) (291220.6611, 288778.1141, 32.6903) (291222.8611, 288769.0467, 32.5599) (291223.9647, 288764.1157, 32.4969) (291225.0415, 288758.6445, 32.4464) (291225.7155, 288756.2965, 32.363) (291226.6597, 288752.5765, 32.3014) (291227.2285, 288750.7197, 32.258) (291228.1781, 288749.3677, 32.2172) (291229.1365, 288747.3975, 32.1915) (291231.0567, 288742.1149, 32.1321) (291232.1689, 288738.9007, 32.0116) (291233.8645, 288733.6593, 31.9839)</v>
          </cell>
        </row>
        <row r="54">
          <cell r="J54" t="str">
            <v>UKPN_LV_370</v>
          </cell>
          <cell r="O54" t="str">
            <v>(291233.8645, 288733.6593, 31.7831) (291235.2171, 288729.4251, 31.9539) (291236.6905, 288725.0677, 31.8982) (291239.3515, 288717.9385, 31.7361) (291241.3531, 288713.0541, 31.6133) (291243.3225, 288707.6879, 31.5052) (291244.6039, 288704.6803, 31.43) (291245.2587, 288703.1237, 31.4046) (291248.1001, 288695.7939, 31.2089) (291250.5121, 288689.9389, 31.0776) (291252.4613, 288684.5091, 31.0284) (291254.6401, 288679.5205, 30.9071) (291256.8747, 288674.9815, 30.8061) (291257.6297, 288673.3721, 30.7839) (291259.7621, 288668.6165, 30.7065) (291262.0695, 288663.7461, 30.605) (291264.2563, 288659.1485, 30.4706) (291267.1005, 288653.9543, 30.176) (291269.5571, 288649.3899, 30.1471) (291271.3007, 288646.1155, 30.205) (291272.5367, 288643.8877, 30.1456) (291276.0671, 288637.6225, 30.0151) (291280.0477, 288631.6579, 29.9178) (291283.2041, 288626.5281, 29.7052) (291286.4969, 288621.0959, 29.755) (291287.9823, 288619.0017, 29.7384) (291292.9797, 288612.2507, 29.5539) (291297.1845, 288607.3527, 29.4366) (291300.7531, 288603.1021, 29.335) (291303.4141, 288600.2499, 29.2667)</v>
          </cell>
        </row>
        <row r="55">
          <cell r="J55" t="str">
            <v>UKPN_LV_399</v>
          </cell>
          <cell r="O55" t="str">
            <v>(291294.1007, 288860.0479, 30.224) (291294.1267, 288859.5119, 30.2279) (291293.8437, 288859.0613, 30.245) (291293.0595, 288858.4861, 30.2893) (291289.9441, 288857.0201, 30.3449) (291284.4839, 288853.5185, 30.4107) (291283.0315, 288852.6221, 30.4191) (291279.5783, 288852.2023, 30.7244) (291277.9237, 288851.6395, 30.7353) (291225.7603, 288818.2077, 31.0155)</v>
          </cell>
        </row>
        <row r="56">
          <cell r="J56" t="str">
            <v>UKPN_LV_40</v>
          </cell>
          <cell r="O56" t="str">
            <v>(291225.7603, 288818.2077, 31.6772) (291226.0175, 288817.8829, 31.6548) (291226.0143, 288817.8249, 31.6402) (291225.9983, 288817.7563, 31.6402)</v>
          </cell>
        </row>
        <row r="57">
          <cell r="J57" t="str">
            <v>UKPN_LV_400</v>
          </cell>
          <cell r="O57" t="str">
            <v>(291224.9443, 288758.6211, 32.4442) (291225.6329, 288758.2677, 32.4031)</v>
          </cell>
        </row>
        <row r="58">
          <cell r="J58" t="str">
            <v>UKPN_LV_417</v>
          </cell>
          <cell r="O58" t="str">
            <v>(291208.5973, 288822.7443, 33.2958) (291209.4419, 288820.4671, 33.2635) (291210.3381, 288817.7019, 33.4257) (291210.9435, 288815.7885, 33.3007) (291211.3431, 288815.0269, 33.2541) (291211.8263, 288813.8605, 33.1673) (291213.6847, 288808.2189, 33.1549) (291215.0945, 288802.7759, 33.1632) (291216.2297, 288798.0473, 33.0949) (291217.3501, 288793.4663, 32.985) (291218.1709, 288789.4529, 32.8964) (291218.8819, 288785.9887, 32.7972) (291219.6529, 288782.2889, 32.7447) (291220.5637, 288778.0917, 32.6908) (291222.7637, 288769.0239, 32.552)</v>
          </cell>
        </row>
        <row r="59">
          <cell r="J59" t="str">
            <v>UKPN_LV_44</v>
          </cell>
          <cell r="O59" t="str">
            <v>(291223.3659, 288830.0907, 24.6532) (291223.8915, 288830.0313, 24.8676) (291224.0091, 288829.7689, 25.1674)</v>
          </cell>
        </row>
        <row r="60">
          <cell r="J60" t="str">
            <v>UKPN_LV_47</v>
          </cell>
          <cell r="O60" t="str">
            <v>(291025.736877, 289006.100525, 35.1329) (291025.957092, 289006.079102, 35.1329) (291026.475708, 289006.059082, 35.1328) (291027.511902, 289005.933105, 35.1407) (291030.508484, 289005.221497, 35.1663) (291031.69751, 289004.924683, 35.1764) (291035.058716, 289002.8703, 35.1755) (291041.759521, 288998.695496, 35.156) (291047.387512, 288995.160278, 35.2786) (291054.058105, 288990.844727, 35.3067) (291061.139099, 288986.098877, 35.3219) (291066.839294, 288982.036499, 35.3655) (291071.541687, 288977.842102, 35.3151) (291075.066528, 288974.529297, 35.2298) (291076.559692, 288973.508728, 35.1986) (291078.387085, 288971.952271, 35.1623)</v>
          </cell>
        </row>
        <row r="61">
          <cell r="J61" t="str">
            <v>UKPN_LV_501</v>
          </cell>
          <cell r="O61" t="str">
            <v>(291223.2269, 288817.2793, 33.085) (291220.5835, 288816.9891, 33.1631) (291217.4507, 288816.5727, 33.143) (291214.0555, 288816.4615, 33.135) (291212.8047, 288816.7765, 33.2404)</v>
          </cell>
        </row>
        <row r="62">
          <cell r="J62" t="str">
            <v>UKPN_LV_618</v>
          </cell>
          <cell r="O62" t="str">
            <v>(291359.6583, 288750.6385, 27.6041) (291357.7451, 288749.8119, 27.6556) (291357.6885, 288747.3785, 27.675) (291358.4993, 288743.4103, 27.5952) (291361.0261, 288739.6101, 27.4953) (291364.8567, 288735.2897, 27.3772) (291367.1529, 288732.3135, 27.2653) (291374.6707, 288721.0105, 26.9324) (291380.6263, 288713.5953, 26.7882) (291385.8779, 288707.2563, 26.6542) (291393.4863, 288698.4573, 26.4431) (291397.9845, 288693.2103, 26.325) (291403.0343, 288687.9355, 26.245) (291410.3033, 288680.9011, 25.9507) (291417.1297, 288673.7985, 25.768) (291419.3963, 288671.7881, 25.8016) (291420.4189, 288670.5455, 25.7824) (291422.7583, 288668.5463, 25.7165) (291429.3629, 288662.3315, 25.545) (291430.2097, 288662.0083, 25.5449) (291430.8501, 288662.0709, 25.5255)</v>
          </cell>
        </row>
        <row r="63">
          <cell r="J63" t="str">
            <v>UKPN_LV_641</v>
          </cell>
          <cell r="O63" t="str">
            <v>(291078.29187, 288971.858521, 35.1632) (291080.069275, 288969.571289, 35.1811) (291084.705078, 288965.041687, 35.2422) (291088.710083, 288960.350281, 35.2133) (291092.058472, 288956.658081, 35.1708) (291095.807678, 288952.501709, 35.1002) (291098.869324, 288948.841492, 35.0344) (291102.224487, 288945.786499, 35.1453) (291106.069092, 288942.319519, 35.0839) (291108.521118, 288940.119324, 35.082) (291114.229126, 288934.952881, 34.9409) (291119.611084, 288930.178528, 34.9189) (291122.316101, 288927.604309, 34.8984)</v>
          </cell>
        </row>
        <row r="64">
          <cell r="J64" t="str">
            <v>UKPN_LV_721</v>
          </cell>
          <cell r="O64" t="str">
            <v>(291359.6843, 288750.5407, 27.6041) (291357.8437, 288749.7455, 27.665) (291357.7887, 288747.3875, 27.6776) (291358.5933, 288743.4493, 27.6236) (291361.1055, 288739.6713, 27.503) (291364.9339, 288735.3535, 27.3746) (291367.2343, 288732.3717, 27.2651) (291374.7515, 288721.0697, 26.9456) (291380.7039, 288713.6585, 26.785) (291385.9543, 288707.3209, 26.6462) (291393.5621, 288698.5225, 26.4558) (291398.0585, 288693.2775, 26.3331) (291403.1051, 288688.0061, 26.2417) (291410.3741, 288680.9717, 25.9555) (291417.1991, 288673.8707, 25.765) (291418.2915, 288672.9019, 25.7473)</v>
          </cell>
        </row>
        <row r="65">
          <cell r="J65" t="str">
            <v>UKPN_LV_948</v>
          </cell>
          <cell r="O65" t="str">
            <v>(291439.1341, 288530.0237, 26.0613) (291435.8343, 288529.2525, 26.1149) (291415.2839, 288524.0063, 26.5492) (291411.8443, 288523.2661, 26.635)</v>
          </cell>
        </row>
        <row r="66">
          <cell r="J66" t="str">
            <v>UKPN_LV_Streetlighting_113</v>
          </cell>
          <cell r="O66" t="str">
            <v>(291224.0705, 288829.7371, 25.2256) (291224.1921, 288829.6739, 25.2746)</v>
          </cell>
        </row>
        <row r="67">
          <cell r="J67" t="str">
            <v>UKPN_LV_Streetlighting_136</v>
          </cell>
          <cell r="O67" t="str">
            <v>(291269.5903, 288859.0151, 31.138435) (291247.2059, 288844.7949, 32.019534)</v>
          </cell>
        </row>
        <row r="68">
          <cell r="J68" t="str">
            <v>UKPN_LV_Streetlighting_181</v>
          </cell>
          <cell r="O68" t="str">
            <v>(291244.7357, 288733.5239, 31.7531) (291244.6285, 288733.2541, 31.7359) (291242.7973, 288732.4685, 31.7419) (291239.2239, 288730.9135, 31.815) (291236.4781, 288729.9959, 31.8031) (291235.2171, 288729.4251, 31.965)</v>
          </cell>
        </row>
        <row r="69">
          <cell r="J69" t="str">
            <v>UKPN_LV_Streetlighting_257</v>
          </cell>
          <cell r="O69" t="str">
            <v>(291147.1917, 288906.9381, 34.3143) (291146.6527, 288906.1545, 34.3651)</v>
          </cell>
        </row>
        <row r="70">
          <cell r="J70" t="str">
            <v>UKPN_LV_Streetlighting_286</v>
          </cell>
          <cell r="O70" t="str">
            <v>(291212.7997, 288821.3331, 33.3138) (291212.5447, 288821.0639, 33.3147) (291211.7647, 288819.6807, 33.2863) (291211.4905, 288818.3461, 33.2752) (291211.6069, 288816.6305, 33.2878) (291211.5891, 288815.3507, 33.2612) (291211.3431, 288815.0269, 33.2452) (291211.6677, 288815.2535, 33.2394) (291211.7635, 288816.5613, 33.2895) (291211.9541, 288816.8731, 33.3015) (291212.0155, 288816.8613, 33.3015)</v>
          </cell>
        </row>
        <row r="71">
          <cell r="J71" t="str">
            <v>UKPN_LV_Streetlighting_390</v>
          </cell>
          <cell r="O71" t="str">
            <v>(291089.5163, 288973.8463, 34.6005) (291090.0273, 288973.4479, 34.586) (291090.2845, 288972.8101, 34.5812) (291090.0857, 288972.3559, 34.5017) (291089.9647, 288972.2473, 34.4501) (291087.6827, 288969.9333, 34.4593) (291086.2645, 288968.5585, 34.4688) (291084.6715, 288967.0327, 34.4091) (291083.8401, 288966.8157, 34.5065) (291083.0385, 288967.0621, 34.5146)</v>
          </cell>
        </row>
        <row r="72">
          <cell r="J72" t="str">
            <v>UKPN_LV_Streetlighting_425</v>
          </cell>
          <cell r="O72" t="str">
            <v>(291131.2803, 288933.3833, 34.4685) (291130.5491, 288933.5557, 34.475) (291129.4899, 288934.5789, 34.4613) (291128.9375, 288934.8435, 34.4608) (291128.2555, 288934.5251, 34.315) (291126.2275, 288932.2115, 34.325) (291124.9169, 288930.7683, 34.2777) (291123.8103, 288929.4025, 34.235) (291122.6283, 288928.5409, 34.4263) (291122.3891, 288928.0641, 34.451) (291122.3161, 288927.6043, 34.4749)</v>
          </cell>
        </row>
        <row r="73">
          <cell r="J73" t="str">
            <v>UKPN_LV_Streetlighting_498</v>
          </cell>
          <cell r="O73" t="str">
            <v>(291216.3395, 288828.5433, 33.4059) (291216.3383, 288828.4759, 33.4059) (291216.3691, 288828.3883, 33.4027) (291216.6617, 288827.8385, 33.4031) (291217.7713, 288826.4163, 33.2779) (291218.4767, 288825.7439, 33.199) (291219.0705, 288825.6385, 33.1803) (291220.2621, 288825.7683, 33.085) (291220.8153, 288826.0381, 31.6037) (291221.2631, 288826.3645, 30.2452)</v>
          </cell>
        </row>
        <row r="74">
          <cell r="J74" t="str">
            <v>UKPN_LV_Streetlighting_522</v>
          </cell>
          <cell r="O74" t="str">
            <v>(291184.1659, 288862.6037, 33.778) (291182.1713, 288862.3541, 33.8856)</v>
          </cell>
        </row>
        <row r="75">
          <cell r="J75" t="str">
            <v>UKPN_LV_Streetlighting_541</v>
          </cell>
          <cell r="O75" t="str">
            <v>(291226.2419, 288817.7071, 31.4833) (291226.7271, 288816.1277, 31.4131)</v>
          </cell>
        </row>
        <row r="76">
          <cell r="J76" t="str">
            <v>UKPN_LV_Streetlighting_542</v>
          </cell>
          <cell r="O76" t="str">
            <v>(291226.2419, 288817.7071, 31.468) (291226.7103, 288816.1825, 31.3803)</v>
          </cell>
        </row>
        <row r="77">
          <cell r="J77" t="str">
            <v>UKPN_LV_Streetlighting_543</v>
          </cell>
          <cell r="O77" t="str">
            <v>(291226.0093, 288817.7523, 31.8338) (291226.0309, 288817.7955, 31.8338) (291226.0745, 288817.8023, 31.7361) (291226.2419, 288817.7071, 31.6539)</v>
          </cell>
        </row>
        <row r="78">
          <cell r="J78" t="str">
            <v>UKPN_LV_Streetlighting_548</v>
          </cell>
          <cell r="O78" t="str">
            <v>(291224.1921, 288829.6739, 29.7986) (291224.1529, 288829.5421, 29.7986) (291222.3211, 288828.3229, 29.7986) (291221.7171, 288827.5893, 29.7986) (291221.6587, 288826.8351, 29.7986) (291221.4267, 288826.6099, 29.7986) (291221.3249, 288826.4421, 29.7986)</v>
          </cell>
        </row>
        <row r="79">
          <cell r="J79" t="str">
            <v>UKPN_LV_Streetlighting_563</v>
          </cell>
          <cell r="O79" t="str">
            <v>(291244.3239, 288842.1887, 32.012247) (291226.7871, 288831.1045, 32.701531)</v>
          </cell>
        </row>
        <row r="80">
          <cell r="J80" t="str">
            <v>UKPN_LV_Streetlighting_624</v>
          </cell>
          <cell r="O80" t="str">
            <v>(291175.1003, 288889.8509, 34.222) (291175.1415, 288889.7643, 34.222) (291175.0013, 288889.5095, 34.1794) (291174.7101, 288889.2659, 34.0968) (291171.3895, 288886.6721, 34.0679) (291168.6065, 288884.2805, 34.0436) (291168.3591, 288882.9737, 34.0615) (291170.6855, 288879.6137, 33.9809) (291172.5503, 288876.8047, 33.9786) (291172.4437, 288876.6269, 33.9799)</v>
          </cell>
        </row>
        <row r="81">
          <cell r="J81" t="str">
            <v>UKPN_LV_Streetlighting_655</v>
          </cell>
          <cell r="O81" t="str">
            <v>(291247.20813, 288844.786499, 31.98566755) (291247.509277, 288844.859497, 31.99596285) (291247.820679, 288844.661926, 32.00821579) (291247.582886, 288844.373474, 32.02063627) (291235.963928, 288837.006531, 32.47773017) (291226.733704, 288831.189087, 32.84023025) (291224.048096, 288829.760681, 32.94129497)</v>
          </cell>
        </row>
        <row r="82">
          <cell r="J82" t="str">
            <v>UKPN_LV_Streetlighting_742</v>
          </cell>
          <cell r="O82" t="str">
            <v>(291228.8625, 288787.8605, 32.7489) (291228.8199, 288787.8097, 32.7489) (291228.2151, 288787.7357, 32.6542) (291223.3245, 288786.7361, 32.6689) (291220.0755, 288786.0125, 32.6645) (291219.2871, 288785.8763, 32.7566) (291218.8819, 288785.9887, 32.7863)</v>
          </cell>
        </row>
        <row r="83">
          <cell r="J83" t="str">
            <v>UKPN_LV_Streetlighting_92</v>
          </cell>
          <cell r="O83" t="str">
            <v>(291204.1873, 288849.4797, 32.3754) (291204.3181, 288849.3369, 32.325) (291203.6725, 288848.7721, 33.3061) (291201.8793, 288847.6437, 33.3135) (291199.1641, 288845.9385, 33.3794) (291197.2425, 288844.5039, 33.4118) (291196.6873, 288843.5757, 33.5511) (291196.3869, 288842.8809, 33.5453)</v>
          </cell>
        </row>
        <row r="84">
          <cell r="J84" t="str">
            <v>114067962_Duct</v>
          </cell>
          <cell r="O84" t="str">
            <v>(291416.4269, 288472.6995, 25.925) (291418.6608, 288462.4425, 25.925) (291418.5708, 288461.5294, 25.925) (291417.8958, 288461.0686, 25.825) (291412.9003, 288460.0565, 25.825) (291412.3127, 288460.0455, 25.925) (291411.981, 288460.5379, 25.925) (291411.9291, 288460.7644, 26.025) (291410.4925, 288467.0634, 26.025)</v>
          </cell>
        </row>
        <row r="85">
          <cell r="J85" t="str">
            <v>114069214_HV</v>
          </cell>
          <cell r="O85" t="str">
            <v>(291419.8006, 288473.79, 26.125) (291417.7286, 288474.4169, 26.025) (291415.8704, 288474.0475, 26.025) (291415.38, 288473.2364, 26.025) (291418.6619, 288459.0805, 25.825) (291418.1685, 288455.4909, 25.825) (291418.2805, 288453.951, 25.825) (291425.7509, 288416.7483, 25.325) (291425.0784, 288410.2659, 25.225) (291426.5673, 288402.4386, 25.025) (291428.2267, 288398.2479, 25.025) (291429.3173, 288389.7972, 25.125) (291431.9487, 288346.4773, 24.825) (291434.775, 288280.575, 24.625) (291435.1855, 288279.7443, 24.625) (291436.2153, 288279.1649, 24.625) (291446.9597, 288278.7031, 24.425)</v>
          </cell>
        </row>
        <row r="86">
          <cell r="J86" t="str">
            <v>114069324_HV</v>
          </cell>
          <cell r="O86" t="str">
            <v>(291420.3079, 288473.2418, 26.125) (291417.8777, 288474.1257, 26.025) (291416.0437, 288473.7976, 26.025) (291415.6806, 288473.2522, 26.025) (291418.9458, 288459.1778, 25.825) (291418.5346, 288454.2422, 25.825) (291426.0177, 288416.9911, 25.325) (291425.4029, 288410.0609, 25.225) (291426.8914, 288402.3657, 25.025) (291428.5128, 288398.3581, 25.025) (291429.6152, 288389.8251, 25.125) (291432.1689, 288347.796, 24.825) (291435.0972, 288280.5012, 24.625) (291435.6005, 288279.771, 24.625) (291436.354, 288279.4432, 24.625) (291446.938, 288279.0038, 24.425)</v>
          </cell>
        </row>
        <row r="87">
          <cell r="J87" t="str">
            <v>114069334_HV</v>
          </cell>
          <cell r="O87" t="str">
            <v>(291420.1547, 288472.9808, 26.125) (291418.1365, 288473.8195, 26.025) (291416.3635, 288473.5657, 26.025) (291416.0154, 288473.3862, 26.025) (291416.0452, 288472.9361, 26.025) (291419.2535, 288459.2004, 25.825) (291418.7649, 288455.3445, 25.825) (291418.9987, 288453.394, 25.825) (291426.332, 288416.9215, 25.325) (291425.6522, 288410.7235, 25.225) (291427.3619, 288401.8586, 25.025) (291428.6137, 288399.1938, 25.025) (291428.9173, 288397.5636, 25.025) (291430.2458, 288384.1256, 25.125) (291432.862, 288340.1027, 24.825) (291435.3565, 288280.8363, 24.625) (291435.8574, 288279.9636, 24.625) (291436.9654, 288279.7017, 24.625) (291446.9462, 288279.3038, 24.425)</v>
          </cell>
        </row>
        <row r="88">
          <cell r="J88" t="str">
            <v>UKPN_Asset_1</v>
          </cell>
          <cell r="O88" t="str">
            <v>(291396.7368, 288518.436, 26.825) (291401.3476, 288514.6368, 26.725) (291407.3196, 288510.084, 26.625) (291407.8733, 288509.4776, 26.625) (291408.2539, 288508.8318, 26.625) (291415.3261, 288475.8774, 26.025) (291415.5975, 288475.5198, 26.025) (291415.9881, 288475.314, 25.925) (291418.1537, 288474.7765, 26.125) (291419.9291, 288474.0616, 26.125) (291441.6474, 288464.4387, 25.725) (291442.0332, 288464.4402, 25.725) (291442.2612, 288464.6761, 25.725) (291442.4807, 288465.1624, 25.725)</v>
          </cell>
        </row>
        <row r="89">
          <cell r="J89" t="str">
            <v>UKPN_Asset_2</v>
          </cell>
          <cell r="O89" t="str">
            <v>(291449.9151, 288461.8063, 25.625) (291449.2901, 288460.4656, 25.625) (291448.9316, 288460.0872, 25.625) (291448.4093, 288460.0884, 25.625) (291429.4543, 288468.6022, 26.025) (291429.0614, 288468.724, 26.025) (291428.6682, 288468.5407, 26.025) (291426.6354, 288464.3838, 25.925) (291426.6415, 288463.8763, 25.925) (291426.8737, 288463.6569, 25.925) (291430.8346, 288461.7445, 25.925) (291431.2245, 288461.6568, 25.925) (291431.9578, 288461.7288, 25.825) (291437.6698, 288462.3392, 25.825) (291431.9578, 288461.7288, 25.825)</v>
          </cell>
        </row>
        <row r="90">
          <cell r="J90" t="str">
            <v>UKPN_Asset_3</v>
          </cell>
          <cell r="O90" t="str">
            <v>(291437.6043, 288462.0308, 25.825) (291429.6438, 288461.1897, 25.925) (291421.8579, 288460.5511, 25.925) (291418.0002, 288459.6529, 25.825) (291412.9312, 288458.7339, 25.925)</v>
          </cell>
        </row>
        <row r="91">
          <cell r="J91" t="str">
            <v>UKPN_HV_338</v>
          </cell>
          <cell r="O91" t="str">
            <v>(291419.198011, 288526.196504, 26.6493) (291409.5221, 288524.0619, 26.6493) (291402.2577, 288522.4593, 26.7782) (291395.5199, 288521.3575, 26.8402) (291391.0197, 288520.6331, 26.8998) (291381.23706, 288519.058382, 26.8998)</v>
          </cell>
        </row>
        <row r="92">
          <cell r="J92" t="str">
            <v>UKPN_HV_339</v>
          </cell>
          <cell r="O92" t="str">
            <v>(291433.7407, 288528.2285, 26.1653) (291433.4679, 288528.4711, 26.1727) (291432.8111, 288528.6019, 26.1795) (291428.6365, 288527.2955, 26.175) (291418.6519, 288524.7389, 26.485) (291411.7445, 288523.7931, 26.625) (291409.8525, 288523.6497, 26.6442) (291406.7667, 288522.8431, 26.6715) (291402.3571, 288522.3819, 26.7759) (291395.6205, 288521.2803, 26.8365) (291391.0197, 288520.6331, 26.9025)</v>
          </cell>
        </row>
        <row r="93">
          <cell r="J93" t="str">
            <v>UKPN_HV_341</v>
          </cell>
          <cell r="O93" t="str">
            <v>(291392.4385, 288520.6307, 26.8668) (291393.5875, 288519.6379, 26.8445) (291395.8577, 288517.5641, 26.7985) (291397.0539, 288517.5593, 26.757) (291397.4239, 288517.5983, 26.7596) (291397.7339, 288517.5545, 26.7687) (291398.8745, 288517.0867, 26.7535) (291399.7963, 288516.4139, 26.7177) (291400.4639, 288515.4371, 26.685) (291401.3315, 288514.6823, 26.6788) (291402.4445, 288511.7959, 26.6056) (291402.4205, 288511.4743, 26.6064) (291401.1499, 288509.5605, 26.5898) (291400.9843, 288509.2849, 26.5885)</v>
          </cell>
        </row>
        <row r="94">
          <cell r="J94" t="str">
            <v>UKPN_HV_369</v>
          </cell>
          <cell r="O94" t="str">
            <v>(291422.0255, 288460.7873, 26.6557) (291419.5577, 288460.3245, 26.7432) (291415.7941, 288459.4975, 26.805) (291411.5073, 288458.5439, 26.854)</v>
          </cell>
        </row>
        <row r="95">
          <cell r="J95" t="str">
            <v>UKPN_HV_412</v>
          </cell>
          <cell r="O95" t="str">
            <v>(291425.198025, 288461.692011, 25.8441) (291411.4857, 288458.6417, 25.9964) (291400.622649, 288456.593022, 26.0406)</v>
          </cell>
        </row>
        <row r="96">
          <cell r="J96" t="str">
            <v>UKPN_HV_499</v>
          </cell>
          <cell r="O96" t="str">
            <v>(291319.0169, 288586.0773, 28.895) (291319.1097, 288585.9903, 28.895) (291321.2857, 288583.7453, 28.8544) (291326.5961, 288578.7811, 28.6435) (291331.7917, 288573.9225, 28.5314) (291336.9001, 288569.0681, 28.3) (291343.5753, 288563.1873, 28.1064) (291347.7095, 288559.9413, 28.0663) (291354.6953, 288553.9113, 27.904) (291359.7109, 288549.0775, 27.6499) (291364.5499, 288544.5581, 27.5877) (291373.6833, 288536.0403, 27.3491) (291378.9775, 288531.4453, 27.215) (291382.5615, 288528.1783, 27.1316) (291386.0243, 288525.2135, 27.027) (291390.9629, 288520.8177, 26.9097) (291395.5049, 288521.4565, 26.8433) (291402.2415, 288522.5581, 26.7896) (291409.5221, 288524.0619, 26.6468)</v>
          </cell>
        </row>
        <row r="97">
          <cell r="J97" t="str">
            <v>UKPN_HV_590</v>
          </cell>
          <cell r="O97" t="str">
            <v>(291406.6741, 288522.7327, 26.6557) (291402.2899, 288522.2619, 26.7759) (291395.5499, 288521.1599, 26.835) (291393.1037, 288520.8253, 26.8423)</v>
          </cell>
        </row>
        <row r="98">
          <cell r="J98" t="str">
            <v>UKPN_HV_652</v>
          </cell>
          <cell r="O98" t="str">
            <v>(291392.3689, 288520.8229, 26.8643) (291393.6539, 288519.7127, 26.8404) (291395.8967, 288517.6639, 26.7954) (291397.0489, 288517.6593, 26.7561) (291397.4261, 288517.6991, 26.7608) (291397.7717, 288517.6471, 26.7698) (291398.9237, 288517.1747, 26.7476) (291399.8691, 288516.4845, 26.7156) (291400.5393, 288515.5041, 26.685) (291401.4159, 288514.7413, 26.6869) (291402.5459, 288511.8109, 26.605) (291402.5181, 288511.4389, 26.6046) (291400.9843, 288509.2849, 26.5908)</v>
          </cell>
        </row>
        <row r="99">
          <cell r="J99" t="str">
            <v>UKPN_LV_1049</v>
          </cell>
          <cell r="O99" t="str">
            <v>(291497.6087, 288425.8535, 24.1096) (291498.3065, 288422.3007, 24.0815) (291499.7079, 288416.3651, 24.015) (291501.1709, 288410.4463, 23.9504) (291501.9045, 288407.7751, 23.9533) (291502.2989, 288405.6559, 23.936) (291503.1289, 288401.6011, 23.8697) (291503.4565, 288397.1061, 23.8309) (291503.4843, 288393.3875, 23.8118) (291503.7847, 288387.9739, 23.7725) (291504.0657, 288382.4803, 23.7243) (291504.3977, 288378.7235, 23.7267) (291504.6921, 288371.0093, 23.6751) (291505.0169, 288365.6837, 23.6688) (291505.5915, 288356.7543, 23.605) (291505.9185, 288351.7209, 23.595)</v>
          </cell>
        </row>
        <row r="100">
          <cell r="J100" t="str">
            <v>UKPN_LV_1107</v>
          </cell>
          <cell r="O100" t="str">
            <v>(291501.9533, 288407.7863, 23.9556) (291501.6277, 288407.4625, 23.9529) (291501.2139, 288407.3737, 23.9399) (291500.7721, 288407.5385, 23.92)</v>
          </cell>
        </row>
        <row r="101">
          <cell r="J101" t="str">
            <v>UKPN_LV_1108</v>
          </cell>
          <cell r="O101" t="str">
            <v>(291501.9533, 288407.7863, 23.9619) (291502.3481, 288405.6655, 23.9376) (291503.1785, 288401.6079, 23.8711) (291503.5065, 288397.1081, 23.8282) (291503.5343, 288393.3891, 23.8102) (291503.8347, 288387.9767, 23.7677) (291504.1155, 288382.4837, 23.7285) (291504.4477, 288378.7265, 23.7341)</v>
          </cell>
        </row>
        <row r="102">
          <cell r="J102" t="str">
            <v>UKPN_LV_1120</v>
          </cell>
          <cell r="O102" t="str">
            <v>(291485.7739, 288408.0533, 24.1367) (291485.9305, 288408.1573, 24.146) (291485.8625, 288408.2897, 24.1599) (291485.7341, 288408.3125, 24.1678) (291485.5523, 288408.3007, 24.1734) (291476.3943, 288406.2909, 24.3071) (291462.9441, 288403.4433, 24.4952)</v>
          </cell>
        </row>
        <row r="103">
          <cell r="J103" t="str">
            <v>UKPN_LV_1237</v>
          </cell>
          <cell r="O103" t="str">
            <v>(291407.6531, 288478.8071, 26.205) (291408.0101, 288478.2899, 26.1963) (291408.5179, 288476.8581, 26.175) (291411.2183, 288464.1141, 25.9788) (291413.1531, 288455.5715, 25.9223)</v>
          </cell>
        </row>
        <row r="104">
          <cell r="J104" t="str">
            <v>UKPN_LV_1509</v>
          </cell>
          <cell r="O104" t="str">
            <v>(291306.891724, 288596.390076, 29.917) (291310.615906, 288592.653503, 29.6749) (291316.992126, 288586.531311, 29.8156) (291320.02948, 288583.911072, 29.5606)</v>
          </cell>
        </row>
        <row r="105">
          <cell r="J105" t="str">
            <v>UKPN_LV_1523</v>
          </cell>
          <cell r="O105" t="str">
            <v>(291505.9209, 288350.8231, 23.5978) (291505.6581, 288347.3687, 23.541) (291505.3037, 288346.9113, 23.509) (291504.5795, 288346.5215, 23.4252) (291501.0795, 288346.5149, 23.6288) (291497.8687, 288346.3883, 23.6338) (291496.9557, 288346.2923, 23.6075) (291496.2325, 288345.6711, 23.6751) (291496.2567, 288344.8433, 23.6905) (291497.0265, 288338.3611, 23.6495) (291497.5163, 288326.8803, 23.5837)</v>
          </cell>
        </row>
        <row r="106">
          <cell r="J106" t="str">
            <v>UKPN_LV_1629</v>
          </cell>
          <cell r="O106" t="str">
            <v>(291497.3863, 288428.6713, 24.0391) (291497.4995, 288427.3133, 24.0035)</v>
          </cell>
        </row>
        <row r="107">
          <cell r="J107" t="str">
            <v>UKPN_LV_1649</v>
          </cell>
          <cell r="O107" t="str">
            <v>(291406.577004, 288517.724628, 26.4959) (291414.313996, 288498.680372, 26.4835)</v>
          </cell>
        </row>
        <row r="108">
          <cell r="J108" t="str">
            <v>UKPN_LV_1650</v>
          </cell>
          <cell r="O108" t="str">
            <v>(291410.6297, 288507.7491, 26.4872) (291411.1891, 288504.9625, 26.453) (291412.2613, 288499.0339, 26.3181) (291413.5351, 288491.8627, 26.265) (291415.1073, 288484.2385, 26.1151) (291417.1813, 288475.0227, 26.0609) (291417.4413, 288473.8675, 26.0358) (291419.4183, 288463.8479, 25.9391) (291420.0535, 288460.2493, 25.8945) (291420.4843, 288458.3461, 25.8187) (291421.9073, 288451.2887, 25.7737) (291422.4339, 288448.4093, 25.6751) (291424.3461, 288439.0593, 25.5032) (291425.8263, 288433.4517, 25.4524) (291427.3085, 288426.6159, 25.407) (291428.8517, 288419.4709, 25.3257) (291429.3259, 288416.9033, 25.2589) (291430.1753, 288414.3625, 25.2463) (291430.9841, 288411.0309, 25.1669) (291432.2339, 288404.5737, 25.0722) (291433.0301, 288401.4155, 25.0424) (291433.7509, 288399.9955, 25.065) (291435.1769, 288398.0077, 25.065) (291436.4851, 288397.8613, 25.0411) (291438.9059, 288398.3581, 24.9666) (291444.3641, 288399.6181, 24.8253) (291460.7165, 288402.9183, 24.5251) (291462.9441, 288403.4433, 24.5035)</v>
          </cell>
        </row>
        <row r="109">
          <cell r="J109" t="str">
            <v>UKPN_LV_1758</v>
          </cell>
          <cell r="O109" t="str">
            <v>(291364.4003, 288544.3411, 27.5923) (291373.5985, 288535.7383, 27.376) (291378.7469, 288531.1527, 27.2475) (291382.4063, 288527.8767, 27.165) (291385.8281, 288524.6841, 27.045) (291391.1303, 288520.0219, 26.9146) (291393.0799, 288518.6459, 26.8857)</v>
          </cell>
        </row>
        <row r="110">
          <cell r="J110" t="str">
            <v>UKPN_LV_1805</v>
          </cell>
          <cell r="O110" t="str">
            <v>(291495.9673, 288323.6711, 23.5765) (291497.4255, 288323.6553, 23.6121)</v>
          </cell>
        </row>
        <row r="111">
          <cell r="J111" t="str">
            <v>UKPN_LV_1838</v>
          </cell>
          <cell r="O111" t="str">
            <v>(291384.167581, 288522.490659, 26.8822) (291395.0609, 288517.7913, 26.8145) (291397.8341, 288515.7067, 26.7468) (291399.9053, 288513.7387, 26.6792) (291400.5527, 288510.2173, 26.615) (291402.154324, 288500.086096, 26.615)</v>
          </cell>
        </row>
        <row r="112">
          <cell r="J112" t="str">
            <v>UKPN_LV_1839</v>
          </cell>
          <cell r="O112" t="str">
            <v>(291400.6387, 288509.6733, 26.6142) (291400.6815, 288509.2305, 26.6035) (291400.7443, 288508.9441, 26.5994) (291400.7953, 288508.8679, 26.5994) (291400.8523, 288508.8455, 26.5971) (291400.9073, 288508.8415, 26.5971) (291409.6465, 288510.4211, 26.5363) (291409.9255, 288510.4379, 26.5254) (291410.0519, 288510.3995, 26.5254) (291410.1683, 288510.3423, 26.5218) (291410.2167, 288510.2519, 26.5173) (291410.2309, 288510.0351, 26.5178) (291410.3115, 288509.1897, 26.504) (291410.6297, 288507.7491, 26.4846)</v>
          </cell>
        </row>
        <row r="113">
          <cell r="J113" t="str">
            <v>UKPN_LV_1840</v>
          </cell>
          <cell r="O113" t="str">
            <v>(291400.6387, 288509.6733, 26.615) (291400.6973, 288509.3041, 26.6036) (291400.7347, 288509.0841, 26.5962) (291400.7871, 288509.0415, 26.5962) (291400.8699, 288509.0449, 26.5954) (291409.6039, 288510.6237, 26.5448) (291409.9553, 288510.6903, 26.5349) (291410.1441, 288510.6329, 26.5253) (291410.3507, 288510.5311, 26.5224) (291410.4627, 288510.3223, 26.5264) (291410.4803, 288510.0513, 26.5249) (291410.5443, 288509.2239, 26.5141) (291410.7275, 288507.7697, 26.495) (291411.2875, 288504.9813, 26.465) (291412.3597, 288499.0515, 26.3132) (291413.6333, 288491.8815, 26.2709) (291415.2051, 288484.2597, 26.1213) (291417.5391, 288473.8881, 26.0466) (291419.5163, 288463.8683, 25.9472) (291420.2495, 288460.5155, 25.8959) (291421.6369, 288453.7045, 25.8505) (291422.4399, 288453.4261, 25.8437) (291423.4873, 288453.3301, 25.8561)</v>
          </cell>
        </row>
        <row r="114">
          <cell r="J114" t="str">
            <v>UKPN_LV_1841</v>
          </cell>
          <cell r="O114" t="str">
            <v>(291504.468685, 288381.189439, 23.855) (291494.5655, 288379.8013, 23.855) (291494.4485, 288379.7849, 23.855) (291494.3177, 288379.3331, 23.8501) (291494.5141, 288378.9541, 23.8316) (291494.9803, 288378.6775, 23.8051) (291497.8805, 288378.6173, 23.7805) (291500.5793, 288378.6627, 23.7136) (291504.4477, 288378.7265, 23.7256) (291514.44634, 288378.891404, 23.7256)</v>
          </cell>
        </row>
        <row r="115">
          <cell r="J115" t="str">
            <v>UKPN_LV_1842</v>
          </cell>
          <cell r="O115" t="str">
            <v>(291504.4477, 288378.7265, 23.7353) (291504.7421, 288371.0117, 23.683) (291505.0667, 288365.6869, 23.6764) (291505.6415, 288356.7577, 23.605)</v>
          </cell>
        </row>
        <row r="116">
          <cell r="J116" t="str">
            <v>UKPN_LV_1910</v>
          </cell>
          <cell r="O116" t="str">
            <v>(291496.7979, 288432.5215, 24.1526) (291497.4855, 288428.6843, 23.9988) (291497.7303, 288425.7505, 24.1346)</v>
          </cell>
        </row>
        <row r="117">
          <cell r="J117" t="str">
            <v>UKPN_LV_204</v>
          </cell>
          <cell r="O117" t="str">
            <v>(291513.290586, 288371.738968, 23.6087) (291503.2941, 288371.4739, 23.6087) (291495.6761, 288371.2719, 23.7055) (291485.679614, 288371.006832, 23.7055)</v>
          </cell>
        </row>
        <row r="118">
          <cell r="J118" t="str">
            <v>UKPN_LV_236</v>
          </cell>
          <cell r="O118" t="str">
            <v>(291512.819336, 288378.764871, 23.5702) (291502.8207, 288378.5997, 23.5702) (291500.5809, 288378.5627, 23.7085) (291497.8803, 288378.5173, 23.7767) (291495.3179, 288378.5703, 23.7151) (291485.320038, 288378.777093, 23.7151)</v>
          </cell>
        </row>
        <row r="119">
          <cell r="J119" t="str">
            <v>UKPN_LV_24</v>
          </cell>
          <cell r="O119" t="str">
            <v>(291490.5367, 288454.2157, 24.6036) (291491.1671, 288452.8291, 24.5783) (291492.8857, 288446.9005, 24.4911) (291494.1185, 288441.6013, 24.365) (291495.5123, 288435.9073, 24.2335)</v>
          </cell>
        </row>
        <row r="120">
          <cell r="J120" t="str">
            <v>UKPN_LV_264</v>
          </cell>
          <cell r="O120" t="str">
            <v>(291490.4913, 288454.1949, 24.5725) (291491.1201, 288452.8117, 24.585) (291492.8373, 288446.8877, 24.484) (291494.0699, 288441.5897, 24.3547) (291495.4627, 288435.8993, 24.225) (291495.6615, 288433.4603, 24.2265) (291496.6993, 288432.5039, 24.1767) (291497.3863, 288428.6713, 24.0348)</v>
          </cell>
        </row>
        <row r="121">
          <cell r="J121" t="str">
            <v>UKPN_LV_282</v>
          </cell>
          <cell r="O121" t="str">
            <v>(291412.7967, 288455.7073, 25.944) (291413.1531, 288455.5715, 25.9199)</v>
          </cell>
        </row>
        <row r="122">
          <cell r="J122" t="str">
            <v>UKPN_LV_283</v>
          </cell>
          <cell r="O122" t="str">
            <v>(291413.1531, 288455.5715, 25.9255) (291413.5477, 288452.1783, 25.7681) (291415.9891, 288440.9453, 25.6594) (291417.0543, 288436.0955, 25.6048) (291417.4289, 288432.8101, 25.6092) (291418.7565, 288425.3209, 25.4444) (291418.6019, 288424.0799, 25.4597) (291417.8361, 288423.7161, 25.6606)</v>
          </cell>
        </row>
        <row r="123">
          <cell r="J123" t="str">
            <v>UKPN_LV_290</v>
          </cell>
          <cell r="O123" t="str">
            <v>(291416.312433, 288524.065414, 26.6517) (291406.6993, 288522.4909, 26.6517) (291402.1605, 288521.7475, 26.785) (291393.7525, 288520.1995, 26.8318) (291384.172293, 288518.435685, 26.8318)</v>
          </cell>
        </row>
        <row r="124">
          <cell r="J124" t="str">
            <v>UKPN_LV_33</v>
          </cell>
          <cell r="O124" t="str">
            <v>(291409.2147, 288519.8391, 26.6475) (291409.6433, 288516.1847, 26.6061) (291410.0417, 288512.0147, 26.5352) (291410.0393, 288511.8357, 26.5275) (291409.9913, 288511.5671, 26.532) (291409.8453, 288511.3281, 26.528) (291409.6385, 288511.1851, 26.5301) (291409.3481, 288511.0973, 26.5397) (291400.7773, 288509.5481, 26.6026) (291400.7015, 288509.5619, 26.6064) (291400.6615, 288509.6165, 26.6064) (291400.6387, 288509.6733, 26.6128)</v>
          </cell>
        </row>
        <row r="125">
          <cell r="J125" t="str">
            <v>UKPN_LV_34</v>
          </cell>
          <cell r="O125" t="str">
            <v>(291497.4255, 288323.6553, 23.5781) (291497.5203, 288315.7019, 23.5213) (291497.5777, 288315.2755, 23.5125) (291497.3081, 288314.7505, 23.505) (291496.6477, 288314.0317, 23.4972)</v>
          </cell>
        </row>
        <row r="126">
          <cell r="J126" t="str">
            <v>UKPN_LV_350</v>
          </cell>
          <cell r="O126" t="str">
            <v>(291495.5123, 288435.9073, 24.225) (291495.7097, 288433.4845, 24.225) (291496.7979, 288432.5215, 24.1812)</v>
          </cell>
        </row>
        <row r="127">
          <cell r="J127" t="str">
            <v>UKPN_LV_351</v>
          </cell>
          <cell r="O127" t="str">
            <v>(291495.5123, 288435.9073, 24.225) (291494.9989, 288435.6103, 24.2221) (291494.6675, 288435.5195, 24.2059) (291494.4013, 288435.7443, 24.2052)</v>
          </cell>
        </row>
        <row r="128">
          <cell r="J128" t="str">
            <v>UKPN_LV_395</v>
          </cell>
          <cell r="O128" t="str">
            <v>(291296.640295, 288607.606184, 30.0069) (291303.414124, 288600.249878, 30.0069) (291304.889099, 288598.648071, 29.9695) (291306.891724, 288596.390076, 29.917) (291313.527063, 288588.908614, 29.917)</v>
          </cell>
        </row>
        <row r="129">
          <cell r="J129" t="str">
            <v>UKPN_LV_419</v>
          </cell>
          <cell r="O129" t="str">
            <v>(291497.7303, 288425.7505, 24.1096) (291498.4045, 288422.3211, 24.1109) (291499.8051, 288416.3885, 24.015) (291501.2677, 288410.4717, 23.945) (291502.0021, 288407.7975, 23.944) (291502.3971, 288405.6751, 23.935) (291503.2281, 288401.6147, 23.872) (291503.5565, 288397.1101, 23.835) (291503.5843, 288393.3907, 23.8118) (291503.8847, 288387.9793, 23.7725) (291504.1653, 288382.4873, 23.7289) (291504.4977, 288378.7297, 23.7251) (291504.7921, 288371.0141, 23.6751) (291505.1167, 288365.6901, 23.668) (291505.6913, 288356.7609, 23.605) (291506.0183, 288351.7261, 23.595)</v>
          </cell>
        </row>
        <row r="130">
          <cell r="J130" t="str">
            <v>UKPN_LV_420</v>
          </cell>
          <cell r="O130" t="str">
            <v>(291497.7303, 288425.7505, 24.0864) (291498.3555, 288422.3109, 24.1129) (291499.7565, 288416.3767, 24.0196) (291501.2193, 288410.4591, 23.9571) (291501.9533, 288407.7863, 23.935)</v>
          </cell>
        </row>
        <row r="131">
          <cell r="J131" t="str">
            <v>UKPN_LV_465</v>
          </cell>
          <cell r="O131" t="str">
            <v>(291457.4609, 288662.2981, 24.6309) (291454.9175, 288660.8483, 24.7397) (291452.4757, 288659.4431, 24.8037) (291441.0307, 288654.2849, 25.195) (291431.0487, 288649.8407, 25.3941) (291430.4369, 288648.8457, 25.4452) (291430.0747, 288647.1461, 25.4913)</v>
          </cell>
        </row>
        <row r="132">
          <cell r="J132" t="str">
            <v>UKPN_LV_531</v>
          </cell>
          <cell r="O132" t="str">
            <v>(291506.0753, 288350.8311, 23.6077) (291505.8887, 288347.1071, 23.5611) (291506.7515, 288339.9739, 23.5357) (291506.9833, 288334.9709, 23.5094) (291507.3087, 288326.5713, 23.4325)</v>
          </cell>
        </row>
        <row r="133">
          <cell r="J133" t="str">
            <v>UKPN_LV_617</v>
          </cell>
          <cell r="O133" t="str">
            <v>(291428.488393, 288671.66007, 25.5199) (291430.8501, 288662.0709, 25.5199) (291431.0127, 288661.4107, 25.5062) (291434.8127, 288653.5397, 25.3503) (291436.2683, 288650.5959, 25.3804) (291436.4963, 288650.0127, 25.3938) (291440.092151, 288640.814891, 25.3938)</v>
          </cell>
        </row>
        <row r="134">
          <cell r="J134" t="str">
            <v>UKPN_LV_690</v>
          </cell>
          <cell r="O134" t="str">
            <v>(291490.5823, 288454.2363, 24.6148) (291491.2141, 288452.8465, 24.6051) (291492.9341, 288446.9131, 24.5) (291494.1671, 288441.6129, 24.3491) (291495.5619, 288435.9153, 24.2178) (291495.7579, 288433.5085, 24.215) (291496.7979, 288432.5215, 24.211)</v>
          </cell>
        </row>
        <row r="135">
          <cell r="J135" t="str">
            <v>UKPN_LV_713</v>
          </cell>
          <cell r="O135" t="str">
            <v>(291497.5073, 288327.0919, 23.5828) (291497.4255, 288323.6553, 23.5706)</v>
          </cell>
        </row>
        <row r="136">
          <cell r="J136" t="str">
            <v>UKPN_LV_869</v>
          </cell>
          <cell r="O136" t="str">
            <v>(291514.579281, 288346.641119, 23.435) (291504.5793, 288346.6217, 23.435) (291501.0775, 288346.6149, 23.6348) (291497.8615, 288346.4881, 23.6303) (291497.0887, 288346.4069, 23.6078) (291487.143448, 288345.361928, 23.6078)</v>
          </cell>
        </row>
        <row r="137">
          <cell r="J137" t="str">
            <v>UKPN_LV_926</v>
          </cell>
          <cell r="O137" t="str">
            <v>(291507.3087, 288326.5713, 23.4) (291506.4667, 288326.5593, 23.385)</v>
          </cell>
        </row>
        <row r="138">
          <cell r="J138" t="str">
            <v>UKPN_LV_927</v>
          </cell>
          <cell r="O138" t="str">
            <v>(291507.3087, 288326.5713, 23.4247) (291507.5897, 288319.4725, 23.3801) (291508.1089, 288307.8305, 23.3533) (291508.5375, 288301.6761, 23.335) (291509.0637, 288291.1225, 23.3391) (291509.2475, 288287.2125, 23.3141)</v>
          </cell>
        </row>
        <row r="139">
          <cell r="J139" t="str">
            <v>UKPN_LV_945</v>
          </cell>
          <cell r="O139" t="str">
            <v>(291420.874627, 288526.612622, 26.6342) (291410.8529, 288522.8987, 26.645) (291409.8689, 288522.1581, 26.665) (291409.3907, 288521.4069, 26.675) (291408.179705, 288510.206226, 26.6532)</v>
          </cell>
        </row>
        <row r="140">
          <cell r="J140" t="str">
            <v>UKPN_LV_946</v>
          </cell>
          <cell r="O140" t="str">
            <v>(291411.8443, 288523.2661, 26.6375) (291409.4093, 288523.0361, 26.6599) (291402.1435, 288521.8459, 26.7873) (291390.6701, 288519.7337, 26.9643)</v>
          </cell>
        </row>
        <row r="141">
          <cell r="J141" t="str">
            <v>UKPN_LV_947</v>
          </cell>
          <cell r="O141" t="str">
            <v>(291411.8443, 288523.2661, 26.6344) (291410.9013, 288522.8099, 26.645) (291409.9435, 288522.0891, 26.665) (291409.4877, 288521.3729, 26.6671) (291409.3143, 288519.7701, 26.6522) (291409.8177, 288516.1263, 26.6062) (291410.2783, 288511.7513, 26.5465) (291410.2293, 288511.4767, 26.54) (291410.0309, 288511.1523, 26.535) (291409.7485, 288510.9573, 26.5335) (291409.4173, 288510.8257, 26.522) (291401.1769, 288509.3361, 26.5759) (291401.0749, 288509.3329, 26.5788) (291400.9885, 288509.3519, 26.5788) (291400.8903, 288509.4349, 26.585) (291400.7829, 288509.5845, 26.585) (291400.6509, 288510.2355, 26.607) (291399.9979, 288513.7887, 26.6635) (291397.8989, 288515.7831, 26.7261) (291395.1097, 288517.8799, 26.8013) (291393.0799, 288518.6459, 26.8657)</v>
          </cell>
        </row>
        <row r="142">
          <cell r="J142" t="str">
            <v>UKPN_LV_StreetLighting_439</v>
          </cell>
          <cell r="O142" t="str">
            <v>(291388.063936, 288719.740205, 26.7704) (291380.6263, 288713.5953, 26.7704) (291377.5229, 288711.0313, 26.741) (291373.5787, 288708.0777, 26.6677) (291373.1035, 288708.1983, 26.753) (291372.7499, 288708.2479, 26.765) (291372.7907, 288708.6411, 26.7565) (291372.8819, 288708.7657, 26.755) (291373.0089, 288708.5457, 26.755) (291377.832268, 288700.190259, 26.755)</v>
          </cell>
        </row>
        <row r="143">
          <cell r="J143" t="str">
            <v>UKPN_LV_StreetLighting_562</v>
          </cell>
          <cell r="O143" t="str">
            <v>(291421.6369, 288453.7045, 25.844) (291422.5573, 288448.3851, 25.679) (291424.4651, 288439.1593, 25.5111) (291425.3925, 288435.1693, 25.5316) (291426.0203, 288433.3665, 25.4991) (291426.4305, 288431.2375, 25.4573) (291427.3859, 288426.8477, 25.4228) (291427.6151, 288426.7685, 25.425)</v>
          </cell>
        </row>
        <row r="144">
          <cell r="J144" t="str">
            <v>UKPN_HV_632</v>
          </cell>
          <cell r="O144" t="str">
            <v>(291522.9999, 288618.0399, 24.5039) (291523.0091, 288615.5041, 24.5275) (291523.8457, 288608.8091, 23.8379) (291525.7745, 288602.4543, 24.6541) (291526.9257, 288597.3121, 24.6743) (291528.8657, 288588.4017, 24.803) (291530.1909, 288581.2877, 24.9265) (291531.9143, 288573.4775, 24.9492) (291532.8757, 288569.2079, 24.962) (291534.2487, 288562.9567, 25.0068) (291535.9767, 288554.2811, 25.0718) (291536.0285, 288552.0441, 25.0961) (291535.9869, 288551.6117, 25.1018) (291535.6425, 288551.2847, 25.1022) (291534.5023, 288551.5227, 25.1217) (291529.1391, 288550.5083, 23.3438) (291471.2525, 288537.4465, 26.068) (291462.1827, 288535.9527, 26.1644) (291460.3309, 288535.6949, 26.2058) (291458.2071, 288535.5139, 26.256) (291452.7843, 288534.2783, 26.3244) (291449.2413, 288532.8851, 26.3201) (291445.0379, 288531.9487, 26.3353) (291436.0139, 288529.9653, 26.3755) (291434.6957, 288529.6105, 26.3897) (291428.7557, 288528.5141, 26.4702) (291418.2417, 288525.7011, 26.949) (291413.1573, 288524.5803, 27.0159) (291409.5221, 288524.0619, 27.0476)</v>
          </cell>
        </row>
        <row r="145">
          <cell r="J145" t="str">
            <v>UKPN_LV_674</v>
          </cell>
          <cell r="O145" t="str">
            <v>(291224.4221, 288805.8579, 32.9969) (291215.8675, 288803.8673, 33.0399)</v>
          </cell>
        </row>
        <row r="146">
          <cell r="J146" t="str">
            <v>UKPN_LV_StreetLighting_370</v>
          </cell>
          <cell r="O146" t="str">
            <v>(291061.0585, 289032.3147, 34.1367) (291061.4907, 289032.1639, 34.1266) (291064.5795, 289030.1055, 34.135) (291064.7505, 289029.9559, 34.1282) (291064.7599, 289029.8647, 34.1229) (291064.6699, 289029.3651, 34.1047)</v>
          </cell>
        </row>
        <row r="147">
          <cell r="J147" t="str">
            <v>UKPN_LV_StreetLighting_629</v>
          </cell>
          <cell r="O147" t="str">
            <v>(291408.421599, 288543.971444, 26.595) (291413.3115, 288535.6167, 26.595) (291414.5195, 288529.9701, 26.5874) (291415.6863, 288525.3481, 26.5318) (291412.523008, 288514.800126, 26.5376)</v>
          </cell>
        </row>
        <row r="148">
          <cell r="J148" t="str">
            <v>510890085 (superceded)</v>
          </cell>
          <cell r="O148" t="str">
            <v>(291046.6343, 289087.5801, 33.9) (291049.9866, 289085.6554, 33.9) (291022.8645, 289017.7319, 34.5) (291059.6654, 288995.9639, 34.5) (291056.887, 288990.4116, 34.5) (291069.5512, 288982.436, 34.5) (291067.615, 288980.2376, 34.5) (291083.159, 288967.8057, 34.4) (291109.2943, 288940.2007, 34.4) (291146.3987, 288906.6676, 34.3) (291159.1692, 288893.436, 34.1) (291183.1784, 288861.2614, 33.5) (291191.918, 288865.275, 33.5) (291203.2489, 288849.7064, 33.1) (291210.5888, 288839.1248, 33.1) (291223.1938, 288815.2665, 33.1) (291225.5742, 288801.6936, 32.75) (291237.8808, 288753.2042, 32) (291250.8236, 288718.8307, 31.75) (291267.6289, 288679.3486, 31.7) (291282.7046, 288649.7946, 31.2) (291292.3166, 288635.3987, 30) (291316.3805, 288605.2237, 29.7) (291327.3311, 288594.0431, 28.7) (291317.864, 288586.2972, 29) (291327.5526, 288579.2784, 28.5)</v>
          </cell>
        </row>
        <row r="149">
          <cell r="J149" t="str">
            <v>510890460</v>
          </cell>
          <cell r="O149" t="str">
            <v>(291046.6343, 289087.5801, 33.9) (291049.9866, 289085.6554, 33.9) (291022.8645, 289017.7319, 34.5) (291059.6654, 288995.9639, 34.5) (291056.887, 288990.4116, 34.5) (291069.5512, 288982.436, 34.5) (291067.615, 288980.2376, 34.5) (291083.159, 288967.8057, 34.4) (291109.2943, 288940.2007, 34.4) (291146.3987, 288906.6676, 34.3) (291159.1692, 288893.436, 34.1) (291183.1784, 288861.2614, 33.5) (291191.918, 288865.275, 33.5) (291203.2489, 288849.7064, 33.1) (291210.5888, 288839.1248, 33.1) (291223.1938, 288815.2665, 33.1) (291225.5742, 288801.6936, 32.75) (291237.8808, 288753.2042, 32) (291250.8236, 288718.8307, 31.75) (291267.6289, 288679.3486, 31.7) (291282.7046, 288649.7946, 31.2) (291292.3166, 288635.3987, 30) (291316.3805, 288605.2237, 29.7) (291327.3311, 288594.0431, 28.7) (291317.864, 288586.2972, 29) (291327.5526, 288579.2784, 28.5)</v>
          </cell>
        </row>
        <row r="150">
          <cell r="J150" t="str">
            <v>"N/A" (util_8)</v>
          </cell>
          <cell r="O150" t="str">
            <v>(290995.7059, 289011.0649, 31.838) (290996.908, 289013.618, 32.1604) (290997.1292, 289013.809, 32.2251) (290998.9793, 289014.113, 32.6268) (291001.7643, 289012.9743, 32.7049) (291013.1251, 289006.0685, 33.1866) (291014.5668, 289005.2954, 33.2793) (291016.8372, 289008.0319, 33.7025) (291018.0019, 289010.4284, 34.0216) (291018.225, 289010.679, 34.0618) (291022.9143, 289010.874, 34.3158) (291023.2486, 289011.1407, 34.3374) (291026.3063, 289016.072, 34.4771) (291026.0546, 289018.5505, 34.5017) (291026.2716, 289019.4105, 34.5047) (291029.9671, 289029.7197, 34.542)</v>
          </cell>
        </row>
        <row r="151">
          <cell r="J151" t="str">
            <v>"N/A" (util_9)</v>
          </cell>
          <cell r="O151" t="str">
            <v>(291139.7464, 289076.8411, 33.3133) (291139.6457, 289072.797, 33.2483) (291139.0437, 289066.7146, 32.9823) (291139.0082, 289064.125, 32.8556) (291142.0788, 289062.3189, 32.8661) (291149.062, 289057.4709, 32.869)</v>
          </cell>
        </row>
        <row r="152">
          <cell r="J152" t="str">
            <v>"N/A" (util_10)</v>
          </cell>
          <cell r="O152" t="str">
            <v>(291141.8193, 289076.8309, 32.0602) (291140.8158, 289069.295, 32.542) (291140.612, 289065.9573, 32.9438) (291141.244, 289064.4174, 32.8808) (291149.8217, 289057.7688, 32.8354)</v>
          </cell>
        </row>
        <row r="153">
          <cell r="J153" t="str">
            <v>"N/A" (util_12)</v>
          </cell>
          <cell r="O153" t="str">
            <v>(291142.1899, 289062.2772, 34.38) (291135.9729, 289047.42, 34.38)</v>
          </cell>
        </row>
        <row r="154">
          <cell r="J154" t="str">
            <v>"N/A" (util_13)</v>
          </cell>
          <cell r="O154" t="str">
            <v>(291014.2564, 289162.5983, 33.0631) (290996.3785, 289144.6801, 32.89) (290990.9851, 289139.2746, 33.04)</v>
          </cell>
        </row>
        <row r="155">
          <cell r="J155" t="str">
            <v>MWCC_UTI_60011 (util_11)</v>
          </cell>
          <cell r="O155" t="str">
            <v>(291119.1936, 289053.6353, 33.23) (291134.625, 289048.0092, 33.0859) (291141.799, 289044.7114, 33.0144) (291142.8436, 289044.0106, 32.9849) (291152.8227, 289035.2102, 32.6735) (291154.4667, 289035.7843, 32.6645) (291167.4171, 289046.7008, 30.7965) (291167.7452, 289047.2489, 30.7914) (291167.7825, 289049.6562, 30.772) (291167.5664, 289051.4209, 32.6635) (291168.4153, 289052.1722, 32.6349) (291169.465, 289052.1251, 32.6084)</v>
          </cell>
        </row>
        <row r="156">
          <cell r="J156" t="str">
            <v>510890085</v>
          </cell>
          <cell r="O156" t="str">
            <v>(291022.8625, 289017.7317, 34.4951) (291028.2591, 289013.8323, 34.6) (291032.0855, 289011.9765, 34.5033) (291038.3131, 289008.3603, 34.5) (291059.6635, 288995.9637, 34.5822) (291056.8851, 288990.4117, 34.5323) (291061.4341, 288987.5357, 34.5832) (291069.5493, 288982.4359, 34.63) (291067.6131, 288980.2375, 34.6566) (291083.1573, 288967.8057, 34.408) (291094.1953, 288955.2469, 34.4661) (291109.2925, 288940.2007, 34.43) (291128.0707, 288922.5525, 34.3072) (291146.3971, 288906.6677, 34.3156) (291152.7149, 288899.8661, 34.3023) (291159.1677, 288893.4363, 34.147) (291167.7573, 288882.8205, 34.0278) (291183.1769, 288861.2617, 33.7589) (291191.9165, 288865.2753, 33.6291) (291193.3617, 288863.2347, 33.5826) (291203.2475, 288849.7067, 33.2707) (291210.5875, 288839.1253, 33.3101) (291216.5527, 288828.5811, 33.4083) (291223.1927, 288815.2671, 33.0958) (291225.5731, 288801.6945, 32.9013) (291231.9395, 288778.3823, 32.6448) (291235.6229, 288762.1473, 32.4714) (291237.7899, 288753.5621, 32.2744) (291237.8799, 288753.2055, 32.266) (291241.9293, 288741.2131, 32.0093) (291250.8225, 288718.8323, 31.5841) (291261.8495, 288692.1409, 31.1939) (291267.6281, 288679.3509, 30.9767) (291277.1171, 288660.4557, 30.3805) (291282.7041, 288649.7971, 30.0571) (291292.3161, 288635.4011, 29.7903) (291316.3799, 288605.2263, 29.2618) (291316.4709, 288605.1335, 29.2618) (291327.3305, 288594.0457, 28.7889) (291317.8637, 288586.3001, 28.8682) (291327.5521, 288579.2815, 28.674)</v>
          </cell>
        </row>
        <row r="157">
          <cell r="J157">
            <v>220000507389</v>
          </cell>
          <cell r="O157" t="str">
            <v>(291246.840523, 288757.235149, 32.1578) (291237.7899, 288753.5621, 32.1578) (291227.3817, 288749.3381, 32.1378) (291218.331077, 288745.665051, 32.1378)</v>
          </cell>
        </row>
        <row r="158">
          <cell r="J158" t="str">
            <v>MWCC_UTI_70288</v>
          </cell>
          <cell r="O158" t="str">
            <v>(291206.5144, 288826.4901, 34.175) (291211.6988, 288817.0541, 34.105) (291213.1082, 288810.4826, 33.95) (291225.7903, 288756.1328, 33.145) (291226.5418, 288753.6148, 33.145) (291243.9182, 288707.2443, 32.334)</v>
          </cell>
        </row>
        <row r="159">
          <cell r="J159" t="str">
            <v>MWCC_UTI_70896</v>
          </cell>
          <cell r="O159" t="str">
            <v>(291208.1202, 288821.8022, 34.435) (291212.4553, 288811.0237, 33.975) (291214.0572, 288805.2028, 33.93) (291220.0747, 288781.0699, 33.555) (291221.1927, 288776.136, 33.545)</v>
          </cell>
        </row>
        <row r="160">
          <cell r="J160" t="str">
            <v>MWCC_UTI_71078</v>
          </cell>
          <cell r="O160" t="str">
            <v>(291018.382, 289000.5595, 35.345) (291025.1137, 289004.3559, 35.345) (291028.2665, 289005.0104, 35.345) (291038.0817, 289000.9203, 35.345) (291062.1615, 288984.7637, 35.345) (291065.4952, 288982.2075, 35.345) (291074.5763, 288974.4947, 35.345) (291080.0775, 288970.1354, 35.345) (291099.0776, 288949.5853, 35.345) (291110.0525, 288938.7601, 35.345) (291151.3162, 288901.7434, 35.345) (291170.6155, 288878.5473, 35.345) (291174.5578, 288873.1333, 35.345) (291186.2427, 288856.85, 35.345) (291197.5993, 288840.2526, 35.345) (291200.1193, 288836.3606, 35.345) (291208.0163, 288821.9913, 35.345) (291211.4402, 288819.0173, 35.345) (291213.6432, 288818.3854, 35.345) (291222.6354, 288816.6183, 35.345) (291231.7588, 288820.6744, 35.345) (291321.3442, 288877.1577, 35.345)</v>
          </cell>
        </row>
        <row r="161">
          <cell r="J161" t="str">
            <v>MWCC_UTI_70289</v>
          </cell>
          <cell r="O161" t="str">
            <v>(291191.3043, 288862.6823, 34.53) (291207.9875, 288839.238, 33.975) (291224.8533, 288807.8921, 33.945) (291234.3296, 288766.8102, 33.375) (291240.1161, 288746.1587, 32.685) (291243.889, 288736.7558, 32.685)</v>
          </cell>
        </row>
        <row r="162">
          <cell r="J162" t="str">
            <v>MWCC_UTI_70894</v>
          </cell>
          <cell r="O162" t="str">
            <v>(291235.4218, 288837.086, 34.345) (291209.9352, 288820.2799, 34.345) (291302.8716, 288881.563, 34.345) (291306.2292, 288883.7771, 34.345)</v>
          </cell>
        </row>
        <row r="163">
          <cell r="J163" t="str">
            <v>MWCC_UTI_71073</v>
          </cell>
          <cell r="O163" t="str">
            <v>(290947.4532, 289173.0416, 34.225) (290988.2594, 289150.2602, 34.225) (290995.6689, 289146.0326, 34.225) (291010.1636, 289134.7543, 34.225) (291012.5655, 289132.662, 34.225) (291018.3614, 289124.2437, 34.225) (291022.8529, 289120.13, 34.225) (291067.5259, 289083.3618, 34.225) (291073.7305, 289076.7046, 34.225) (291097.5021, 289045.7381, 34.225) (291110.0984, 289055.9623, 34.225) (291136.3505, 289049.825, 34.225) (291147.6172, 289038.9378, 34.225) (291155.5, 289030.435, 34.225) (291166.6444, 289038.0568, 34.225) (291181.4904, 289017.7151, 34.225) (291280.9549, 288872.275, 34.225) (291288.4308, 288870.8698, 34.225) (291315.463, 288886.9129, 34.225)</v>
          </cell>
        </row>
        <row r="164">
          <cell r="J164" t="str">
            <v>MWCC_UTI_71079</v>
          </cell>
          <cell r="O164" t="str">
            <v>(291020.7829, 289022.5078, 35.334) (291035.5535, 289012.9579, 35.39) (291064.3282, 288995.9236, 35.535) (291069.0721, 288992.7727, 35.535) (291075.9646, 288987.4787, 35.456) (291089.604, 288975.3051, 35.24) (291099.0143, 288964.1471, 35.12) (291104.9449, 288957.9572, 35.12) (291115.792, 288947.2257, 35.145) (291130.6678, 288933.8392, 35.145) (291153.1718, 288914.1568, 35.145) (291167.0676, 288900.8445, 35.05) (291180.8766, 288881.6758, 34.9) (291191.3136, 288866.4524, 34.855) (291205.3984, 288847.2058, 34.18) (291208.7279, 288842.314, 34.18) (291214.6713, 288830.9894, 34.07) (291216.3705, 288828.0358, 34.07) (291224.6862, 288816.2152, 34.05)</v>
          </cell>
        </row>
        <row r="165">
          <cell r="J165" t="str">
            <v>MWCC_UTI_71081</v>
          </cell>
          <cell r="O165" t="str">
            <v>(291057.0869, 289089.5491, 34.325) (291046.6871, 289070.0327, 34.9) (291038.1872, 289051.8014, 35.255) (291034.6215, 289043.4221, 35.32) (291032.3777, 289033.5675, 35.455) (291022.8734, 289003.5596, 34.855)</v>
          </cell>
        </row>
        <row r="166">
          <cell r="J166" t="str">
            <v>MWCC_UTI_72227</v>
          </cell>
          <cell r="O166" t="str">
            <v>(291138.505, 289209.5497, 34.175) (291077.8144, 289135.518, 34.175) (291057.5251, 289114.4577, 34.175) (291026.3206, 289103.3987, 34.175) (291035.768, 289089.0984, 34.175) (291034.2837, 289047.2921, 34.175) (291024.999, 289020.3844, 34.175) (291015.4337, 289001.3319, 34.175)</v>
          </cell>
        </row>
        <row r="167">
          <cell r="J167" t="str">
            <v>6L88N</v>
          </cell>
          <cell r="O167" t="str">
            <v>(291204.8373, 288829.2223, 31.8799) (291205.1285, 288828.7135, 31.87) (291205.5113, 288828.0451, 31.86) (291205.6701, 288827.7675, 31.8568) (291206.3509, 288828.0851, 31.8156) (291206.7399, 288828.2665, 31.7467) (291207.9445, 288828.8287, 31.6956) (291211.2513, 288823.0461, 31.6576) (291213.5105, 288817.8685, 31.6549) (291214.1105, 288814.2291, 31.55) (291216.1983, 288806.4159, 31.507) (291218.8515, 288796.2395, 31.312) (291220.0357, 288790.3161, 31.2) (291221.3555, 288783.7145, 31.0995) (291223.1541, 288775.0405, 31.0783) (291226.1343, 288762.5135, 30.8347) (291227.4871, 288757.3851, 30.6973)</v>
          </cell>
        </row>
        <row r="168">
          <cell r="J168" t="str">
            <v>6L89Z</v>
          </cell>
          <cell r="O168" t="str">
            <v>(291204.8373, 288829.2223, 31.8799) (291205.1285, 288828.7135, 31.87) (291205.5113, 288828.0451, 31.86) (291205.6701, 288827.7675, 31.8568) (291206.3509, 288828.0851, 31.8156) (291206.7399, 288828.2665, 31.7467) (291207.9445, 288828.8287, 31.6956) (291211.2513, 288823.0461, 31.6576) (291213.5105, 288817.8685, 31.6549) (291214.1105, 288814.2291, 31.55) (291216.1983, 288806.4159, 31.507) (291218.8515, 288796.2395, 31.312) (291220.0357, 288790.3161, 31.2) (291221.3555, 288783.7145, 31.0995) (291223.1541, 288775.0405, 31.0783) (291226.1343, 288762.5135, 30.8347) (291227.4871, 288757.3851, 30.6973)</v>
          </cell>
        </row>
        <row r="169">
          <cell r="J169" t="str">
            <v>6L8A5</v>
          </cell>
          <cell r="O169" t="str">
            <v>(291204.8373, 288829.2223, 31.8799) (291205.1285, 288828.7135, 31.87) (291205.5113, 288828.0451, 31.86) (291205.6701, 288827.7675, 31.8568) (291206.3509, 288828.0851, 31.8156) (291206.7399, 288828.2665, 31.7467) (291207.9445, 288828.8287, 31.6956) (291211.2513, 288823.0461, 31.6576) (291213.5105, 288817.8685, 31.6549) (291214.1105, 288814.2291, 31.55) (291216.1983, 288806.4159, 31.507) (291218.8515, 288796.2395, 31.312) (291220.0357, 288790.3161, 31.2) (291221.3555, 288783.7145, 31.0995) (291223.1541, 288775.0405, 31.0783) (291226.1343, 288762.5135, 30.8347) (291227.4871, 288757.3851, 30.6973)</v>
          </cell>
        </row>
        <row r="170">
          <cell r="J170" t="str">
            <v>MWCC_UTI_60004</v>
          </cell>
          <cell r="O170" t="str">
            <v>(290993.2141, 288980.8329, 31.742812) (290999.2767, 289010.4345, 31.861719) (291004.5575, 289018.3104, 34.465) (291009.5855, 289030.6647, 34.425312) (291017.6727, 289038.2607, 34.543748) (291026.3799, 289050.2329, 34.435156) (291033.4804, 289062.9056, 34.281875) (291042.7068, 289082.4305, 34.044306) (291048.8725, 289086.0767, 33.82703) (291055.2984, 289087.8085, 33.705488) (291058.7583, 289090.8407, 33.462191) (291060.4489, 289090.9196, 33.475747) (291061.9238, 289089.9725, 33.455002) (291073.6138, 289073.8156, 33.5225) (291090.2918, 289047.97, 24.549453) (291094.3632, 289043.6375, 24.88279) (291109.2581, 289053.2049, 28.553125) (291115.9595, 289060.4323, 33.297189) (291120.4115, 289063.156, 33.250625) (291143.7614, 289059.4691, 33.022473) (291173.2951, 289057.802, 32.61582)</v>
          </cell>
        </row>
        <row r="171">
          <cell r="J171" t="str">
            <v>MWCC_UTI_60005</v>
          </cell>
          <cell r="O171" t="str">
            <v>(291032.0566, 289040.5722, 34.498595) (291042.5977, 289062.4376, 34.3228103) (291054.6613, 289085.0899, 33.79894544) (291056.6967, 289088.6302, 33.5746857) (291058.3389, 289089.2263, 33.48580187) (291060.8727, 289088.1251, 33.46558092) (291064.1206, 289085.6913, 33.46820212) (291066.4828, 289082.8907, 33.48597857) (291093.2645, 289042.3386, 23.68849585) (291094.1407, 289042.3616, 24.20214871) (291114.1989, 289055.5088, 33.33499908) (291132.6266, 289029.6153, 32.98499966) (291138.8641, 289033.6035, 32.85781514) (291151.4024, 289034.746, 32.82500076) (291157.4283, 289026.4203, 32.6495493)</v>
          </cell>
        </row>
        <row r="172">
          <cell r="J172" t="str">
            <v>MWCC_UTI_60340</v>
          </cell>
          <cell r="O172" t="str">
            <v>(291044.3966, 289064.1863, 34.61550614) (291046.3215, 289068.2611, 34.5960936) (291046.64, 289068.4713, 34.60038932) (291046.9528, 289068.4783, 34.6056252) (291047.8148, 289067.9858, 34.68473858) (291052.0035, 289063.3687, 34.79499893) (291057.8449, 289055.1574, 29.4195151) (291068.423, 289037.2174, 34.45394521) (291068.4765, 289036.8876, 34.46359563) (291068.343, 289036.5786, 34.44973621) (291068.087, 289036.3667, 34.44500046) (291061.4236, 289032.8123, 34.41500168) (291059.157, 289029.9664, 34.44500046) (291058.3751, 289028.8152, 34.53701716) (291058.3696, 289028.6121, 34.57561437) (291058.5442, 289028.1382, 34.64499931) (291059.4243, 289026.0193, 34.78061898)</v>
          </cell>
        </row>
        <row r="173">
          <cell r="J173" t="str">
            <v>510820357 (LON-01-20072-4)</v>
          </cell>
          <cell r="O173" t="str">
            <v>(291069.220684, 289081.112268, 32.981) (291094.53996, 289043.754077, 32.981) (291111.391721, 289054.94192, 32.981) (291114.04466, 289059.015014, 32.981)</v>
          </cell>
        </row>
        <row r="174">
          <cell r="J174" t="str">
            <v>510820358 (LON-01-20072-3)</v>
          </cell>
          <cell r="O174" t="str">
            <v>(291111.5095, 289049.3408, 31.6526) (291114.049, 289059.013, 31.6526) (291116.14, 289066.977, 31.4444) (291116.14, 289067.096, 31.4414) (291122.622, 289066.011, 31.3469) (291125.982, 289065.601, 31.3104) (291135.9084, 289064.3897, 31.3104)</v>
          </cell>
        </row>
        <row r="175">
          <cell r="J175" t="str">
            <v>114067603_Sub</v>
          </cell>
          <cell r="O175" t="str">
            <v>(291442.0211, 288469.7626, 27.2) (291445.664, 288468.1101, 27.1) (291444.0115, 288464.4671, 27.1) (291440.3686, 288466.1196, 27.2) (291442.0211, 288469.7626, 27.2)</v>
          </cell>
        </row>
        <row r="176">
          <cell r="J176" t="str">
            <v>114067697_Sub</v>
          </cell>
          <cell r="O176" t="str">
            <v>(291451.8878, 288460.9119, 27) (291448.2449, 288462.5644, 27) (291449.8974, 288466.2074, 27) (291453.5403, 288464.5549, 26.9) (291451.8878, 288460.9119, 27)</v>
          </cell>
        </row>
        <row r="177">
          <cell r="J177" t="str">
            <v>114067768_Sub</v>
          </cell>
          <cell r="O177" t="str">
            <v>(291447.9413, 288462.6958, 27) (291444.2984, 288464.3482, 27.1) (291445.9509, 288467.9912, 27.1) (291449.5938, 288466.3387, 27) (291447.9413, 288462.6958, 27)</v>
          </cell>
        </row>
        <row r="178">
          <cell r="J178" t="str">
            <v>87635265_Sub</v>
          </cell>
          <cell r="O178" t="str">
            <v>(291403.077, 288470.2708, 27.5) (291402.2917, 288473.6802, 27.6) (291406.2832, 288474.5287, 27.6) (291407.0663, 288471.0403, 27.5) (291403.077, 288470.2708, 27.5)</v>
          </cell>
        </row>
        <row r="179">
          <cell r="J179" t="str">
            <v>87635270_Sub</v>
          </cell>
          <cell r="O179" t="str">
            <v>(291437.8935, 288463.3876, 27.2) (291441.4149, 288462.631, 27.1) (291441.2953, 288462.3561, 27.1) (291440.5982, 288458.8191, 27) (291437.0777, 288459.5667, 27.2) (291437.8935, 288463.3876, 27.2)</v>
          </cell>
        </row>
        <row r="180">
          <cell r="J180" t="str">
            <v>1DTGE</v>
          </cell>
          <cell r="O180" t="str">
            <v>(291304.30426, 288632.530486, 27.1329) (291296.7762, 288625.5961, 27.1329) (291292.9784, 288622.0978, 27.0147) (291289.8079, 288619.583, 27.0252) (291281.789045, 288613.222547, 27.0252)</v>
          </cell>
        </row>
        <row r="181">
          <cell r="J181" t="str">
            <v>1DTGF</v>
          </cell>
          <cell r="O181" t="str">
            <v>(291304.30426, 288632.530486, 27.1329) (291296.7762, 288625.5961, 27.1329) (291292.9784, 288622.0978, 27.0147) (291289.8079, 288619.583, 27.0252) (291281.789045, 288613.222547, 27.0252)</v>
          </cell>
        </row>
        <row r="182">
          <cell r="J182" t="str">
            <v>1DTGG</v>
          </cell>
          <cell r="O182" t="str">
            <v>(291314.6967, 288816.2174, 26.7739) (291312.0124, 288813.1889, 26.8811) (291308.0912, 288812.4957, 26.7893)</v>
          </cell>
        </row>
        <row r="183">
          <cell r="J183" t="str">
            <v>1DTGH</v>
          </cell>
          <cell r="O183" t="str">
            <v>(291347.89138, 288777.341547, 25.8989) (291338.3765, 288774.7464, 25.8989) (291334.0417, 288773.5641, 25.9453) (291330.7642, 288774.4542, 25.9944) (291321.246505, 288777.039006, 25.9944)</v>
          </cell>
        </row>
        <row r="184">
          <cell r="J184" t="str">
            <v>1DTII</v>
          </cell>
          <cell r="O184" t="str">
            <v>(291314.6967, 288816.2174, 26.7739) (291312.0124, 288813.1889, 26.8811) (291308.0912, 288812.4957, 26.7893)</v>
          </cell>
        </row>
        <row r="185">
          <cell r="J185" t="str">
            <v>1DTIQ</v>
          </cell>
          <cell r="O185" t="str">
            <v>(291262.51044, 288711.00704, 28.63910) (291249.71250, 288704.72780, 28.70420) (291237.64110, 288699.88413, 28.70670)</v>
          </cell>
        </row>
        <row r="186">
          <cell r="J186" t="str">
            <v>1DTIR</v>
          </cell>
          <cell r="O186" t="str">
            <v>(291281.337743, 288669.744955, 27.8052) (291272.7253, 288664.4758, 27.8052) (291268.6549, 288661.9855, 27.8953) (291265.3035, 288660.176, 27.8242) (291256.419301, 288655.379211, 27.8242)</v>
          </cell>
        </row>
        <row r="187">
          <cell r="J187" t="str">
            <v>1DTIV</v>
          </cell>
          <cell r="O187" t="str">
            <v>(291281.337743, 288669.744955, 27.8052) (291272.7253, 288664.4758, 27.8052) (291268.6549, 288661.9855, 27.8953) (291265.3035, 288660.176, 27.8242) (291256.419301, 288655.379211, 27.8242)</v>
          </cell>
        </row>
        <row r="188">
          <cell r="J188" t="str">
            <v>1DTIW</v>
          </cell>
          <cell r="O188" t="str">
            <v>(291262.51044, 288711.00704, 28.63910) (291249.71250, 288704.72780, 28.70420) (291237.64110, 288699.88413, 28.70670)</v>
          </cell>
        </row>
        <row r="189">
          <cell r="J189" t="str">
            <v>1DTIX</v>
          </cell>
          <cell r="O189" t="str">
            <v>(291250.26046, 288743.035579, 29.3203) (291241.1576, 288739.4818, 29.3203) (291236.6064, 288737.705, 29.3694) (291227.50354, 288734.151221, 29.3694)</v>
          </cell>
        </row>
        <row r="190">
          <cell r="J190" t="str">
            <v>1DLT8</v>
          </cell>
          <cell r="O190" t="str">
            <v>(291234.27, 288799.07, 30.23) (291224.2239, 288796.0208, 30.27662) (291220.4343, 288794.8727, 30.29425) (291218.0413, 288794.2451, 30.3639) (291208.37, 288791.71, 30.65)</v>
          </cell>
        </row>
        <row r="191">
          <cell r="J191" t="str">
            <v>1DLTA</v>
          </cell>
          <cell r="O191" t="str">
            <v>(291234.27, 288799.07, 30.23) (291224.2239, 288796.0208, 30.27662) (291220.4343, 288794.8727, 30.29425) (291218.0413, 288794.2451, 30.3639) (291208.37, 288791.71, 30.65)</v>
          </cell>
        </row>
        <row r="192">
          <cell r="J192" t="str">
            <v>1DU94</v>
          </cell>
          <cell r="O192" t="str">
            <v>(291347.89138, 288777.341547, 25.8989) (291338.3765, 288774.7464, 25.8989) (291334.0417, 288773.5641, 25.9453) (291330.7642, 288774.4542, 25.9944) (291321.246505, 288777.039006, 25.9944)</v>
          </cell>
        </row>
        <row r="193">
          <cell r="J193" t="str">
            <v>1DUBP</v>
          </cell>
          <cell r="O193" t="str">
            <v>(291332.388687, 288599.71103, 26.0184) (291326.192505, 288592.676086, 26.0184) (291323.094482, 288589.158691, 26.0494) (291316.8983, 288582.123747, 26.0494)</v>
          </cell>
        </row>
        <row r="194">
          <cell r="J194" t="str">
            <v>2CZUM</v>
          </cell>
          <cell r="O194" t="str">
            <v>(291356.9147, 288735.5171, 25.7025) (291359.7048, 288731.4385, 25.610946) (291365.3987, 288723.7785, 25.434115) (291370.7172, 288717.0293, 25.274913) (291376.6275, 288709.9637, 25.104248) (291377.9971, 288708.8257, 25.071257) (291380.0284, 288706.2687, 25.010754) (291380.0284, 288706.2687, 25.010754) (291381.7679, 288704.0198, 24.958079) (291387.1864, 288697.2679, 24.797684) (291394.0773, 288689.4751, 24.604956) (291398.5077, 288684.7174, 24.484509) (291399.9094, 288683.2121, 24.446401) (291403.1241, 288680.0225, 24.3625)</v>
          </cell>
        </row>
        <row r="195">
          <cell r="J195" t="str">
            <v>2DFDX</v>
          </cell>
          <cell r="O195" t="str">
            <v>(291324.94928, 288583.804871, 26.9345) (291324.513916, 288582.516113, 26.9345) (291332.153931, 288550.889526, 26.9345)</v>
          </cell>
        </row>
        <row r="196">
          <cell r="J196" t="str">
            <v>2DHJX</v>
          </cell>
          <cell r="O196" t="str">
            <v>(291356.9147, 288735.5171, 25.7025) (291359.7048, 288731.4385, 25.610946) (291365.3987, 288723.7785, 25.434115) (291370.7172, 288717.0293, 25.274913) (291376.6275, 288709.9637, 25.104248) (291377.9971, 288708.8257, 25.071257) (291380.0284, 288706.2687, 25.010754) (291380.0284, 288706.2687, 25.010754) (291381.7679, 288704.0198, 24.958079) (291387.1864, 288697.2679, 24.797684) (291394.0773, 288689.4751, 24.604956) (291398.5077, 288684.7174, 24.484509) (291399.9094, 288683.2121, 24.446401) (291403.1241, 288680.0225, 24.3625)</v>
          </cell>
        </row>
        <row r="197">
          <cell r="J197" t="str">
            <v>2DHK1</v>
          </cell>
          <cell r="O197" t="str">
            <v>(291332.1539, 288550.8895, 27.6225) (291344.1515, 288499.3323, 27.5425)</v>
          </cell>
        </row>
        <row r="198">
          <cell r="J198" t="str">
            <v>2DJLU</v>
          </cell>
          <cell r="O198" t="str">
            <v>(291052.9645, 288996.072, 32.6125) (291065.1353, 288987.4345, 32.3926201) (291074.6793, 288977.8682, 32.19353245) (291077.5186, 288975.5893, 32.13989334) (291081.0414, 288972.6914, 32.07268764) (291084.1724, 288970.1044, 32.01284961) (291088.1732, 288966.3929, 31.93244781) (291091.5933, 288963.3978, 31.86546896) (291094.8942, 288959.7054, 31.7925)</v>
          </cell>
        </row>
        <row r="199">
          <cell r="J199" t="str">
            <v>2DL76</v>
          </cell>
          <cell r="O199" t="str">
            <v>(291094.8942, 288959.7054, 31.79) (291099.9648, 288954.8641, 31.716533) (291104.6409, 288950.2337, 31.647571) (291108.6362, 288946.3223, 31.588979) (291112.9315, 288942.4026, 31.528043) (291116.7378, 288938.8966, 31.473813) (291121.3249, 288934.6689, 31.408441) (291126.4063, 288930.2275, 31.337718) (291131.3878, 288925.7888, 31.267798) (291136.1803, 288921.7555, 31.202158) (291140.0702, 288917.6469, 31.142867) (291146.5967, 288911.1648, 31.046472) (291150.3058, 288907.7615, 30.993721) (291153.1287, 288904.8827, 30.951469) (291156.6241, 288900.985, 30.896605) (291160.6949, 288896.1709, 30.830538) (291164.7547, 288890.957, 30.76129) (291169.8978, 288885.1131, 30.679711) (291174.1494, 288879.5938, 30.606702) (291178.1119, 288874.4825, 30.538928) (291183.514, 288867.1307, 30.443324) (291189.1161, 288859.7734, 30.346418) (291193.6402, 288853.246, 30.263192) (291196.8193, 288848.7565, 30.205544) (291199.404, 288844.4834, 30.15321) (291203.3419, 288838.4724, 30.077906) (291206.2128, 288833.6912, 30.019463) (291210.585, 288825.2668, 29.92)</v>
          </cell>
        </row>
        <row r="200">
          <cell r="J200" t="str">
            <v>2DL7C</v>
          </cell>
          <cell r="O200" t="str">
            <v>(291094.8942, 288959.7054, 31.79) (291099.9648, 288954.8641, 31.716533) (291104.6409, 288950.2337, 31.647571) (291108.6362, 288946.3223, 31.588979) (291112.9315, 288942.4026, 31.528043) (291116.7378, 288938.8966, 31.473813) (291121.3249, 288934.6689, 31.408441) (291126.4063, 288930.2275, 31.337718) (291131.3878, 288925.7888, 31.267798) (291136.1803, 288921.7555, 31.202158) (291140.0702, 288917.6469, 31.142867) (291146.5967, 288911.1648, 31.046472) (291150.3058, 288907.7615, 30.993721) (291153.1287, 288904.8827, 30.951469) (291156.6241, 288900.985, 30.896605) (291160.6949, 288896.1709, 30.830538) (291164.7547, 288890.957, 30.76129) (291169.8978, 288885.1131, 30.679711) (291174.1494, 288879.5938, 30.606702) (291178.1119, 288874.4825, 30.538928) (291183.514, 288867.1307, 30.443324) (291189.1161, 288859.7734, 30.346418) (291193.6402, 288853.246, 30.263192) (291196.8193, 288848.7565, 30.205544) (291199.404, 288844.4834, 30.15321) (291203.3419, 288838.4724, 30.077906) (291206.2128, 288833.6912, 30.019463) (291210.585, 288825.2668, 29.92)</v>
          </cell>
        </row>
        <row r="201">
          <cell r="J201" t="str">
            <v>2DN3D</v>
          </cell>
          <cell r="O201" t="str">
            <v>(291094.8942, 288959.7054, 31.79) (291099.9648, 288954.8641, 31.716533) (291104.6409, 288950.2337, 31.647571) (291108.6362, 288946.3223, 31.588979) (291112.9315, 288942.4026, 31.528043) (291116.7378, 288938.8966, 31.473813) (291121.3249, 288934.6689, 31.408441) (291126.4063, 288930.2275, 31.337718) (291131.3878, 288925.7888, 31.267798) (291136.1803, 288921.7555, 31.202158) (291140.0702, 288917.6469, 31.142867) (291146.5967, 288911.1648, 31.046472) (291150.3058, 288907.7615, 30.993721) (291153.1287, 288904.8827, 30.951469) (291156.6241, 288900.985, 30.896605) (291160.6949, 288896.1709, 30.830538) (291164.7547, 288890.957, 30.76129) (291169.8978, 288885.1131, 30.679711) (291174.1494, 288879.5938, 30.606702) (291178.1119, 288874.4825, 30.538928) (291183.514, 288867.1307, 30.443324) (291189.1161, 288859.7734, 30.346418) (291193.6402, 288853.246, 30.263192) (291196.8193, 288848.7565, 30.205544) (291199.404, 288844.4834, 30.15321) (291203.3419, 288838.4724, 30.077906) (291206.2128, 288833.6912, 30.019463) (291210.585, 288825.2668, 29.92)</v>
          </cell>
        </row>
        <row r="202">
          <cell r="J202" t="str">
            <v>53KJ1</v>
          </cell>
          <cell r="O202" t="str">
            <v>(291376.891622, 288722.058628, 24.0585) (291383.2495, 288714.856, 24.0585) (291388.3358, 288709.0939, 24.0655) (291394.693678, 288701.891272, 24.0655)</v>
          </cell>
        </row>
        <row r="203">
          <cell r="J203" t="str">
            <v>53KJF</v>
          </cell>
          <cell r="O203" t="str">
            <v>(291416.271656, 288700.324282, 23.7392) (291409.0896, 288694.0584, 23.7392) (291404.7804, 288690.2989, 23.7167) (291397.598344, 288684.033018, 23.7167)</v>
          </cell>
        </row>
        <row r="204">
          <cell r="J204" t="str">
            <v>5GQET</v>
          </cell>
          <cell r="O204" t="str">
            <v>(291412.237993, 288696.776952, 23.7143) (291404.8159, 288690.258, 23.7143) (291398.5077, 288684.7174, 23.6005) (291391.085607, 288678.198448, 23.6005)</v>
          </cell>
        </row>
        <row r="205">
          <cell r="J205" t="str">
            <v>6SO96</v>
          </cell>
          <cell r="O205" t="str">
            <v>(291114.068992, 288947.00769, 31.3758) (291106.858093, 288940.167114, 31.3758) (291102.901672, 288936.413879, 30.9962) (291095.690773, 288929.573303, 30.9962)</v>
          </cell>
        </row>
        <row r="206">
          <cell r="J206" t="str">
            <v>6TGDQ</v>
          </cell>
          <cell r="O206" t="str">
            <v>(291218.79575, 288807.347599, 30.0855) (291211.227478, 288804.74292, 30.0855) (291209.735107, 288804.229309, 29.818) (291202.166835, 288801.62463, 29.818)</v>
          </cell>
        </row>
        <row r="207">
          <cell r="J207"/>
          <cell r="O207"/>
        </row>
        <row r="208">
          <cell r="J208"/>
          <cell r="O208"/>
        </row>
        <row r="209">
          <cell r="J209"/>
          <cell r="O209"/>
        </row>
        <row r="210">
          <cell r="J210"/>
          <cell r="O210"/>
        </row>
        <row r="211">
          <cell r="J211"/>
          <cell r="O211"/>
        </row>
        <row r="212">
          <cell r="J212"/>
          <cell r="O212"/>
        </row>
        <row r="213">
          <cell r="J213"/>
          <cell r="O213"/>
        </row>
        <row r="214">
          <cell r="J214"/>
          <cell r="O214"/>
        </row>
        <row r="215">
          <cell r="J215"/>
          <cell r="O215"/>
        </row>
        <row r="216">
          <cell r="J216"/>
          <cell r="O216"/>
        </row>
        <row r="217">
          <cell r="J217"/>
          <cell r="O217"/>
        </row>
        <row r="218">
          <cell r="J218"/>
          <cell r="O218"/>
        </row>
        <row r="219">
          <cell r="J219"/>
          <cell r="O219"/>
        </row>
        <row r="220">
          <cell r="J220"/>
          <cell r="O220"/>
        </row>
        <row r="221">
          <cell r="J221"/>
          <cell r="O221"/>
        </row>
        <row r="222">
          <cell r="J222"/>
          <cell r="O222"/>
        </row>
        <row r="223">
          <cell r="J223"/>
          <cell r="O223"/>
        </row>
        <row r="224">
          <cell r="J224"/>
          <cell r="O224"/>
        </row>
        <row r="225">
          <cell r="J225"/>
          <cell r="O225"/>
        </row>
        <row r="226">
          <cell r="J226"/>
          <cell r="O226"/>
        </row>
        <row r="227">
          <cell r="J227"/>
          <cell r="O227"/>
        </row>
        <row r="228">
          <cell r="J228"/>
          <cell r="O228"/>
        </row>
        <row r="229">
          <cell r="J229"/>
          <cell r="O229"/>
        </row>
        <row r="230">
          <cell r="J230"/>
          <cell r="O230"/>
        </row>
        <row r="231">
          <cell r="J231"/>
          <cell r="O231"/>
        </row>
        <row r="232">
          <cell r="J232"/>
          <cell r="O232"/>
        </row>
        <row r="233">
          <cell r="J233"/>
          <cell r="O233"/>
        </row>
        <row r="234">
          <cell r="J234"/>
          <cell r="O234"/>
        </row>
        <row r="235">
          <cell r="J235"/>
          <cell r="O235"/>
        </row>
        <row r="236">
          <cell r="J236"/>
          <cell r="O236"/>
        </row>
        <row r="237">
          <cell r="J237"/>
          <cell r="O237"/>
        </row>
        <row r="238">
          <cell r="J238"/>
          <cell r="O238"/>
        </row>
        <row r="239">
          <cell r="J239"/>
          <cell r="O239"/>
        </row>
        <row r="240">
          <cell r="J240"/>
          <cell r="O240"/>
        </row>
        <row r="241">
          <cell r="J241"/>
          <cell r="O241"/>
        </row>
        <row r="242">
          <cell r="J242"/>
          <cell r="O242"/>
        </row>
        <row r="243">
          <cell r="J243"/>
          <cell r="O243"/>
        </row>
        <row r="244">
          <cell r="J244"/>
          <cell r="O244"/>
        </row>
        <row r="245">
          <cell r="J245"/>
          <cell r="O245"/>
        </row>
        <row r="246">
          <cell r="J246"/>
          <cell r="O246"/>
        </row>
        <row r="247">
          <cell r="J247"/>
          <cell r="O247"/>
        </row>
        <row r="248">
          <cell r="J248"/>
          <cell r="O248"/>
        </row>
        <row r="249">
          <cell r="J249"/>
          <cell r="O249"/>
        </row>
        <row r="250">
          <cell r="J250"/>
          <cell r="O250"/>
        </row>
        <row r="251">
          <cell r="J251"/>
          <cell r="O251"/>
        </row>
        <row r="252">
          <cell r="J252"/>
          <cell r="O252"/>
        </row>
        <row r="253">
          <cell r="J253"/>
          <cell r="O253"/>
        </row>
        <row r="254">
          <cell r="J254"/>
          <cell r="O254"/>
        </row>
        <row r="255">
          <cell r="J255"/>
          <cell r="O255"/>
        </row>
        <row r="256">
          <cell r="J256"/>
          <cell r="O256"/>
        </row>
        <row r="257">
          <cell r="J257"/>
          <cell r="O257"/>
        </row>
        <row r="258">
          <cell r="J258"/>
          <cell r="O258"/>
        </row>
        <row r="259">
          <cell r="J259"/>
          <cell r="O259"/>
        </row>
        <row r="260">
          <cell r="J260"/>
          <cell r="O260"/>
        </row>
        <row r="261">
          <cell r="J261"/>
          <cell r="O261"/>
        </row>
        <row r="262">
          <cell r="J262"/>
          <cell r="O262"/>
        </row>
        <row r="263">
          <cell r="J263"/>
          <cell r="O263"/>
        </row>
        <row r="264">
          <cell r="J264"/>
          <cell r="O264"/>
        </row>
        <row r="265">
          <cell r="J265"/>
          <cell r="O265"/>
        </row>
        <row r="266">
          <cell r="J266"/>
          <cell r="O266"/>
        </row>
        <row r="267">
          <cell r="J267"/>
          <cell r="O267"/>
        </row>
        <row r="268">
          <cell r="J268"/>
          <cell r="O268"/>
        </row>
        <row r="269">
          <cell r="J269"/>
          <cell r="O269"/>
        </row>
        <row r="270">
          <cell r="J270"/>
          <cell r="O270"/>
        </row>
        <row r="271">
          <cell r="J271"/>
          <cell r="O271"/>
        </row>
        <row r="272">
          <cell r="J272"/>
          <cell r="O272"/>
        </row>
        <row r="273">
          <cell r="J273"/>
          <cell r="O273"/>
        </row>
        <row r="274">
          <cell r="J274"/>
          <cell r="O274"/>
        </row>
        <row r="275">
          <cell r="J275"/>
          <cell r="O275"/>
        </row>
        <row r="276">
          <cell r="J276"/>
          <cell r="O276"/>
        </row>
        <row r="277">
          <cell r="J277"/>
          <cell r="O277"/>
        </row>
        <row r="278">
          <cell r="J278"/>
          <cell r="O278"/>
        </row>
        <row r="279">
          <cell r="J279"/>
          <cell r="O279"/>
        </row>
        <row r="280">
          <cell r="J280"/>
          <cell r="O280"/>
        </row>
        <row r="281">
          <cell r="J281"/>
          <cell r="O281"/>
        </row>
        <row r="282">
          <cell r="J282"/>
          <cell r="O282"/>
        </row>
        <row r="283">
          <cell r="J283"/>
          <cell r="O283"/>
        </row>
        <row r="284">
          <cell r="J284"/>
          <cell r="O284"/>
        </row>
        <row r="285">
          <cell r="J285"/>
          <cell r="O285"/>
        </row>
        <row r="286">
          <cell r="J286"/>
          <cell r="O286"/>
        </row>
        <row r="287">
          <cell r="J287"/>
          <cell r="O287"/>
        </row>
        <row r="288">
          <cell r="J288"/>
          <cell r="O288"/>
        </row>
        <row r="289">
          <cell r="J289"/>
          <cell r="O289"/>
        </row>
        <row r="290">
          <cell r="J290"/>
          <cell r="O290"/>
        </row>
        <row r="291">
          <cell r="J291"/>
          <cell r="O291"/>
        </row>
        <row r="292">
          <cell r="J292"/>
          <cell r="O292"/>
        </row>
        <row r="293">
          <cell r="J293"/>
          <cell r="O293"/>
        </row>
        <row r="294">
          <cell r="J294"/>
          <cell r="O294"/>
        </row>
        <row r="295">
          <cell r="J295"/>
          <cell r="O295"/>
        </row>
        <row r="296">
          <cell r="J296"/>
          <cell r="O296"/>
        </row>
        <row r="297">
          <cell r="J297"/>
          <cell r="O297"/>
        </row>
        <row r="298">
          <cell r="J298"/>
          <cell r="O298"/>
        </row>
        <row r="299">
          <cell r="J299"/>
          <cell r="O299"/>
        </row>
        <row r="300">
          <cell r="J300"/>
          <cell r="O300"/>
        </row>
        <row r="301">
          <cell r="J301"/>
          <cell r="O301"/>
        </row>
        <row r="302">
          <cell r="J302"/>
          <cell r="O302"/>
        </row>
        <row r="303">
          <cell r="J303"/>
          <cell r="O303"/>
        </row>
        <row r="304">
          <cell r="J304"/>
          <cell r="O304"/>
        </row>
        <row r="305">
          <cell r="J305"/>
          <cell r="O305"/>
        </row>
        <row r="306">
          <cell r="J306"/>
          <cell r="O306"/>
        </row>
        <row r="307">
          <cell r="J307"/>
          <cell r="O307"/>
        </row>
        <row r="308">
          <cell r="J308"/>
          <cell r="O308"/>
        </row>
        <row r="309">
          <cell r="J309"/>
          <cell r="O309"/>
        </row>
        <row r="310">
          <cell r="J310"/>
          <cell r="O310"/>
        </row>
        <row r="311">
          <cell r="J311"/>
          <cell r="O311"/>
        </row>
        <row r="312">
          <cell r="J312"/>
          <cell r="O312"/>
        </row>
        <row r="313">
          <cell r="J313"/>
          <cell r="O313"/>
        </row>
        <row r="314">
          <cell r="J314"/>
          <cell r="O314"/>
        </row>
        <row r="315">
          <cell r="J315"/>
          <cell r="O315"/>
        </row>
        <row r="316">
          <cell r="J316"/>
          <cell r="O316"/>
        </row>
        <row r="317">
          <cell r="J317"/>
          <cell r="O317"/>
        </row>
        <row r="318">
          <cell r="J318"/>
          <cell r="O318"/>
        </row>
        <row r="319">
          <cell r="J319"/>
          <cell r="O319"/>
        </row>
        <row r="320">
          <cell r="J320"/>
          <cell r="O320"/>
        </row>
        <row r="321">
          <cell r="J321"/>
          <cell r="O321"/>
        </row>
        <row r="322">
          <cell r="J322"/>
          <cell r="O322"/>
        </row>
        <row r="323">
          <cell r="J323"/>
          <cell r="O323"/>
        </row>
        <row r="324">
          <cell r="J324"/>
          <cell r="O324"/>
        </row>
        <row r="325">
          <cell r="J325"/>
          <cell r="O325"/>
        </row>
        <row r="326">
          <cell r="J326"/>
          <cell r="O326"/>
        </row>
        <row r="327">
          <cell r="J327"/>
          <cell r="O327"/>
        </row>
        <row r="328">
          <cell r="J328"/>
          <cell r="O328"/>
        </row>
        <row r="329">
          <cell r="J329"/>
          <cell r="O329"/>
        </row>
        <row r="330">
          <cell r="J330"/>
          <cell r="O330"/>
        </row>
        <row r="331">
          <cell r="J331"/>
          <cell r="O331"/>
        </row>
        <row r="332">
          <cell r="J332"/>
          <cell r="O332"/>
        </row>
        <row r="333">
          <cell r="J333"/>
          <cell r="O333"/>
        </row>
        <row r="334">
          <cell r="J334"/>
          <cell r="O334"/>
        </row>
        <row r="335">
          <cell r="J335"/>
          <cell r="O335"/>
        </row>
        <row r="336">
          <cell r="J336"/>
          <cell r="O336"/>
        </row>
        <row r="337">
          <cell r="J337"/>
          <cell r="O337"/>
        </row>
        <row r="338">
          <cell r="J338"/>
          <cell r="O338"/>
        </row>
        <row r="339">
          <cell r="J339"/>
          <cell r="O339"/>
        </row>
        <row r="340">
          <cell r="J340"/>
          <cell r="O340"/>
        </row>
        <row r="341">
          <cell r="J341"/>
          <cell r="O341"/>
        </row>
        <row r="342">
          <cell r="J342"/>
          <cell r="O342"/>
        </row>
        <row r="343">
          <cell r="J343"/>
          <cell r="O343"/>
        </row>
        <row r="344">
          <cell r="J344"/>
          <cell r="O344"/>
        </row>
        <row r="345">
          <cell r="J345"/>
          <cell r="O345"/>
        </row>
        <row r="346">
          <cell r="J346"/>
          <cell r="O346"/>
        </row>
        <row r="347">
          <cell r="J347"/>
          <cell r="O347"/>
        </row>
        <row r="348">
          <cell r="J348"/>
          <cell r="O348"/>
        </row>
        <row r="349">
          <cell r="J349"/>
          <cell r="O349"/>
        </row>
        <row r="350">
          <cell r="J350"/>
          <cell r="O350"/>
        </row>
        <row r="351">
          <cell r="J351"/>
          <cell r="O351"/>
        </row>
        <row r="352">
          <cell r="J352"/>
          <cell r="O352"/>
        </row>
        <row r="353">
          <cell r="J353"/>
          <cell r="O353"/>
        </row>
        <row r="354">
          <cell r="J354"/>
          <cell r="O354"/>
        </row>
        <row r="355">
          <cell r="J355"/>
          <cell r="O355"/>
        </row>
        <row r="356">
          <cell r="J356"/>
          <cell r="O356"/>
        </row>
        <row r="357">
          <cell r="J357"/>
          <cell r="O357"/>
        </row>
        <row r="358">
          <cell r="J358"/>
          <cell r="O358"/>
        </row>
        <row r="359">
          <cell r="J359"/>
          <cell r="O359"/>
        </row>
        <row r="360">
          <cell r="J360"/>
          <cell r="O360"/>
        </row>
        <row r="361">
          <cell r="J361"/>
          <cell r="O361"/>
        </row>
        <row r="362">
          <cell r="J362"/>
          <cell r="O362"/>
        </row>
        <row r="363">
          <cell r="J363"/>
          <cell r="O363"/>
        </row>
        <row r="364">
          <cell r="J364"/>
          <cell r="O364"/>
        </row>
        <row r="365">
          <cell r="J365"/>
          <cell r="O365"/>
        </row>
        <row r="366">
          <cell r="J366"/>
          <cell r="O366"/>
        </row>
        <row r="367">
          <cell r="J367"/>
          <cell r="O367"/>
        </row>
        <row r="368">
          <cell r="J368"/>
          <cell r="O368"/>
        </row>
        <row r="369">
          <cell r="J369"/>
          <cell r="O369"/>
        </row>
        <row r="370">
          <cell r="J370"/>
          <cell r="O370"/>
        </row>
        <row r="371">
          <cell r="J371"/>
          <cell r="O371"/>
        </row>
        <row r="372">
          <cell r="J372"/>
          <cell r="O372"/>
        </row>
      </sheetData>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3"/>
    </xxl21:alternateUrls>
    <sheetNames>
      <sheetName val="Survey Checks"/>
      <sheetName val="Cover Page"/>
      <sheetName val="Phase 2 Results (S1)"/>
      <sheetName val="Phase 2 Results (S2)"/>
      <sheetName val="RFI-FCD List"/>
      <sheetName val="Phase 3 Master List GMA"/>
      <sheetName val="Technical Note"/>
      <sheetName val="Issued Reps TNs CSs"/>
      <sheetName val="LOOKUP"/>
      <sheetName val="HT"/>
      <sheetName val="Comment Sheet List"/>
    </sheetNames>
    <sheetDataSet>
      <sheetData sheetId="0"/>
      <sheetData sheetId="1"/>
      <sheetData sheetId="2"/>
      <sheetData sheetId="3"/>
      <sheetData sheetId="4"/>
      <sheetData sheetId="5">
        <row r="1">
          <cell r="K1"/>
          <cell r="L1"/>
        </row>
        <row r="2">
          <cell r="K2" t="str">
            <v>GIS or Sub-Asset Ref.</v>
          </cell>
          <cell r="L2" t="str">
            <v>GMA Material</v>
          </cell>
          <cell r="Z2" t="str">
            <v>TN Changes</v>
          </cell>
          <cell r="AC2" t="str">
            <v>Comment Sheet Changes</v>
          </cell>
          <cell r="AF2" t="str">
            <v>RFI Changes</v>
          </cell>
          <cell r="AI2" t="str">
            <v>FCD Changes</v>
          </cell>
          <cell r="AK2" t="str">
            <v>Additonal information</v>
          </cell>
        </row>
        <row r="3">
          <cell r="K3">
            <v>510955830</v>
          </cell>
          <cell r="L3" t="str">
            <v>PE</v>
          </cell>
          <cell r="Z3" t="str">
            <v>N/A</v>
          </cell>
          <cell r="AC3" t="str">
            <v>N/A</v>
          </cell>
          <cell r="AF3" t="str">
            <v>N/A</v>
          </cell>
          <cell r="AI3" t="str">
            <v>N/A</v>
          </cell>
        </row>
        <row r="4">
          <cell r="K4" t="str">
            <v>336LM</v>
          </cell>
          <cell r="L4" t="str">
            <v>Concrete/Brick</v>
          </cell>
          <cell r="Z4" t="str">
            <v>N/A</v>
          </cell>
          <cell r="AC4" t="str">
            <v>N/A</v>
          </cell>
          <cell r="AF4" t="str">
            <v>N/A</v>
          </cell>
          <cell r="AI4" t="str">
            <v>N/A</v>
          </cell>
        </row>
        <row r="5">
          <cell r="K5" t="str">
            <v>MWCC_UTI_60006</v>
          </cell>
          <cell r="L5" t="str">
            <v>PE</v>
          </cell>
          <cell r="Z5" t="str">
            <v>N/A</v>
          </cell>
          <cell r="AC5" t="str">
            <v>N/A</v>
          </cell>
          <cell r="AF5" t="str">
            <v>N/A</v>
          </cell>
          <cell r="AI5" t="str">
            <v>N/A</v>
          </cell>
        </row>
        <row r="6">
          <cell r="K6" t="str">
            <v>MWCC_UTI_60007</v>
          </cell>
          <cell r="L6" t="str">
            <v>PE</v>
          </cell>
          <cell r="Z6" t="str">
            <v>N/A</v>
          </cell>
          <cell r="AC6" t="str">
            <v>N/A</v>
          </cell>
          <cell r="AF6" t="str">
            <v>N/A</v>
          </cell>
          <cell r="AI6" t="str">
            <v>N/A</v>
          </cell>
        </row>
        <row r="7">
          <cell r="K7" t="str">
            <v>MWCC_UTI_60008</v>
          </cell>
          <cell r="L7" t="str">
            <v>PE</v>
          </cell>
          <cell r="Z7" t="str">
            <v>TN to cover additional stages</v>
          </cell>
          <cell r="AC7" t="str">
            <v>N/A</v>
          </cell>
          <cell r="AF7" t="str">
            <v>N/A</v>
          </cell>
          <cell r="AI7" t="str">
            <v>N/A</v>
          </cell>
        </row>
        <row r="8">
          <cell r="K8" t="str">
            <v>MWCC_UTI_60176</v>
          </cell>
          <cell r="L8" t="str">
            <v>PE</v>
          </cell>
          <cell r="Z8" t="str">
            <v>N/A</v>
          </cell>
          <cell r="AC8" t="str">
            <v>N/A</v>
          </cell>
          <cell r="AF8" t="str">
            <v>N/A</v>
          </cell>
          <cell r="AI8" t="str">
            <v>N/A</v>
          </cell>
        </row>
        <row r="9">
          <cell r="K9" t="str">
            <v>MWCC_UTI_60458</v>
          </cell>
          <cell r="L9" t="str">
            <v>PE</v>
          </cell>
          <cell r="Z9" t="str">
            <v>N/A</v>
          </cell>
          <cell r="AC9" t="str">
            <v>N/A</v>
          </cell>
          <cell r="AF9" t="str">
            <v>N/A</v>
          </cell>
          <cell r="AI9" t="str">
            <v>N/A</v>
          </cell>
        </row>
        <row r="10">
          <cell r="K10" t="str">
            <v>510955185
510955180</v>
          </cell>
          <cell r="L10" t="str">
            <v>Cast Iron
Spun Iron</v>
          </cell>
          <cell r="Z10" t="str">
            <v>N/A</v>
          </cell>
          <cell r="AC10" t="str">
            <v>N/A</v>
          </cell>
          <cell r="AF10" t="str">
            <v>N/A</v>
          </cell>
          <cell r="AI10" t="str">
            <v>N/A</v>
          </cell>
        </row>
        <row r="11">
          <cell r="K11" t="str">
            <v>FBLZ
FBMO
FBEB</v>
          </cell>
          <cell r="L11" t="str">
            <v>Cast Iron</v>
          </cell>
          <cell r="Z11" t="str">
            <v>N/A</v>
          </cell>
          <cell r="AC11" t="str">
            <v>N/A</v>
          </cell>
          <cell r="AF11" t="str">
            <v>N/A</v>
          </cell>
          <cell r="AI11" t="str">
            <v>N/A</v>
          </cell>
        </row>
        <row r="12">
          <cell r="K12" t="str">
            <v>638320676
510960356
636503463</v>
          </cell>
          <cell r="L12" t="str">
            <v>Cast Iron
Steel                                    
PE</v>
          </cell>
          <cell r="Z12" t="str">
            <v>N/A</v>
          </cell>
          <cell r="AC12" t="str">
            <v>N/A</v>
          </cell>
          <cell r="AF12" t="str">
            <v>N/A</v>
          </cell>
          <cell r="AI12" t="str">
            <v>N/A</v>
          </cell>
        </row>
        <row r="13">
          <cell r="K13">
            <v>222940</v>
          </cell>
          <cell r="L13" t="str">
            <v>Ductile Iron</v>
          </cell>
          <cell r="Z13" t="str">
            <v>N/A</v>
          </cell>
          <cell r="AC13" t="str">
            <v>N/A</v>
          </cell>
          <cell r="AF13" t="str">
            <v>N/A</v>
          </cell>
          <cell r="AI13" t="str">
            <v xml:space="preserve">Review of information. No changes to the model required.
DH required to review reports produced by OTB. </v>
          </cell>
        </row>
        <row r="14">
          <cell r="K14">
            <v>222941</v>
          </cell>
          <cell r="L14" t="str">
            <v>Cast Iron</v>
          </cell>
          <cell r="Z14" t="str">
            <v>N/A</v>
          </cell>
          <cell r="AC14" t="str">
            <v>N/A</v>
          </cell>
          <cell r="AF14" t="str">
            <v>N/A</v>
          </cell>
          <cell r="AI14" t="str">
            <v xml:space="preserve">Review of information. No changes to the model required.
DH required to review reports produced by OTB. </v>
          </cell>
        </row>
        <row r="15">
          <cell r="K15" t="str">
            <v>222940
222941</v>
          </cell>
          <cell r="L15" t="str">
            <v>Steel</v>
          </cell>
          <cell r="Z15" t="str">
            <v>N/A</v>
          </cell>
          <cell r="AC15" t="str">
            <v>N/A</v>
          </cell>
          <cell r="AF15" t="str">
            <v>N/A</v>
          </cell>
          <cell r="AI15" t="str">
            <v xml:space="preserve">Review of information. No changes to the model required.
DH required to review reports produced by OTB. </v>
          </cell>
        </row>
        <row r="16">
          <cell r="K16" t="str">
            <v>32UZL</v>
          </cell>
          <cell r="L16" t="str">
            <v>VC</v>
          </cell>
          <cell r="Z16" t="str">
            <v>N/A</v>
          </cell>
          <cell r="AC16" t="str">
            <v>N/A</v>
          </cell>
          <cell r="AF16" t="str">
            <v>N/A</v>
          </cell>
          <cell r="AI16" t="str">
            <v>N/A</v>
          </cell>
        </row>
        <row r="17">
          <cell r="K17" t="str">
            <v>32V9R</v>
          </cell>
          <cell r="L17" t="str">
            <v>VC</v>
          </cell>
          <cell r="Z17" t="str">
            <v>N/A</v>
          </cell>
          <cell r="AC17" t="str">
            <v>N/A</v>
          </cell>
          <cell r="AF17" t="str">
            <v>N/A</v>
          </cell>
          <cell r="AI17" t="str">
            <v>N/A</v>
          </cell>
        </row>
        <row r="18">
          <cell r="K18" t="str">
            <v>287A3
2850G
27IIU
27IIW</v>
          </cell>
          <cell r="L18" t="str">
            <v>VC</v>
          </cell>
          <cell r="Z18" t="str">
            <v>N/A</v>
          </cell>
          <cell r="AC18" t="str">
            <v>N/A</v>
          </cell>
          <cell r="AF18" t="str">
            <v>N/A</v>
          </cell>
          <cell r="AI18" t="str">
            <v>N/A</v>
          </cell>
        </row>
        <row r="19">
          <cell r="K19">
            <v>510955049</v>
          </cell>
          <cell r="L19" t="str">
            <v>PE</v>
          </cell>
          <cell r="Z19" t="str">
            <v>Changes to temporary works design</v>
          </cell>
          <cell r="AC19" t="str">
            <v>N/A</v>
          </cell>
          <cell r="AF19" t="str">
            <v>N/A</v>
          </cell>
          <cell r="AI19" t="str">
            <v>N/A</v>
          </cell>
        </row>
        <row r="20">
          <cell r="K20" t="str">
            <v>MWCC_UTI_60536
MWCC_UTI_60537
MWCC_UTI_60538
MWCC_UTI_60544
MWCC_UTI_60558</v>
          </cell>
          <cell r="L20" t="str">
            <v>PE</v>
          </cell>
          <cell r="Z20" t="str">
            <v>TN to cover additional stages</v>
          </cell>
          <cell r="AC20" t="str">
            <v>N/A</v>
          </cell>
          <cell r="AF20" t="str">
            <v>N/A</v>
          </cell>
          <cell r="AI20" t="str">
            <v>N/A</v>
          </cell>
        </row>
        <row r="21">
          <cell r="K21" t="str">
            <v>MWCC_UTI_60540
MWCC_UTI_60541
MWCC_UTI_60545
MWCC_UTI_60546</v>
          </cell>
          <cell r="L21" t="str">
            <v>PE</v>
          </cell>
          <cell r="Z21" t="str">
            <v>TN to cover additional stages</v>
          </cell>
          <cell r="AC21" t="str">
            <v>N/A</v>
          </cell>
          <cell r="AF21" t="str">
            <v>N/A</v>
          </cell>
          <cell r="AI21" t="str">
            <v>N/A</v>
          </cell>
        </row>
        <row r="22">
          <cell r="K22" t="str">
            <v>MWCC_UTI_60542</v>
          </cell>
          <cell r="L22" t="str">
            <v>PE</v>
          </cell>
          <cell r="Z22" t="str">
            <v>TN to cover additional stages</v>
          </cell>
          <cell r="AC22" t="str">
            <v>N/A</v>
          </cell>
          <cell r="AF22" t="str">
            <v>N/A</v>
          </cell>
          <cell r="AI22" t="str">
            <v>N/A</v>
          </cell>
        </row>
        <row r="23">
          <cell r="K23" t="str">
            <v>MWCC_UTI_60543</v>
          </cell>
          <cell r="L23" t="str">
            <v>PE</v>
          </cell>
          <cell r="Z23" t="str">
            <v>TN to cover additional stages</v>
          </cell>
          <cell r="AC23" t="str">
            <v>N/A</v>
          </cell>
          <cell r="AF23" t="str">
            <v>N/A</v>
          </cell>
          <cell r="AI23" t="str">
            <v>N/A</v>
          </cell>
        </row>
        <row r="24">
          <cell r="K24" t="str">
            <v>MWCC_UTI_60552
MWCC_UTI_60553</v>
          </cell>
          <cell r="L24" t="str">
            <v>PE</v>
          </cell>
          <cell r="Z24" t="str">
            <v>TN to cover additional stages</v>
          </cell>
          <cell r="AC24" t="str">
            <v>N/A</v>
          </cell>
          <cell r="AF24" t="str">
            <v>N/A</v>
          </cell>
          <cell r="AI24" t="str">
            <v>N/A</v>
          </cell>
        </row>
        <row r="25">
          <cell r="K25" t="str">
            <v>MWCC_UTI_60554
MWCC_UTI_60555</v>
          </cell>
          <cell r="L25" t="str">
            <v>PE</v>
          </cell>
          <cell r="Z25" t="str">
            <v>TN to cover additional stages</v>
          </cell>
          <cell r="AC25" t="str">
            <v>N/A</v>
          </cell>
          <cell r="AF25" t="str">
            <v>N/A</v>
          </cell>
          <cell r="AI25" t="str">
            <v>N/A</v>
          </cell>
        </row>
        <row r="26">
          <cell r="K26" t="str">
            <v>MWCC_UTI_60559</v>
          </cell>
          <cell r="L26" t="str">
            <v>PE</v>
          </cell>
          <cell r="Z26" t="str">
            <v>TN to cover additional stages</v>
          </cell>
          <cell r="AC26" t="str">
            <v>N/A</v>
          </cell>
          <cell r="AF26" t="str">
            <v>N/A</v>
          </cell>
          <cell r="AI26" t="str">
            <v>N/A</v>
          </cell>
        </row>
        <row r="27">
          <cell r="K27" t="str">
            <v>MWCC_UTI_60500
MWCC_UTI_60501</v>
          </cell>
          <cell r="L27" t="str">
            <v>Fibre optic cable</v>
          </cell>
          <cell r="Z27" t="str">
            <v>TN to cover additional stages</v>
          </cell>
          <cell r="AC27" t="str">
            <v>N/A</v>
          </cell>
          <cell r="AF27" t="str">
            <v>N/A</v>
          </cell>
          <cell r="AI27" t="str">
            <v>N/A</v>
          </cell>
        </row>
        <row r="28">
          <cell r="K28" t="str">
            <v>114067603_Sub</v>
          </cell>
          <cell r="L28" t="str">
            <v>PE</v>
          </cell>
          <cell r="Z28" t="str">
            <v>N/A</v>
          </cell>
          <cell r="AC28" t="str">
            <v>[1] No changes
[2] No changes</v>
          </cell>
          <cell r="AF28" t="str">
            <v>N/A</v>
          </cell>
          <cell r="AI28" t="str">
            <v>N/A</v>
          </cell>
        </row>
        <row r="29">
          <cell r="K29" t="str">
            <v>UKPN_HV_418</v>
          </cell>
          <cell r="L29" t="str">
            <v>PE</v>
          </cell>
          <cell r="Z29" t="str">
            <v>TN to cover additional stages</v>
          </cell>
          <cell r="AC29" t="str">
            <v>[1] No changes
[2] No changes</v>
          </cell>
          <cell r="AF29" t="str">
            <v>N/A</v>
          </cell>
          <cell r="AI29" t="str">
            <v>N/A</v>
          </cell>
        </row>
        <row r="30">
          <cell r="K30" t="str">
            <v>UKPN_HV_487</v>
          </cell>
          <cell r="L30" t="str">
            <v>PE</v>
          </cell>
          <cell r="Z30" t="str">
            <v>TN to cover additional stages</v>
          </cell>
          <cell r="AC30" t="str">
            <v>[1] No changes
[2] No changes</v>
          </cell>
          <cell r="AF30" t="str">
            <v>N/A</v>
          </cell>
          <cell r="AI30" t="str">
            <v>N/A</v>
          </cell>
        </row>
        <row r="31">
          <cell r="K31" t="str">
            <v>UKPN_HV_571</v>
          </cell>
          <cell r="L31" t="str">
            <v>PE</v>
          </cell>
          <cell r="Z31" t="str">
            <v>TN to cover additional stages</v>
          </cell>
          <cell r="AC31" t="str">
            <v>[1] No changes
[2] No changes</v>
          </cell>
          <cell r="AF31" t="str">
            <v>N/A</v>
          </cell>
          <cell r="AI31" t="str">
            <v>N/A</v>
          </cell>
        </row>
        <row r="32">
          <cell r="K32" t="str">
            <v>UKPN_HV_674</v>
          </cell>
          <cell r="L32" t="str">
            <v>PE</v>
          </cell>
          <cell r="Z32" t="str">
            <v>TN to cover additional stages</v>
          </cell>
          <cell r="AC32" t="str">
            <v>[1] No changes
[2] No changes</v>
          </cell>
          <cell r="AF32" t="str">
            <v>N/A</v>
          </cell>
          <cell r="AI32" t="str">
            <v>N/A</v>
          </cell>
        </row>
        <row r="33">
          <cell r="K33" t="str">
            <v>UKPN_LV_1074</v>
          </cell>
          <cell r="L33" t="str">
            <v>PE</v>
          </cell>
          <cell r="Z33" t="str">
            <v>TN to cover additional stages</v>
          </cell>
          <cell r="AC33" t="str">
            <v>[1] No changes
[2] No changes</v>
          </cell>
          <cell r="AF33" t="str">
            <v>N/A</v>
          </cell>
          <cell r="AI33" t="str">
            <v>N/A</v>
          </cell>
        </row>
        <row r="34">
          <cell r="K34" t="str">
            <v>UKPN_LV_114</v>
          </cell>
          <cell r="L34" t="str">
            <v>PE</v>
          </cell>
          <cell r="Z34" t="str">
            <v>N/A</v>
          </cell>
          <cell r="AC34" t="str">
            <v>[1] No changes
[2] No changes</v>
          </cell>
          <cell r="AF34" t="str">
            <v>N/A</v>
          </cell>
          <cell r="AI34" t="str">
            <v>N/A</v>
          </cell>
        </row>
        <row r="35">
          <cell r="K35" t="str">
            <v>UKPN_LV_1183</v>
          </cell>
          <cell r="L35" t="str">
            <v>PE</v>
          </cell>
          <cell r="Z35" t="str">
            <v>TN to cover additional stages</v>
          </cell>
          <cell r="AC35" t="str">
            <v>[1] No changes
[2] No changes</v>
          </cell>
          <cell r="AF35" t="str">
            <v>N/A</v>
          </cell>
          <cell r="AI35" t="str">
            <v>N/A</v>
          </cell>
        </row>
        <row r="36">
          <cell r="K36" t="str">
            <v>UKPN_LV_1249</v>
          </cell>
          <cell r="L36" t="str">
            <v>PE</v>
          </cell>
          <cell r="Z36" t="str">
            <v>TN to cover additional stages</v>
          </cell>
          <cell r="AC36" t="str">
            <v>[1] No changes
[2] No changes</v>
          </cell>
          <cell r="AF36" t="str">
            <v>N/A</v>
          </cell>
          <cell r="AI36" t="str">
            <v>N/A</v>
          </cell>
        </row>
        <row r="37">
          <cell r="K37" t="str">
            <v>UKPN_LV_1275</v>
          </cell>
          <cell r="L37" t="str">
            <v>PE</v>
          </cell>
          <cell r="Z37" t="str">
            <v>TN to cover additional stages</v>
          </cell>
          <cell r="AC37" t="str">
            <v>[1] No changes
[2] No changes</v>
          </cell>
          <cell r="AF37" t="str">
            <v>N/A</v>
          </cell>
          <cell r="AI37" t="str">
            <v>N/A</v>
          </cell>
        </row>
        <row r="38">
          <cell r="K38" t="str">
            <v>UKPN_LV_1599</v>
          </cell>
          <cell r="L38" t="str">
            <v>PE</v>
          </cell>
          <cell r="Z38" t="str">
            <v>N/A</v>
          </cell>
          <cell r="AC38" t="str">
            <v>[1] No changes
[2] No changes</v>
          </cell>
          <cell r="AF38" t="str">
            <v>N/A</v>
          </cell>
          <cell r="AI38" t="str">
            <v>N/A</v>
          </cell>
        </row>
        <row r="39">
          <cell r="K39" t="str">
            <v>UKPN_LV_1764</v>
          </cell>
          <cell r="L39" t="str">
            <v>PE</v>
          </cell>
          <cell r="Z39" t="str">
            <v>TN to cover additional stages</v>
          </cell>
          <cell r="AC39" t="str">
            <v>[1] No changes
[2] No changes</v>
          </cell>
          <cell r="AF39" t="str">
            <v>N/A</v>
          </cell>
          <cell r="AI39" t="str">
            <v>N/A</v>
          </cell>
        </row>
        <row r="40">
          <cell r="K40" t="str">
            <v>UKPN_LV_1817</v>
          </cell>
          <cell r="L40" t="str">
            <v>PE</v>
          </cell>
          <cell r="Z40" t="str">
            <v>TN to cover additional stages</v>
          </cell>
          <cell r="AC40" t="str">
            <v>[1] No changes
[2] No changes</v>
          </cell>
          <cell r="AF40" t="str">
            <v>N/A</v>
          </cell>
          <cell r="AI40" t="str">
            <v>N/A</v>
          </cell>
        </row>
        <row r="41">
          <cell r="K41" t="str">
            <v>UKPN_LV_1818</v>
          </cell>
          <cell r="L41" t="str">
            <v>PE</v>
          </cell>
          <cell r="Z41" t="str">
            <v>TN to cover additional stages</v>
          </cell>
          <cell r="AC41" t="str">
            <v>[1] No changes
[2] No changes</v>
          </cell>
          <cell r="AF41" t="str">
            <v>N/A</v>
          </cell>
          <cell r="AI41" t="str">
            <v>N/A</v>
          </cell>
        </row>
        <row r="42">
          <cell r="K42" t="str">
            <v>UKPN_LV_185</v>
          </cell>
          <cell r="L42" t="str">
            <v>PE</v>
          </cell>
          <cell r="Z42" t="str">
            <v>TN to cover additional stages</v>
          </cell>
          <cell r="AC42" t="str">
            <v>[1] No changes
[2] No changes</v>
          </cell>
          <cell r="AF42" t="str">
            <v>N/A</v>
          </cell>
          <cell r="AI42" t="str">
            <v>N/A</v>
          </cell>
        </row>
        <row r="43">
          <cell r="K43" t="str">
            <v>UKPN_LV_1950</v>
          </cell>
          <cell r="L43" t="str">
            <v>PE</v>
          </cell>
          <cell r="Z43" t="str">
            <v>TN to cover additional stages</v>
          </cell>
          <cell r="AC43" t="str">
            <v>[1] No changes
[2] No changes</v>
          </cell>
          <cell r="AF43" t="str">
            <v>N/A</v>
          </cell>
          <cell r="AI43" t="str">
            <v>N/A</v>
          </cell>
        </row>
        <row r="44">
          <cell r="K44" t="str">
            <v>UKPN_LV_265</v>
          </cell>
          <cell r="L44" t="str">
            <v>PE</v>
          </cell>
          <cell r="Z44" t="str">
            <v>TN to cover additional stages</v>
          </cell>
          <cell r="AC44" t="str">
            <v>[1] No changes
[2] No changes</v>
          </cell>
          <cell r="AF44" t="str">
            <v>N/A</v>
          </cell>
          <cell r="AI44" t="str">
            <v>N/A</v>
          </cell>
        </row>
        <row r="45">
          <cell r="K45" t="str">
            <v>UKPN_LV_370</v>
          </cell>
          <cell r="L45" t="str">
            <v>PE</v>
          </cell>
          <cell r="Z45" t="str">
            <v>TN to cover additional stages</v>
          </cell>
          <cell r="AC45" t="str">
            <v>[1] No changes
[2] No changes</v>
          </cell>
          <cell r="AF45" t="str">
            <v>N/A</v>
          </cell>
          <cell r="AI45" t="str">
            <v>N/A</v>
          </cell>
        </row>
        <row r="46">
          <cell r="K46" t="str">
            <v>UKPN_LV_399</v>
          </cell>
          <cell r="L46" t="str">
            <v>PE</v>
          </cell>
          <cell r="Z46" t="str">
            <v>TN to cover additional stages</v>
          </cell>
          <cell r="AC46" t="str">
            <v>[1] No changes
[2] No changes</v>
          </cell>
          <cell r="AF46" t="str">
            <v>N/A</v>
          </cell>
          <cell r="AI46" t="str">
            <v>N/A</v>
          </cell>
        </row>
        <row r="47">
          <cell r="K47" t="str">
            <v>UKPN_LV_40</v>
          </cell>
          <cell r="L47" t="str">
            <v>PE</v>
          </cell>
          <cell r="Z47" t="str">
            <v>TN to cover additional stages</v>
          </cell>
          <cell r="AC47" t="str">
            <v>[1] No changes
[2] No changes</v>
          </cell>
          <cell r="AF47" t="str">
            <v>N/A</v>
          </cell>
          <cell r="AI47" t="str">
            <v>N/A</v>
          </cell>
        </row>
        <row r="48">
          <cell r="K48" t="str">
            <v>UKPN_LV_400</v>
          </cell>
          <cell r="L48" t="str">
            <v>PE</v>
          </cell>
          <cell r="Z48" t="str">
            <v>TN to cover additional stages</v>
          </cell>
          <cell r="AC48" t="str">
            <v>[1] No changes
[2] No changes</v>
          </cell>
          <cell r="AF48" t="str">
            <v>N/A</v>
          </cell>
          <cell r="AI48" t="str">
            <v>N/A</v>
          </cell>
        </row>
        <row r="49">
          <cell r="K49" t="str">
            <v>UKPN_LV_417</v>
          </cell>
          <cell r="L49" t="str">
            <v>PE</v>
          </cell>
          <cell r="Z49" t="str">
            <v>TN to cover additional stages</v>
          </cell>
          <cell r="AC49" t="str">
            <v>[1] No changes
[2] No changes</v>
          </cell>
          <cell r="AF49" t="str">
            <v>N/A</v>
          </cell>
          <cell r="AI49" t="str">
            <v>N/A</v>
          </cell>
        </row>
        <row r="50">
          <cell r="K50" t="str">
            <v>UKPN_LV_44</v>
          </cell>
          <cell r="L50" t="str">
            <v>PE</v>
          </cell>
          <cell r="Z50" t="str">
            <v>TN to cover additional stages</v>
          </cell>
          <cell r="AC50" t="str">
            <v>[1] No changes
[2] No changes</v>
          </cell>
          <cell r="AF50" t="str">
            <v>N/A</v>
          </cell>
          <cell r="AI50" t="str">
            <v>N/A</v>
          </cell>
        </row>
        <row r="51">
          <cell r="K51" t="str">
            <v>UKPN_LV_47</v>
          </cell>
          <cell r="L51" t="str">
            <v>PE</v>
          </cell>
          <cell r="Z51" t="str">
            <v>N/A</v>
          </cell>
          <cell r="AC51" t="str">
            <v>[1] No changes
[2] No changes</v>
          </cell>
          <cell r="AF51" t="str">
            <v>N/A</v>
          </cell>
          <cell r="AI51" t="str">
            <v>N/A</v>
          </cell>
        </row>
        <row r="52">
          <cell r="K52" t="str">
            <v>UKPN_LV_501</v>
          </cell>
          <cell r="L52" t="str">
            <v>PE</v>
          </cell>
          <cell r="Z52" t="str">
            <v>TN to cover additional stages</v>
          </cell>
          <cell r="AC52" t="str">
            <v>[1] No changes
[2] No changes</v>
          </cell>
          <cell r="AF52" t="str">
            <v>N/A</v>
          </cell>
          <cell r="AI52" t="str">
            <v>N/A</v>
          </cell>
        </row>
        <row r="53">
          <cell r="K53" t="str">
            <v>UKPN_LV_618</v>
          </cell>
          <cell r="L53" t="str">
            <v>PE</v>
          </cell>
          <cell r="Z53" t="str">
            <v>N/A</v>
          </cell>
          <cell r="AC53" t="str">
            <v>[1] No changes
[2] No changes</v>
          </cell>
          <cell r="AF53" t="str">
            <v>N/A</v>
          </cell>
          <cell r="AI53" t="str">
            <v>N/A</v>
          </cell>
        </row>
        <row r="54">
          <cell r="K54" t="str">
            <v>UKPN_LV_641</v>
          </cell>
          <cell r="L54" t="str">
            <v>PE</v>
          </cell>
          <cell r="Z54" t="str">
            <v>TN to cover additional stages</v>
          </cell>
          <cell r="AC54" t="str">
            <v>[1] No changes
[2] No changes</v>
          </cell>
          <cell r="AF54" t="str">
            <v>N/A</v>
          </cell>
          <cell r="AI54" t="str">
            <v>N/A</v>
          </cell>
        </row>
        <row r="55">
          <cell r="K55" t="str">
            <v>UKPN_LV_721</v>
          </cell>
          <cell r="L55" t="str">
            <v>PE</v>
          </cell>
          <cell r="Z55" t="str">
            <v>N/A</v>
          </cell>
          <cell r="AC55" t="str">
            <v>[1] No changes
[2] No changes</v>
          </cell>
          <cell r="AF55" t="str">
            <v>N/A</v>
          </cell>
          <cell r="AI55" t="str">
            <v>N/A</v>
          </cell>
        </row>
        <row r="56">
          <cell r="K56" t="str">
            <v>UKPN_LV_948</v>
          </cell>
          <cell r="L56" t="str">
            <v>PE</v>
          </cell>
          <cell r="Z56" t="str">
            <v>N/A</v>
          </cell>
          <cell r="AC56" t="str">
            <v>[1] No changes
[2] No changes</v>
          </cell>
          <cell r="AF56" t="str">
            <v>N/A</v>
          </cell>
          <cell r="AI56" t="str">
            <v>N/A</v>
          </cell>
        </row>
        <row r="57">
          <cell r="K57" t="str">
            <v>UKPN_LV_Streetlighting_113</v>
          </cell>
          <cell r="L57" t="str">
            <v>PE</v>
          </cell>
          <cell r="Z57" t="str">
            <v>TN to cover additional stages</v>
          </cell>
          <cell r="AC57" t="str">
            <v>[1] No changes
[2] No changes</v>
          </cell>
          <cell r="AF57" t="str">
            <v>N/A</v>
          </cell>
          <cell r="AI57" t="str">
            <v>N/A</v>
          </cell>
        </row>
        <row r="58">
          <cell r="K58" t="str">
            <v>UKPN_LV_Streetlighting_136</v>
          </cell>
          <cell r="L58" t="str">
            <v>PE</v>
          </cell>
          <cell r="Z58" t="str">
            <v>TN to cover additional stages</v>
          </cell>
          <cell r="AC58" t="str">
            <v>[1] No changes
[2] No changes</v>
          </cell>
          <cell r="AF58" t="str">
            <v>N/A</v>
          </cell>
          <cell r="AI58" t="str">
            <v>Assessment of effects of MSB utility mitigation works (jacking) on utility assets demonstrates asset is likely to exceed acceptance criteria therefore further mitigation works will be required.</v>
          </cell>
        </row>
        <row r="59">
          <cell r="K59" t="str">
            <v>UKPN_LV_Streetlighting_181</v>
          </cell>
          <cell r="L59" t="str">
            <v>PE</v>
          </cell>
          <cell r="Z59" t="str">
            <v>TN to cover additional stages</v>
          </cell>
          <cell r="AC59" t="str">
            <v>[1] No changes
[2] No changes</v>
          </cell>
          <cell r="AF59" t="str">
            <v>N/A</v>
          </cell>
          <cell r="AI59" t="str">
            <v>N/A</v>
          </cell>
        </row>
        <row r="60">
          <cell r="K60" t="str">
            <v>UKPN_LV_Streetlighting_257</v>
          </cell>
          <cell r="L60" t="str">
            <v>PE</v>
          </cell>
          <cell r="Z60" t="str">
            <v>TN to cover additional stages</v>
          </cell>
          <cell r="AC60" t="str">
            <v>[1] No changes
[2] No changes</v>
          </cell>
          <cell r="AF60" t="str">
            <v>N/A</v>
          </cell>
          <cell r="AI60" t="str">
            <v>N/A</v>
          </cell>
        </row>
        <row r="61">
          <cell r="K61" t="str">
            <v>UKPN_LV_Streetlighting_286</v>
          </cell>
          <cell r="L61" t="str">
            <v>PE</v>
          </cell>
          <cell r="Z61" t="str">
            <v>TN to cover additional stages</v>
          </cell>
          <cell r="AC61" t="str">
            <v>[1] No changes
[2] No changes</v>
          </cell>
          <cell r="AF61" t="str">
            <v>N/A</v>
          </cell>
          <cell r="AI61" t="str">
            <v>N/A</v>
          </cell>
        </row>
        <row r="62">
          <cell r="K62" t="str">
            <v>UKPN_LV_Streetlighting_390</v>
          </cell>
          <cell r="L62" t="str">
            <v>PE</v>
          </cell>
          <cell r="Z62" t="str">
            <v>N/A</v>
          </cell>
          <cell r="AC62" t="str">
            <v>[1] No changes
[2] No changes</v>
          </cell>
          <cell r="AF62" t="str">
            <v>N/A</v>
          </cell>
          <cell r="AI62" t="str">
            <v>N/A</v>
          </cell>
        </row>
        <row r="63">
          <cell r="K63" t="str">
            <v>UKPN_LV_Streetlighting_425</v>
          </cell>
          <cell r="L63" t="str">
            <v>PE</v>
          </cell>
          <cell r="Z63" t="str">
            <v>TN to cover additional stages</v>
          </cell>
          <cell r="AC63" t="str">
            <v>[1] No changes
[2] No changes</v>
          </cell>
          <cell r="AF63" t="str">
            <v>N/A</v>
          </cell>
          <cell r="AI63" t="str">
            <v>N/A</v>
          </cell>
        </row>
        <row r="64">
          <cell r="K64" t="str">
            <v>UKPN_LV_Streetlighting_498</v>
          </cell>
          <cell r="L64" t="str">
            <v>PE</v>
          </cell>
          <cell r="Z64" t="str">
            <v>TN to cover additional stages</v>
          </cell>
          <cell r="AC64" t="str">
            <v>[1] No changes
[2] No changes</v>
          </cell>
          <cell r="AF64" t="str">
            <v>N/A</v>
          </cell>
          <cell r="AI64" t="str">
            <v>N/A</v>
          </cell>
        </row>
        <row r="65">
          <cell r="K65" t="str">
            <v>UKPN_LV_Streetlighting_522</v>
          </cell>
          <cell r="L65" t="str">
            <v>PE</v>
          </cell>
          <cell r="Z65" t="str">
            <v>TN to cover additional stages</v>
          </cell>
          <cell r="AC65" t="str">
            <v>[1] No changes
[2] No changes</v>
          </cell>
          <cell r="AF65" t="str">
            <v>N/A</v>
          </cell>
          <cell r="AI65" t="str">
            <v>N/A</v>
          </cell>
        </row>
        <row r="66">
          <cell r="K66" t="str">
            <v>UKPN_LV_Streetlighting_541</v>
          </cell>
          <cell r="L66" t="str">
            <v>PE</v>
          </cell>
          <cell r="Z66" t="str">
            <v>TN to cover additional stages</v>
          </cell>
          <cell r="AC66" t="str">
            <v>[1] No changes
[2] No changes</v>
          </cell>
          <cell r="AF66" t="str">
            <v>N/A</v>
          </cell>
          <cell r="AI66" t="str">
            <v>N/A</v>
          </cell>
        </row>
        <row r="67">
          <cell r="K67" t="str">
            <v>UKPN_LV_Streetlighting_542</v>
          </cell>
          <cell r="L67" t="str">
            <v>PE</v>
          </cell>
          <cell r="Z67" t="str">
            <v>TN to cover additional stages</v>
          </cell>
          <cell r="AC67" t="str">
            <v>[1] No changes
[2] No changes</v>
          </cell>
          <cell r="AF67" t="str">
            <v>N/A</v>
          </cell>
          <cell r="AI67" t="str">
            <v>N/A</v>
          </cell>
        </row>
        <row r="68">
          <cell r="K68" t="str">
            <v>UKPN_LV_Streetlighting_543</v>
          </cell>
          <cell r="L68" t="str">
            <v>PE</v>
          </cell>
          <cell r="Z68" t="str">
            <v>TN to cover additional stages</v>
          </cell>
          <cell r="AC68" t="str">
            <v>[1] No changes
[2] No changes</v>
          </cell>
          <cell r="AF68" t="str">
            <v>N/A</v>
          </cell>
          <cell r="AI68" t="str">
            <v>N/A</v>
          </cell>
        </row>
        <row r="69">
          <cell r="K69" t="str">
            <v>UKPN_LV_Streetlighting_548</v>
          </cell>
          <cell r="L69" t="str">
            <v>PE</v>
          </cell>
          <cell r="Z69" t="str">
            <v>TN to cover additional stages</v>
          </cell>
          <cell r="AC69" t="str">
            <v>[1] No changes
[2] No changes</v>
          </cell>
          <cell r="AF69" t="str">
            <v>N/A</v>
          </cell>
          <cell r="AI69" t="str">
            <v>N/A</v>
          </cell>
        </row>
        <row r="70">
          <cell r="K70" t="str">
            <v>UKPN_LV_Streetlighting_563</v>
          </cell>
          <cell r="L70" t="str">
            <v>PE</v>
          </cell>
          <cell r="Z70" t="str">
            <v>TN to cover additional stages</v>
          </cell>
          <cell r="AC70" t="str">
            <v>[1] No changes
[2] No changes</v>
          </cell>
          <cell r="AF70" t="str">
            <v>N/A</v>
          </cell>
          <cell r="AI70" t="str">
            <v>N/A</v>
          </cell>
        </row>
        <row r="71">
          <cell r="K71" t="str">
            <v>UKPN_LV_Streetlighting_624</v>
          </cell>
          <cell r="L71" t="str">
            <v>PE</v>
          </cell>
          <cell r="Z71" t="str">
            <v>TN to cover additional stages</v>
          </cell>
          <cell r="AC71" t="str">
            <v>[1] No changes
[2] No changes</v>
          </cell>
          <cell r="AF71" t="str">
            <v>N/A</v>
          </cell>
          <cell r="AI71" t="str">
            <v>N/A</v>
          </cell>
        </row>
        <row r="72">
          <cell r="K72" t="str">
            <v>UKPN_LV_Streetlighting_655</v>
          </cell>
          <cell r="L72" t="str">
            <v>PE</v>
          </cell>
          <cell r="Z72" t="str">
            <v>TN to cover additional stages</v>
          </cell>
          <cell r="AC72" t="str">
            <v>[1] No changes
[2] No changes</v>
          </cell>
          <cell r="AF72" t="str">
            <v>N/A</v>
          </cell>
          <cell r="AI72" t="str">
            <v>N/A</v>
          </cell>
        </row>
        <row r="73">
          <cell r="K73" t="str">
            <v>UKPN_LV_Streetlighting_742</v>
          </cell>
          <cell r="L73" t="str">
            <v>PE</v>
          </cell>
          <cell r="Z73" t="str">
            <v>TN to cover additional stages</v>
          </cell>
          <cell r="AC73" t="str">
            <v>[1] No changes
[2] No changes</v>
          </cell>
          <cell r="AF73" t="str">
            <v>N/A</v>
          </cell>
          <cell r="AI73" t="str">
            <v>N/A</v>
          </cell>
        </row>
        <row r="74">
          <cell r="K74" t="str">
            <v>UKPN_LV_Streetlighting_92</v>
          </cell>
          <cell r="L74" t="str">
            <v>PE</v>
          </cell>
          <cell r="Z74" t="str">
            <v>TN to cover additional stages</v>
          </cell>
          <cell r="AC74" t="str">
            <v>[1] No changes
[2] No changes</v>
          </cell>
          <cell r="AF74" t="str">
            <v>N/A</v>
          </cell>
          <cell r="AI74" t="str">
            <v>N/A</v>
          </cell>
        </row>
        <row r="75">
          <cell r="K75" t="str">
            <v>114067697_Sub</v>
          </cell>
          <cell r="L75" t="str">
            <v>PE</v>
          </cell>
          <cell r="Z75" t="str">
            <v>N/A</v>
          </cell>
          <cell r="AC75" t="str">
            <v>[1] No changes
[2] No changes</v>
          </cell>
          <cell r="AF75" t="str">
            <v>N/A</v>
          </cell>
          <cell r="AI75" t="str">
            <v>N/A</v>
          </cell>
        </row>
        <row r="76">
          <cell r="K76" t="str">
            <v>114067768_Sub</v>
          </cell>
          <cell r="L76" t="str">
            <v>Substation</v>
          </cell>
          <cell r="Z76" t="str">
            <v>N/A</v>
          </cell>
          <cell r="AC76" t="str">
            <v>[1] No changes
[2] No changes</v>
          </cell>
          <cell r="AF76" t="str">
            <v>N/A</v>
          </cell>
          <cell r="AI76" t="str">
            <v>N/A</v>
          </cell>
        </row>
        <row r="77">
          <cell r="K77" t="str">
            <v>114067962_Duct</v>
          </cell>
          <cell r="L77" t="str">
            <v>PE</v>
          </cell>
          <cell r="Z77" t="str">
            <v>N/A</v>
          </cell>
          <cell r="AC77" t="str">
            <v>[1] No changes
[2] No changes</v>
          </cell>
          <cell r="AF77" t="str">
            <v>N/A</v>
          </cell>
          <cell r="AI77" t="str">
            <v>N/A</v>
          </cell>
        </row>
        <row r="78">
          <cell r="K78" t="str">
            <v>114069214_HV</v>
          </cell>
          <cell r="L78" t="str">
            <v>PE</v>
          </cell>
          <cell r="Z78" t="str">
            <v>N/A</v>
          </cell>
          <cell r="AC78" t="str">
            <v>[1] No changes
[2] No changes</v>
          </cell>
          <cell r="AF78" t="str">
            <v>N/A</v>
          </cell>
          <cell r="AI78" t="str">
            <v>N/A</v>
          </cell>
        </row>
        <row r="79">
          <cell r="K79" t="str">
            <v>114069324_HV</v>
          </cell>
          <cell r="L79" t="str">
            <v>PE</v>
          </cell>
          <cell r="Z79" t="str">
            <v>N/A</v>
          </cell>
          <cell r="AC79" t="str">
            <v>[1] No changes
[2] No changes</v>
          </cell>
          <cell r="AF79" t="str">
            <v>N/A</v>
          </cell>
          <cell r="AI79" t="str">
            <v>N/A</v>
          </cell>
        </row>
        <row r="80">
          <cell r="K80" t="str">
            <v>114069334_HV</v>
          </cell>
          <cell r="L80" t="str">
            <v>PE</v>
          </cell>
          <cell r="Z80" t="str">
            <v>N/A</v>
          </cell>
          <cell r="AC80" t="str">
            <v>[1] No changes
[2] No changes</v>
          </cell>
          <cell r="AF80" t="str">
            <v>N/A</v>
          </cell>
          <cell r="AI80" t="str">
            <v>N/A</v>
          </cell>
        </row>
        <row r="81">
          <cell r="K81" t="str">
            <v>87635265_Sub</v>
          </cell>
          <cell r="L81" t="str">
            <v>PE</v>
          </cell>
          <cell r="Z81" t="str">
            <v>N/A</v>
          </cell>
          <cell r="AC81" t="str">
            <v>[1] No changes
[2] No changes</v>
          </cell>
          <cell r="AF81" t="str">
            <v>N/A</v>
          </cell>
          <cell r="AI81" t="str">
            <v>N/A</v>
          </cell>
        </row>
        <row r="82">
          <cell r="K82" t="str">
            <v>87635270_Sub</v>
          </cell>
          <cell r="L82" t="str">
            <v>PE</v>
          </cell>
          <cell r="Z82" t="str">
            <v>N/A</v>
          </cell>
          <cell r="AC82" t="str">
            <v>[1] No changes
[2] No changes</v>
          </cell>
          <cell r="AF82" t="str">
            <v>N/A</v>
          </cell>
          <cell r="AI82" t="str">
            <v>N/A</v>
          </cell>
        </row>
        <row r="83">
          <cell r="K83" t="str">
            <v>UKPN_Asset_1</v>
          </cell>
          <cell r="L83" t="str">
            <v>PE</v>
          </cell>
          <cell r="Z83" t="str">
            <v>N/A</v>
          </cell>
          <cell r="AC83" t="str">
            <v>[1] No changes
[2] No changes</v>
          </cell>
          <cell r="AF83" t="str">
            <v>N/A</v>
          </cell>
          <cell r="AI83" t="str">
            <v>N/A</v>
          </cell>
        </row>
        <row r="84">
          <cell r="K84" t="str">
            <v>UKPN_Asset_2</v>
          </cell>
          <cell r="L84" t="str">
            <v>PE</v>
          </cell>
          <cell r="Z84" t="str">
            <v>N/A</v>
          </cell>
          <cell r="AC84" t="str">
            <v>[1] No changes
[2] No changes</v>
          </cell>
          <cell r="AF84" t="str">
            <v>N/A</v>
          </cell>
          <cell r="AI84" t="str">
            <v>N/A</v>
          </cell>
        </row>
        <row r="85">
          <cell r="K85" t="str">
            <v>UKPN_Asset_3</v>
          </cell>
          <cell r="L85" t="str">
            <v>PE</v>
          </cell>
          <cell r="Z85" t="str">
            <v>N/A</v>
          </cell>
          <cell r="AC85" t="str">
            <v>[1] No changes
[2] No changes</v>
          </cell>
          <cell r="AF85" t="str">
            <v>N/A</v>
          </cell>
          <cell r="AI85" t="str">
            <v>N/A</v>
          </cell>
        </row>
        <row r="86">
          <cell r="K86" t="str">
            <v>UKPN_HV_338</v>
          </cell>
          <cell r="L86" t="str">
            <v>PE</v>
          </cell>
          <cell r="Z86" t="str">
            <v>TN to cover additional stages</v>
          </cell>
          <cell r="AC86" t="str">
            <v>[1] No changes
[2] No changes</v>
          </cell>
          <cell r="AF86" t="str">
            <v>N/A</v>
          </cell>
          <cell r="AI86" t="str">
            <v>N/A</v>
          </cell>
        </row>
        <row r="87">
          <cell r="K87" t="str">
            <v>UKPN_HV_339</v>
          </cell>
          <cell r="L87" t="str">
            <v>PE</v>
          </cell>
          <cell r="Z87" t="str">
            <v>N/A</v>
          </cell>
          <cell r="AC87" t="str">
            <v>[1] No changes
[2] No changes</v>
          </cell>
          <cell r="AF87" t="str">
            <v>N/A</v>
          </cell>
          <cell r="AI87" t="str">
            <v>N/A</v>
          </cell>
        </row>
        <row r="88">
          <cell r="K88" t="str">
            <v>UKPN_HV_341</v>
          </cell>
          <cell r="L88" t="str">
            <v>PE</v>
          </cell>
          <cell r="Z88" t="str">
            <v>N/A</v>
          </cell>
          <cell r="AC88" t="str">
            <v>[1] No changes
[2] No changes</v>
          </cell>
          <cell r="AF88" t="str">
            <v>N/A</v>
          </cell>
          <cell r="AI88" t="str">
            <v>N/A</v>
          </cell>
        </row>
        <row r="89">
          <cell r="K89" t="str">
            <v>UKPN_HV_369</v>
          </cell>
          <cell r="L89" t="str">
            <v>PE</v>
          </cell>
          <cell r="Z89" t="str">
            <v>N/A</v>
          </cell>
          <cell r="AC89" t="str">
            <v>[1] No changes
[2] No changes</v>
          </cell>
          <cell r="AF89" t="str">
            <v>N/A</v>
          </cell>
          <cell r="AI89" t="str">
            <v>N/A</v>
          </cell>
        </row>
        <row r="90">
          <cell r="K90" t="str">
            <v>UKPN_HV_412</v>
          </cell>
          <cell r="L90" t="str">
            <v>PE</v>
          </cell>
          <cell r="Z90" t="str">
            <v>N/A</v>
          </cell>
          <cell r="AC90" t="str">
            <v>[1] No changes
[2] No changes</v>
          </cell>
          <cell r="AF90" t="str">
            <v>N/A</v>
          </cell>
          <cell r="AI90" t="str">
            <v>N/A</v>
          </cell>
        </row>
        <row r="91">
          <cell r="K91" t="str">
            <v>UKPN_HV_499</v>
          </cell>
          <cell r="L91" t="str">
            <v>PE</v>
          </cell>
          <cell r="Z91" t="str">
            <v>TN to cover additional stages</v>
          </cell>
          <cell r="AC91" t="str">
            <v>[1] No changes
[2] No changes</v>
          </cell>
          <cell r="AF91" t="str">
            <v>N/A</v>
          </cell>
          <cell r="AI91" t="str">
            <v>N/A</v>
          </cell>
        </row>
        <row r="92">
          <cell r="K92" t="str">
            <v>UKPN_HV_590</v>
          </cell>
          <cell r="L92" t="str">
            <v>PE</v>
          </cell>
          <cell r="Z92" t="str">
            <v>N/A</v>
          </cell>
          <cell r="AC92" t="str">
            <v>[1] No changes
[2] No changes</v>
          </cell>
          <cell r="AF92" t="str">
            <v>N/A</v>
          </cell>
          <cell r="AI92" t="str">
            <v>N/A</v>
          </cell>
        </row>
        <row r="93">
          <cell r="K93" t="str">
            <v>UKPN_HV_652</v>
          </cell>
          <cell r="L93" t="str">
            <v>PE</v>
          </cell>
          <cell r="Z93" t="str">
            <v>N/A</v>
          </cell>
          <cell r="AC93" t="str">
            <v>[1] No changes
[2] No changes</v>
          </cell>
          <cell r="AF93" t="str">
            <v>N/A</v>
          </cell>
          <cell r="AI93" t="str">
            <v>N/A</v>
          </cell>
        </row>
        <row r="94">
          <cell r="K94" t="str">
            <v>UKPN_LV_1049</v>
          </cell>
          <cell r="L94" t="str">
            <v>PE</v>
          </cell>
          <cell r="Z94" t="str">
            <v>N/A</v>
          </cell>
          <cell r="AC94" t="str">
            <v>[1] No changes
[2] No changes</v>
          </cell>
          <cell r="AF94" t="str">
            <v>N/A</v>
          </cell>
          <cell r="AI94" t="str">
            <v>N/A</v>
          </cell>
        </row>
        <row r="95">
          <cell r="K95" t="str">
            <v>UKPN_LV_1107</v>
          </cell>
          <cell r="L95" t="str">
            <v>PE</v>
          </cell>
          <cell r="Z95" t="str">
            <v>N/A</v>
          </cell>
          <cell r="AC95" t="str">
            <v>[1] No changes
[2] No changes</v>
          </cell>
          <cell r="AF95" t="str">
            <v>N/A</v>
          </cell>
          <cell r="AI95" t="str">
            <v>N/A</v>
          </cell>
        </row>
        <row r="96">
          <cell r="K96" t="str">
            <v>UKPN_LV_1108</v>
          </cell>
          <cell r="L96" t="str">
            <v>PE</v>
          </cell>
          <cell r="Z96" t="str">
            <v>N/A</v>
          </cell>
          <cell r="AC96" t="str">
            <v>[1] No changes
[2] No changes</v>
          </cell>
          <cell r="AF96" t="str">
            <v>N/A</v>
          </cell>
          <cell r="AI96" t="str">
            <v>N/A</v>
          </cell>
        </row>
        <row r="97">
          <cell r="K97" t="str">
            <v>UKPN_LV_1120</v>
          </cell>
          <cell r="L97" t="str">
            <v>PE</v>
          </cell>
          <cell r="Z97" t="str">
            <v>N/A</v>
          </cell>
          <cell r="AC97" t="str">
            <v>[1] No changes
[2] No changes</v>
          </cell>
          <cell r="AF97" t="str">
            <v>N/A</v>
          </cell>
          <cell r="AI97" t="str">
            <v>N/A</v>
          </cell>
        </row>
        <row r="98">
          <cell r="K98" t="str">
            <v>UKPN_LV_1237</v>
          </cell>
          <cell r="L98" t="str">
            <v>PE</v>
          </cell>
          <cell r="Z98" t="str">
            <v>N/A</v>
          </cell>
          <cell r="AC98" t="str">
            <v>[1] No changes
[2] No changes</v>
          </cell>
          <cell r="AF98" t="str">
            <v>N/A</v>
          </cell>
          <cell r="AI98" t="str">
            <v>N/A</v>
          </cell>
        </row>
        <row r="99">
          <cell r="K99" t="str">
            <v>UKPN_LV_1509</v>
          </cell>
          <cell r="L99" t="str">
            <v>PE</v>
          </cell>
          <cell r="Z99" t="str">
            <v>N/A</v>
          </cell>
          <cell r="AC99" t="str">
            <v>[1] No changes
[2] No changes</v>
          </cell>
          <cell r="AF99" t="str">
            <v>N/A</v>
          </cell>
          <cell r="AI99" t="str">
            <v>N/A</v>
          </cell>
        </row>
        <row r="100">
          <cell r="K100" t="str">
            <v>UKPN_LV_1523</v>
          </cell>
          <cell r="L100" t="str">
            <v>PE</v>
          </cell>
          <cell r="Z100" t="str">
            <v>N/A</v>
          </cell>
          <cell r="AC100" t="str">
            <v>[1] No changes
[2] No changes</v>
          </cell>
          <cell r="AF100" t="str">
            <v>N/A</v>
          </cell>
          <cell r="AI100" t="str">
            <v>N/A</v>
          </cell>
        </row>
        <row r="101">
          <cell r="K101" t="str">
            <v>UKPN_LV_1629</v>
          </cell>
          <cell r="L101" t="str">
            <v>PE</v>
          </cell>
          <cell r="Z101" t="str">
            <v>N/A</v>
          </cell>
          <cell r="AC101" t="str">
            <v>[1] No changes
[2] No changes</v>
          </cell>
          <cell r="AF101" t="str">
            <v>N/A</v>
          </cell>
          <cell r="AI101" t="str">
            <v>N/A</v>
          </cell>
        </row>
        <row r="102">
          <cell r="K102" t="str">
            <v>UKPN_LV_1649</v>
          </cell>
          <cell r="L102" t="str">
            <v>PE</v>
          </cell>
          <cell r="Z102" t="str">
            <v>TN to cover additional stages</v>
          </cell>
          <cell r="AC102" t="str">
            <v>[1] No changes
[2] No changes</v>
          </cell>
          <cell r="AF102" t="str">
            <v>N/A</v>
          </cell>
          <cell r="AI102" t="str">
            <v>N/A</v>
          </cell>
        </row>
        <row r="103">
          <cell r="K103" t="str">
            <v>UKPN_LV_1650</v>
          </cell>
          <cell r="L103" t="str">
            <v>PE</v>
          </cell>
          <cell r="Z103" t="str">
            <v>N/A</v>
          </cell>
          <cell r="AC103" t="str">
            <v>[1] No changes
[2] No changes</v>
          </cell>
          <cell r="AF103" t="str">
            <v>N/A</v>
          </cell>
          <cell r="AI103" t="str">
            <v>N/A</v>
          </cell>
        </row>
        <row r="104">
          <cell r="K104" t="str">
            <v>UKPN_LV_1758</v>
          </cell>
          <cell r="L104" t="str">
            <v>PE</v>
          </cell>
          <cell r="Z104" t="str">
            <v>TN to cover additional stages</v>
          </cell>
          <cell r="AC104" t="str">
            <v>[1] No changes
[2] No changes</v>
          </cell>
          <cell r="AF104" t="str">
            <v>N/A</v>
          </cell>
          <cell r="AI104" t="str">
            <v>N/A</v>
          </cell>
        </row>
        <row r="105">
          <cell r="K105" t="str">
            <v>UKPN_LV_1805</v>
          </cell>
          <cell r="L105" t="str">
            <v>PE</v>
          </cell>
          <cell r="Z105" t="str">
            <v>N/A</v>
          </cell>
          <cell r="AC105" t="str">
            <v>[1] No changes
[2] No changes</v>
          </cell>
          <cell r="AF105" t="str">
            <v>N/A</v>
          </cell>
          <cell r="AI105" t="str">
            <v>N/A</v>
          </cell>
        </row>
        <row r="106">
          <cell r="K106" t="str">
            <v>UKPN_LV_1838</v>
          </cell>
          <cell r="L106" t="str">
            <v>PE</v>
          </cell>
          <cell r="Z106" t="str">
            <v>TN to cover additional stages</v>
          </cell>
          <cell r="AC106" t="str">
            <v>[1] No changes
[2] No changes</v>
          </cell>
          <cell r="AF106" t="str">
            <v>N/A</v>
          </cell>
          <cell r="AI106" t="str">
            <v>N/A</v>
          </cell>
        </row>
        <row r="107">
          <cell r="K107" t="str">
            <v>UKPN_LV_1839</v>
          </cell>
          <cell r="L107" t="str">
            <v>PE</v>
          </cell>
          <cell r="Z107" t="str">
            <v>N/A</v>
          </cell>
          <cell r="AC107" t="str">
            <v>[1] No changes
[2] No changes</v>
          </cell>
          <cell r="AF107" t="str">
            <v>N/A</v>
          </cell>
          <cell r="AI107" t="str">
            <v>N/A</v>
          </cell>
        </row>
        <row r="108">
          <cell r="K108" t="str">
            <v>UKPN_LV_1840</v>
          </cell>
          <cell r="L108" t="str">
            <v>PE</v>
          </cell>
          <cell r="Z108" t="str">
            <v>N/A</v>
          </cell>
          <cell r="AC108" t="str">
            <v>[1] No changes
[2] No changes</v>
          </cell>
          <cell r="AF108" t="str">
            <v>N/A</v>
          </cell>
          <cell r="AI108" t="str">
            <v>N/A</v>
          </cell>
        </row>
        <row r="109">
          <cell r="K109" t="str">
            <v>UKPN_LV_1841</v>
          </cell>
          <cell r="L109" t="str">
            <v>PE</v>
          </cell>
          <cell r="Z109" t="str">
            <v>N/A</v>
          </cell>
          <cell r="AC109" t="str">
            <v>[1] No changes
[2] No changes</v>
          </cell>
          <cell r="AF109" t="str">
            <v>N/A</v>
          </cell>
          <cell r="AI109" t="str">
            <v>N/A</v>
          </cell>
        </row>
        <row r="110">
          <cell r="K110" t="str">
            <v>UKPN_LV_1842</v>
          </cell>
          <cell r="L110" t="str">
            <v>PE</v>
          </cell>
          <cell r="Z110" t="str">
            <v>N/A</v>
          </cell>
          <cell r="AC110" t="str">
            <v>[1] No changes
[2] No changes</v>
          </cell>
          <cell r="AF110" t="str">
            <v>N/A</v>
          </cell>
          <cell r="AI110" t="str">
            <v>N/A</v>
          </cell>
        </row>
        <row r="111">
          <cell r="K111" t="str">
            <v>UKPN_LV_1910</v>
          </cell>
          <cell r="L111" t="str">
            <v>PE</v>
          </cell>
          <cell r="Z111" t="str">
            <v>N/A</v>
          </cell>
          <cell r="AC111" t="str">
            <v>[1] No changes
[2] No changes</v>
          </cell>
          <cell r="AF111" t="str">
            <v>N/A</v>
          </cell>
          <cell r="AI111" t="str">
            <v>N/A</v>
          </cell>
        </row>
        <row r="112">
          <cell r="K112" t="str">
            <v>UKPN_LV_204</v>
          </cell>
          <cell r="L112" t="str">
            <v>PE</v>
          </cell>
          <cell r="Z112" t="str">
            <v>N/A</v>
          </cell>
          <cell r="AC112" t="str">
            <v>[1] No changes
[2] No changes</v>
          </cell>
          <cell r="AF112" t="str">
            <v>N/A</v>
          </cell>
          <cell r="AI112" t="str">
            <v>N/A</v>
          </cell>
        </row>
        <row r="113">
          <cell r="K113" t="str">
            <v>UKPN_LV_236</v>
          </cell>
          <cell r="L113" t="str">
            <v>PE</v>
          </cell>
          <cell r="Z113" t="str">
            <v>N/A</v>
          </cell>
          <cell r="AC113" t="str">
            <v>[1] No changes
[2] No changes</v>
          </cell>
          <cell r="AF113" t="str">
            <v>N/A</v>
          </cell>
          <cell r="AI113" t="str">
            <v>N/A</v>
          </cell>
        </row>
        <row r="114">
          <cell r="K114" t="str">
            <v>UKPN_LV_24</v>
          </cell>
          <cell r="L114" t="str">
            <v>PE</v>
          </cell>
          <cell r="Z114" t="str">
            <v>N/A</v>
          </cell>
          <cell r="AC114" t="str">
            <v>[1] No changes
[2] No changes</v>
          </cell>
          <cell r="AF114" t="str">
            <v>N/A</v>
          </cell>
          <cell r="AI114" t="str">
            <v>N/A</v>
          </cell>
        </row>
        <row r="115">
          <cell r="K115" t="str">
            <v>UKPN_LV_264</v>
          </cell>
          <cell r="L115" t="str">
            <v>PE</v>
          </cell>
          <cell r="Z115" t="str">
            <v>N/A</v>
          </cell>
          <cell r="AC115" t="str">
            <v>[1] No changes
[2] No changes</v>
          </cell>
          <cell r="AF115" t="str">
            <v>N/A</v>
          </cell>
          <cell r="AI115" t="str">
            <v>N/A</v>
          </cell>
        </row>
        <row r="116">
          <cell r="K116" t="str">
            <v>UKPN_LV_282</v>
          </cell>
          <cell r="L116" t="str">
            <v>PE</v>
          </cell>
          <cell r="Z116" t="str">
            <v>N/A</v>
          </cell>
          <cell r="AC116" t="str">
            <v>[1] No changes
[2] No changes</v>
          </cell>
          <cell r="AF116" t="str">
            <v>N/A</v>
          </cell>
          <cell r="AI116" t="str">
            <v>N/A</v>
          </cell>
        </row>
        <row r="117">
          <cell r="K117" t="str">
            <v>UKPN_LV_283</v>
          </cell>
          <cell r="L117" t="str">
            <v>PE</v>
          </cell>
          <cell r="Z117" t="str">
            <v>N/A</v>
          </cell>
          <cell r="AC117" t="str">
            <v>[1] No changes
[2] No changes</v>
          </cell>
          <cell r="AF117" t="str">
            <v>N/A</v>
          </cell>
          <cell r="AI117" t="str">
            <v>N/A</v>
          </cell>
        </row>
        <row r="118">
          <cell r="K118" t="str">
            <v>UKPN_LV_290</v>
          </cell>
          <cell r="L118" t="str">
            <v>PE</v>
          </cell>
          <cell r="Z118" t="str">
            <v>TN to cover additional stages</v>
          </cell>
          <cell r="AC118" t="str">
            <v>[1] No changes
[2] No changes</v>
          </cell>
          <cell r="AF118" t="str">
            <v>N/A</v>
          </cell>
          <cell r="AI118" t="str">
            <v>N/A</v>
          </cell>
        </row>
        <row r="119">
          <cell r="K119" t="str">
            <v>UKPN_LV_33</v>
          </cell>
          <cell r="L119" t="str">
            <v>PE</v>
          </cell>
          <cell r="Z119" t="str">
            <v>N/A</v>
          </cell>
          <cell r="AC119" t="str">
            <v>[1] No changes
[2] No changes</v>
          </cell>
          <cell r="AF119" t="str">
            <v>N/A</v>
          </cell>
          <cell r="AI119" t="str">
            <v>N/A</v>
          </cell>
        </row>
        <row r="120">
          <cell r="K120" t="str">
            <v>UKPN_LV_34</v>
          </cell>
          <cell r="L120" t="str">
            <v>PE</v>
          </cell>
          <cell r="Z120" t="str">
            <v>N/A</v>
          </cell>
          <cell r="AC120" t="str">
            <v>[1] No changes
[2] No changes</v>
          </cell>
          <cell r="AF120" t="str">
            <v>N/A</v>
          </cell>
          <cell r="AI120" t="str">
            <v>N/A</v>
          </cell>
        </row>
        <row r="121">
          <cell r="K121" t="str">
            <v>UKPN_LV_350</v>
          </cell>
          <cell r="L121" t="str">
            <v>PE</v>
          </cell>
          <cell r="Z121" t="str">
            <v>N/A</v>
          </cell>
          <cell r="AC121" t="str">
            <v>[1] No changes
[2] No changes</v>
          </cell>
          <cell r="AF121" t="str">
            <v>N/A</v>
          </cell>
          <cell r="AI121" t="str">
            <v>N/A</v>
          </cell>
        </row>
        <row r="122">
          <cell r="K122" t="str">
            <v>UKPN_LV_351</v>
          </cell>
          <cell r="L122" t="str">
            <v>PE</v>
          </cell>
          <cell r="Z122" t="str">
            <v>N/A</v>
          </cell>
          <cell r="AC122" t="str">
            <v>[1] No changes
[2] No changes</v>
          </cell>
          <cell r="AF122" t="str">
            <v>N/A</v>
          </cell>
          <cell r="AI122" t="str">
            <v>N/A</v>
          </cell>
        </row>
        <row r="123">
          <cell r="K123" t="str">
            <v>UKPN_LV_395</v>
          </cell>
          <cell r="L123" t="str">
            <v>PE</v>
          </cell>
          <cell r="Z123" t="str">
            <v>N/A</v>
          </cell>
          <cell r="AC123" t="str">
            <v>[1] No changes
[2] No changes</v>
          </cell>
          <cell r="AF123" t="str">
            <v>N/A</v>
          </cell>
          <cell r="AI123" t="str">
            <v>N/A</v>
          </cell>
        </row>
        <row r="124">
          <cell r="K124" t="str">
            <v>UKPN_LV_419</v>
          </cell>
          <cell r="L124" t="str">
            <v>PE</v>
          </cell>
          <cell r="Z124" t="str">
            <v>TN to cover additional stages</v>
          </cell>
          <cell r="AC124" t="str">
            <v>[1] No changes
[2] No changes</v>
          </cell>
          <cell r="AF124" t="str">
            <v>N/A</v>
          </cell>
          <cell r="AI124" t="str">
            <v>N/A</v>
          </cell>
        </row>
        <row r="125">
          <cell r="K125" t="str">
            <v>UKPN_LV_420</v>
          </cell>
          <cell r="L125" t="str">
            <v>PE</v>
          </cell>
          <cell r="Z125" t="str">
            <v>N/A</v>
          </cell>
          <cell r="AC125" t="str">
            <v>[1] No changes
[2] No changes</v>
          </cell>
          <cell r="AF125" t="str">
            <v>N/A</v>
          </cell>
          <cell r="AI125" t="str">
            <v>N/A</v>
          </cell>
        </row>
        <row r="126">
          <cell r="K126" t="str">
            <v>UKPN_LV_465</v>
          </cell>
          <cell r="L126" t="str">
            <v>PE</v>
          </cell>
          <cell r="Z126" t="str">
            <v>N/A</v>
          </cell>
          <cell r="AC126" t="str">
            <v>[1] No changes
[2] No changes</v>
          </cell>
          <cell r="AF126" t="str">
            <v>N/A</v>
          </cell>
          <cell r="AI126" t="str">
            <v>N/A</v>
          </cell>
        </row>
        <row r="127">
          <cell r="K127" t="str">
            <v>UKPN_LV_531</v>
          </cell>
          <cell r="L127" t="str">
            <v>PE</v>
          </cell>
          <cell r="Z127" t="str">
            <v>N/A</v>
          </cell>
          <cell r="AC127" t="str">
            <v>[1] No changes
[2] No changes</v>
          </cell>
          <cell r="AF127" t="str">
            <v>N/A</v>
          </cell>
          <cell r="AI127" t="str">
            <v>N/A</v>
          </cell>
        </row>
        <row r="128">
          <cell r="K128" t="str">
            <v>UKPN_LV_617</v>
          </cell>
          <cell r="L128" t="str">
            <v>PE</v>
          </cell>
          <cell r="Z128" t="str">
            <v>N/A</v>
          </cell>
          <cell r="AC128" t="str">
            <v>[1] No changes
[2] No changes</v>
          </cell>
          <cell r="AF128" t="str">
            <v>N/A</v>
          </cell>
          <cell r="AI128" t="str">
            <v>N/A</v>
          </cell>
        </row>
        <row r="129">
          <cell r="K129" t="str">
            <v>UKPN_LV_690</v>
          </cell>
          <cell r="L129" t="str">
            <v>PE</v>
          </cell>
          <cell r="Z129" t="str">
            <v>N/A</v>
          </cell>
          <cell r="AC129" t="str">
            <v>[1] No changes
[2] No changes</v>
          </cell>
          <cell r="AF129" t="str">
            <v>N/A</v>
          </cell>
          <cell r="AI129" t="str">
            <v>N/A</v>
          </cell>
        </row>
        <row r="130">
          <cell r="K130" t="str">
            <v>UKPN_LV_713</v>
          </cell>
          <cell r="L130" t="str">
            <v>PE</v>
          </cell>
          <cell r="Z130" t="str">
            <v>N/A</v>
          </cell>
          <cell r="AC130" t="str">
            <v>[1] No changes
[2] No changes</v>
          </cell>
          <cell r="AF130" t="str">
            <v>N/A</v>
          </cell>
          <cell r="AI130" t="str">
            <v>N/A</v>
          </cell>
        </row>
        <row r="131">
          <cell r="K131" t="str">
            <v>UKPN_LV_869</v>
          </cell>
          <cell r="L131" t="str">
            <v>PE</v>
          </cell>
          <cell r="Z131" t="str">
            <v>N/A</v>
          </cell>
          <cell r="AC131" t="str">
            <v>[1] No changes
[2] No changes</v>
          </cell>
          <cell r="AF131" t="str">
            <v>N/A</v>
          </cell>
          <cell r="AI131" t="str">
            <v>N/A</v>
          </cell>
        </row>
        <row r="132">
          <cell r="K132" t="str">
            <v>UKPN_LV_926</v>
          </cell>
          <cell r="L132" t="str">
            <v>PE</v>
          </cell>
          <cell r="Z132" t="str">
            <v>N/A</v>
          </cell>
          <cell r="AC132" t="str">
            <v>[1] No changes
[2] No changes</v>
          </cell>
          <cell r="AF132" t="str">
            <v>N/A</v>
          </cell>
          <cell r="AI132" t="str">
            <v>N/A</v>
          </cell>
        </row>
        <row r="133">
          <cell r="K133" t="str">
            <v>UKPN_LV_927</v>
          </cell>
          <cell r="L133" t="str">
            <v>PE</v>
          </cell>
          <cell r="Z133" t="str">
            <v>N/A</v>
          </cell>
          <cell r="AC133" t="str">
            <v>[1] No changes
[2] No changes</v>
          </cell>
          <cell r="AF133" t="str">
            <v>N/A</v>
          </cell>
          <cell r="AI133" t="str">
            <v>N/A</v>
          </cell>
        </row>
        <row r="134">
          <cell r="K134" t="str">
            <v>UKPN_LV_945</v>
          </cell>
          <cell r="L134" t="str">
            <v>PE</v>
          </cell>
          <cell r="Z134" t="str">
            <v>N/A</v>
          </cell>
          <cell r="AC134" t="str">
            <v>[1] No changes
[2] No changes</v>
          </cell>
          <cell r="AF134" t="str">
            <v>N/A</v>
          </cell>
          <cell r="AI134" t="str">
            <v>N/A</v>
          </cell>
        </row>
        <row r="135">
          <cell r="K135" t="str">
            <v>UKPN_LV_946</v>
          </cell>
          <cell r="L135" t="str">
            <v>PE</v>
          </cell>
          <cell r="Z135" t="str">
            <v>N/A</v>
          </cell>
          <cell r="AC135" t="str">
            <v>[1] No changes
[2] No changes</v>
          </cell>
          <cell r="AF135" t="str">
            <v>N/A</v>
          </cell>
          <cell r="AI135" t="str">
            <v>N/A</v>
          </cell>
        </row>
        <row r="136">
          <cell r="K136" t="str">
            <v>UKPN_LV_947</v>
          </cell>
          <cell r="L136" t="str">
            <v>PE</v>
          </cell>
          <cell r="Z136" t="str">
            <v>N/A</v>
          </cell>
          <cell r="AC136" t="str">
            <v>[1] No changes
[2] No changes</v>
          </cell>
          <cell r="AF136" t="str">
            <v>N/A</v>
          </cell>
          <cell r="AI136" t="str">
            <v>N/A</v>
          </cell>
        </row>
        <row r="137">
          <cell r="K137" t="str">
            <v>UKPN_LV_StreetLighting_439</v>
          </cell>
          <cell r="L137" t="str">
            <v>PE</v>
          </cell>
          <cell r="Z137" t="str">
            <v>N/A</v>
          </cell>
          <cell r="AC137" t="str">
            <v>[1] No changes
[2] No changes</v>
          </cell>
          <cell r="AF137" t="str">
            <v>N/A</v>
          </cell>
          <cell r="AI137" t="str">
            <v>N/A</v>
          </cell>
        </row>
        <row r="138">
          <cell r="K138" t="str">
            <v>UKPN_LV_StreetLighting_562</v>
          </cell>
          <cell r="L138" t="str">
            <v>PE</v>
          </cell>
          <cell r="Z138" t="str">
            <v>N/A</v>
          </cell>
          <cell r="AC138" t="str">
            <v>[1] No changes
[2] No changes</v>
          </cell>
          <cell r="AF138" t="str">
            <v>N/A</v>
          </cell>
          <cell r="AI138" t="str">
            <v>N/A</v>
          </cell>
        </row>
        <row r="139">
          <cell r="K139" t="str">
            <v>UKPN_HV_632</v>
          </cell>
          <cell r="L139" t="str">
            <v>PE</v>
          </cell>
          <cell r="Z139" t="str">
            <v>N/A</v>
          </cell>
          <cell r="AC139" t="str">
            <v>[1] No changes
[2] No changes</v>
          </cell>
          <cell r="AF139" t="str">
            <v>N/A</v>
          </cell>
          <cell r="AI139" t="str">
            <v>N/A</v>
          </cell>
        </row>
        <row r="140">
          <cell r="K140" t="str">
            <v>UKPN_LV_674</v>
          </cell>
          <cell r="L140" t="str">
            <v>PE</v>
          </cell>
          <cell r="Z140" t="str">
            <v>TN to cover additional stages</v>
          </cell>
          <cell r="AC140" t="str">
            <v>[1] No changes
[2] No changes</v>
          </cell>
          <cell r="AF140" t="str">
            <v>N/A</v>
          </cell>
          <cell r="AI140" t="str">
            <v>N/A</v>
          </cell>
        </row>
        <row r="141">
          <cell r="K141" t="str">
            <v>UKPN_LV_StreetLighting_370</v>
          </cell>
          <cell r="L141" t="str">
            <v>PE</v>
          </cell>
          <cell r="Z141" t="str">
            <v>TN to cover additional stages</v>
          </cell>
          <cell r="AC141" t="str">
            <v>[1] No changes
[2] No changes</v>
          </cell>
          <cell r="AF141" t="str">
            <v>N/A</v>
          </cell>
          <cell r="AI141" t="str">
            <v>N/A</v>
          </cell>
        </row>
        <row r="142">
          <cell r="K142" t="str">
            <v>UKPN_LV_StreetLighting_629</v>
          </cell>
          <cell r="L142" t="str">
            <v>PE</v>
          </cell>
          <cell r="Z142" t="str">
            <v>TN to cover additional stages</v>
          </cell>
          <cell r="AC142" t="str">
            <v>[1] No changes
[2] No changes</v>
          </cell>
          <cell r="AF142" t="str">
            <v>N/A</v>
          </cell>
          <cell r="AI142" t="str">
            <v>N/A</v>
          </cell>
        </row>
        <row r="143">
          <cell r="K143" t="str">
            <v>MWCC_UTI_60227</v>
          </cell>
          <cell r="L143" t="str">
            <v>PE oil-filled cables</v>
          </cell>
          <cell r="Z143" t="str">
            <v>TN to cover additional stages</v>
          </cell>
          <cell r="AC143" t="str">
            <v>[1] No changes
[2]  No changes</v>
          </cell>
          <cell r="AF143" t="str">
            <v>N/A</v>
          </cell>
          <cell r="AI143" t="str">
            <v>N/A</v>
          </cell>
        </row>
        <row r="144">
          <cell r="K144" t="str">
            <v>MWCC_UTI_60445</v>
          </cell>
          <cell r="L144" t="str">
            <v>PE oil-filled cables</v>
          </cell>
          <cell r="Z144" t="str">
            <v>TN to cover additional stages</v>
          </cell>
          <cell r="AC144" t="str">
            <v>[1] No changes
[2]  No changes</v>
          </cell>
          <cell r="AF144" t="str">
            <v>N/A</v>
          </cell>
          <cell r="AI144" t="str">
            <v>N/A</v>
          </cell>
        </row>
        <row r="145">
          <cell r="K145" t="str">
            <v>MWCC_UTI_60446</v>
          </cell>
          <cell r="L145" t="str">
            <v>PE oil-filled cables</v>
          </cell>
          <cell r="Z145" t="str">
            <v>TN to cover additional stages</v>
          </cell>
          <cell r="AC145" t="str">
            <v>[1] No changes
[2]  No changes</v>
          </cell>
          <cell r="AF145" t="str">
            <v>N/A</v>
          </cell>
          <cell r="AI145" t="str">
            <v>N/A</v>
          </cell>
        </row>
        <row r="146">
          <cell r="K146" t="str">
            <v>MWCC_UTI_60004</v>
          </cell>
          <cell r="L146" t="str">
            <v>PE oil-filled cables</v>
          </cell>
          <cell r="Z146" t="str">
            <v>TN to cover additional stages</v>
          </cell>
          <cell r="AC146" t="str">
            <v>[1] No changes
[2]  No changes</v>
          </cell>
          <cell r="AF146" t="str">
            <v>N/A</v>
          </cell>
          <cell r="AI146" t="str">
            <v>N/A</v>
          </cell>
        </row>
        <row r="147">
          <cell r="K147" t="str">
            <v>MWCC_UTI_60005</v>
          </cell>
          <cell r="L147" t="str">
            <v>PE oil-filled cables</v>
          </cell>
          <cell r="Z147" t="str">
            <v>TN to cover additional stages</v>
          </cell>
          <cell r="AC147" t="str">
            <v>[1] No changes
[2]  No changes</v>
          </cell>
          <cell r="AF147" t="str">
            <v>N/A</v>
          </cell>
          <cell r="AI147" t="str">
            <v>N/A</v>
          </cell>
        </row>
        <row r="148">
          <cell r="K148" t="str">
            <v>MWCC_UTI_60340</v>
          </cell>
          <cell r="L148" t="str">
            <v>PE oil-filled cables</v>
          </cell>
          <cell r="Z148" t="str">
            <v>TN to cover additional stages</v>
          </cell>
          <cell r="AC148" t="str">
            <v>[1] No changes
[2]  No changes</v>
          </cell>
          <cell r="AF148" t="str">
            <v>N/A</v>
          </cell>
          <cell r="AI148" t="str">
            <v>N/A</v>
          </cell>
        </row>
        <row r="149">
          <cell r="K149" t="str">
            <v>2DLT9
2DLSL
2DLS8
2DLGC
2DHSS  
(Utility 6)</v>
          </cell>
          <cell r="L149" t="str">
            <v>Brick</v>
          </cell>
          <cell r="Z149" t="str">
            <v>TN to cover additional stages</v>
          </cell>
          <cell r="AC149" t="str">
            <v>[1] No changes
[2] No changes</v>
          </cell>
          <cell r="AF149" t="str">
            <v>N/A</v>
          </cell>
          <cell r="AI149" t="str">
            <v>N/A</v>
          </cell>
        </row>
        <row r="150">
          <cell r="K150" t="str">
            <v>510859707
510859686</v>
          </cell>
          <cell r="L150" t="str">
            <v xml:space="preserve">CI </v>
          </cell>
          <cell r="Z150" t="str">
            <v>N/A</v>
          </cell>
          <cell r="AC150" t="str">
            <v>N/A</v>
          </cell>
          <cell r="AF150" t="str">
            <v>N/A</v>
          </cell>
          <cell r="AI150" t="str">
            <v>N/A</v>
          </cell>
        </row>
        <row r="151">
          <cell r="K151">
            <v>510859691</v>
          </cell>
          <cell r="L151" t="str">
            <v>CI</v>
          </cell>
          <cell r="Z151" t="str">
            <v>N/A</v>
          </cell>
          <cell r="AC151" t="str">
            <v>N/A</v>
          </cell>
          <cell r="AF151" t="str">
            <v>N/A</v>
          </cell>
          <cell r="AI151" t="str">
            <v>N/A</v>
          </cell>
        </row>
        <row r="152">
          <cell r="K152">
            <v>510859701</v>
          </cell>
          <cell r="L152" t="str">
            <v>CI</v>
          </cell>
          <cell r="Z152" t="str">
            <v>N/A</v>
          </cell>
          <cell r="AC152" t="str">
            <v>N/A</v>
          </cell>
          <cell r="AF152" t="str">
            <v>N/A</v>
          </cell>
          <cell r="AI152" t="str">
            <v>N/A</v>
          </cell>
        </row>
        <row r="153">
          <cell r="K153">
            <v>510805354</v>
          </cell>
          <cell r="L153" t="str">
            <v>CI (TB joints)</v>
          </cell>
          <cell r="Z153" t="str">
            <v>TN to cover additional stages</v>
          </cell>
          <cell r="AC153" t="str">
            <v>N/A</v>
          </cell>
          <cell r="AF153" t="str">
            <v>N/A</v>
          </cell>
          <cell r="AI153" t="str">
            <v>N/A</v>
          </cell>
        </row>
        <row r="154">
          <cell r="K154">
            <v>510859693</v>
          </cell>
          <cell r="L154" t="str">
            <v>CI (Lead Yarn Joints)</v>
          </cell>
          <cell r="Z154" t="str">
            <v>TN to cover additional stages</v>
          </cell>
          <cell r="AC154" t="str">
            <v>N/A</v>
          </cell>
          <cell r="AF154" t="str">
            <v>N/A</v>
          </cell>
          <cell r="AI154" t="str">
            <v>N/A</v>
          </cell>
        </row>
        <row r="155">
          <cell r="K155" t="str">
            <v>510832102
510851886
510959785
510960357</v>
          </cell>
          <cell r="L155" t="str">
            <v>Spun Iron</v>
          </cell>
          <cell r="Z155" t="str">
            <v>TN to cover additional stages</v>
          </cell>
          <cell r="AC155" t="str">
            <v>N/A</v>
          </cell>
          <cell r="AF155" t="str">
            <v>N/A</v>
          </cell>
          <cell r="AI155" t="str">
            <v>Sub-asset 510960357 replaced with PE gas pipe and updated assessment provided for this sub-asset only.</v>
          </cell>
        </row>
        <row r="156">
          <cell r="K156" t="str">
            <v>2EQLA
2ESWI</v>
          </cell>
          <cell r="L156" t="str">
            <v>Brick</v>
          </cell>
          <cell r="Z156" t="str">
            <v>N/A</v>
          </cell>
          <cell r="AC156" t="str">
            <v>No changes</v>
          </cell>
          <cell r="AF156" t="str">
            <v>N/A</v>
          </cell>
          <cell r="AI156" t="str">
            <v>N/A</v>
          </cell>
        </row>
        <row r="157">
          <cell r="K157" t="str">
            <v>MWCC_UTI_60231
(northern perimeter wall)</v>
          </cell>
          <cell r="L157" t="str">
            <v>N/A</v>
          </cell>
          <cell r="Z157" t="str">
            <v>N/A</v>
          </cell>
          <cell r="AC157" t="str">
            <v>No changes</v>
          </cell>
          <cell r="AF157" t="str">
            <v>N/A</v>
          </cell>
          <cell r="AI157" t="str">
            <v>N/A</v>
          </cell>
        </row>
        <row r="158">
          <cell r="K158" t="str">
            <v>MWCC_UTI_60231
(eastern perimeter wall)</v>
          </cell>
          <cell r="L158" t="str">
            <v>N/A</v>
          </cell>
          <cell r="Z158" t="str">
            <v>N/A</v>
          </cell>
          <cell r="AC158" t="str">
            <v>No changes</v>
          </cell>
          <cell r="AF158" t="str">
            <v>N/A</v>
          </cell>
          <cell r="AI158" t="str">
            <v>N/A</v>
          </cell>
        </row>
        <row r="159">
          <cell r="K159" t="str">
            <v>MWCC_UTI_60231
(southern perimeter wall)</v>
          </cell>
          <cell r="L159" t="str">
            <v>N/A</v>
          </cell>
          <cell r="Z159" t="str">
            <v>N/A</v>
          </cell>
          <cell r="AC159" t="str">
            <v>No changes</v>
          </cell>
          <cell r="AF159" t="str">
            <v>N/A</v>
          </cell>
          <cell r="AI159" t="str">
            <v>N/A</v>
          </cell>
        </row>
        <row r="160">
          <cell r="K160" t="str">
            <v>MWCC_UTI_60231
(western perimeter wall)</v>
          </cell>
          <cell r="L160" t="str">
            <v>N/A</v>
          </cell>
          <cell r="Z160" t="str">
            <v>N/A</v>
          </cell>
          <cell r="AC160" t="str">
            <v>No changes</v>
          </cell>
          <cell r="AF160" t="str">
            <v>N/A</v>
          </cell>
          <cell r="AI160" t="str">
            <v>N/A</v>
          </cell>
        </row>
        <row r="161">
          <cell r="K161" t="str">
            <v>MWCC_UTI_60231
(SW-NE diagonal)</v>
          </cell>
          <cell r="L161" t="str">
            <v>N/A</v>
          </cell>
          <cell r="Z161" t="str">
            <v>N/A</v>
          </cell>
          <cell r="AC161" t="str">
            <v>No changes</v>
          </cell>
          <cell r="AF161" t="str">
            <v>N/A</v>
          </cell>
          <cell r="AI161" t="str">
            <v>N/A</v>
          </cell>
        </row>
        <row r="162">
          <cell r="K162">
            <v>635969262</v>
          </cell>
          <cell r="L162" t="str">
            <v>PE</v>
          </cell>
          <cell r="Z162" t="str">
            <v>TN to cover additional stages</v>
          </cell>
          <cell r="AC162" t="str">
            <v>N/A</v>
          </cell>
          <cell r="AF162" t="str">
            <v>N/A</v>
          </cell>
          <cell r="AI162" t="str">
            <v>N/A</v>
          </cell>
        </row>
        <row r="163">
          <cell r="K163" t="str">
            <v>510820356
636464784</v>
          </cell>
          <cell r="L163" t="str">
            <v>CI</v>
          </cell>
          <cell r="Z163" t="str">
            <v>TN to cover additional stages</v>
          </cell>
          <cell r="AC163" t="str">
            <v>N/A</v>
          </cell>
          <cell r="AF163" t="str">
            <v>N/A</v>
          </cell>
          <cell r="AI163" t="str">
            <v>N/A</v>
          </cell>
        </row>
        <row r="164">
          <cell r="K164" t="str">
            <v>631925760
631925761</v>
          </cell>
          <cell r="L164" t="str">
            <v>PE</v>
          </cell>
          <cell r="Z164" t="str">
            <v>TN to cover additional stages</v>
          </cell>
          <cell r="AC164" t="str">
            <v>N/A</v>
          </cell>
          <cell r="AF164" t="str">
            <v>N/A</v>
          </cell>
          <cell r="AI164" t="str">
            <v>N/A</v>
          </cell>
        </row>
        <row r="165">
          <cell r="K165" t="str">
            <v>510890085
510890460</v>
          </cell>
          <cell r="L165" t="str">
            <v>PE</v>
          </cell>
          <cell r="Z165" t="str">
            <v>TN to cover additional stages</v>
          </cell>
          <cell r="AC165" t="str">
            <v>N/A</v>
          </cell>
          <cell r="AF165" t="str">
            <v>N/A</v>
          </cell>
          <cell r="AI165" t="str">
            <v>N/A</v>
          </cell>
        </row>
        <row r="166">
          <cell r="K166" t="str">
            <v>"N/A"
(util_8)</v>
          </cell>
          <cell r="L166" t="str">
            <v>PE</v>
          </cell>
          <cell r="Z166" t="str">
            <v>N/A</v>
          </cell>
          <cell r="AC166" t="str">
            <v>N/A</v>
          </cell>
          <cell r="AF166" t="str">
            <v>N/A</v>
          </cell>
          <cell r="AI166" t="str">
            <v>N/A</v>
          </cell>
        </row>
        <row r="167">
          <cell r="K167" t="str">
            <v>"N/A"
(util_9)</v>
          </cell>
          <cell r="L167" t="str">
            <v>PE</v>
          </cell>
          <cell r="Z167" t="str">
            <v>N/A</v>
          </cell>
          <cell r="AC167" t="str">
            <v>N/A</v>
          </cell>
          <cell r="AF167" t="str">
            <v>N/A</v>
          </cell>
          <cell r="AI167" t="str">
            <v>N/A</v>
          </cell>
        </row>
        <row r="168">
          <cell r="K168" t="str">
            <v>"N/A"
(util_10)</v>
          </cell>
          <cell r="L168" t="str">
            <v>PE</v>
          </cell>
          <cell r="Z168" t="str">
            <v>N/A</v>
          </cell>
          <cell r="AC168" t="str">
            <v>N/A</v>
          </cell>
          <cell r="AF168" t="str">
            <v>N/A</v>
          </cell>
          <cell r="AI168" t="str">
            <v>N/A</v>
          </cell>
        </row>
        <row r="169">
          <cell r="K169" t="str">
            <v>"N/A"
(util_12)</v>
          </cell>
          <cell r="L169" t="str">
            <v>PE</v>
          </cell>
          <cell r="Z169" t="str">
            <v>N/A</v>
          </cell>
          <cell r="AC169" t="str">
            <v>N/A</v>
          </cell>
          <cell r="AF169" t="str">
            <v>N/A</v>
          </cell>
          <cell r="AI169" t="str">
            <v>N/A</v>
          </cell>
        </row>
        <row r="170">
          <cell r="K170" t="str">
            <v>"N/A"
(util_13)</v>
          </cell>
          <cell r="L170" t="str">
            <v>PE</v>
          </cell>
          <cell r="Z170" t="str">
            <v>N/A</v>
          </cell>
          <cell r="AC170" t="str">
            <v>N/A</v>
          </cell>
          <cell r="AF170" t="str">
            <v>N/A</v>
          </cell>
          <cell r="AI170" t="str">
            <v>N/A</v>
          </cell>
        </row>
        <row r="171">
          <cell r="K171" t="str">
            <v>"N/A"
(util_7)</v>
          </cell>
          <cell r="L171" t="str">
            <v>PE</v>
          </cell>
          <cell r="Z171" t="str">
            <v>N/A</v>
          </cell>
          <cell r="AC171" t="str">
            <v>N/A</v>
          </cell>
          <cell r="AF171" t="str">
            <v>N/A</v>
          </cell>
          <cell r="AI171" t="str">
            <v>N/A</v>
          </cell>
        </row>
        <row r="172">
          <cell r="K172" t="str">
            <v>MWCC_UTI_60199
(util_6 and util_14)</v>
          </cell>
          <cell r="L172" t="str">
            <v>PE</v>
          </cell>
          <cell r="Z172" t="str">
            <v>N/A</v>
          </cell>
          <cell r="AC172" t="str">
            <v>N/A</v>
          </cell>
          <cell r="AF172" t="str">
            <v>N/A</v>
          </cell>
          <cell r="AI172" t="str">
            <v>N/A</v>
          </cell>
        </row>
        <row r="173">
          <cell r="K173" t="str">
            <v>"N/A"
(util_4)</v>
          </cell>
          <cell r="L173" t="str">
            <v>PE</v>
          </cell>
          <cell r="Z173" t="str">
            <v>N/A</v>
          </cell>
          <cell r="AC173" t="str">
            <v>N/A</v>
          </cell>
          <cell r="AF173" t="str">
            <v>N/A</v>
          </cell>
          <cell r="AI173" t="str">
            <v>N/A</v>
          </cell>
        </row>
        <row r="174">
          <cell r="K174" t="str">
            <v>"N/A"
(util_5)</v>
          </cell>
          <cell r="L174" t="str">
            <v>PE</v>
          </cell>
          <cell r="Z174" t="str">
            <v>TN to cover additional stages</v>
          </cell>
          <cell r="AC174" t="str">
            <v>N/A</v>
          </cell>
          <cell r="AF174" t="str">
            <v>N/A</v>
          </cell>
          <cell r="AI174" t="str">
            <v>N/A</v>
          </cell>
        </row>
        <row r="175">
          <cell r="K175" t="str">
            <v>MWCC_UTI_60200
(util_3)</v>
          </cell>
          <cell r="L175" t="str">
            <v>PE</v>
          </cell>
          <cell r="Z175" t="str">
            <v>N/A</v>
          </cell>
          <cell r="AC175" t="str">
            <v>N/A</v>
          </cell>
          <cell r="AF175" t="str">
            <v>N/A</v>
          </cell>
          <cell r="AI175" t="str">
            <v>N/A</v>
          </cell>
        </row>
        <row r="176">
          <cell r="K176" t="str">
            <v>MWCC_UTI_60201
(util_2)</v>
          </cell>
          <cell r="L176" t="str">
            <v>PE</v>
          </cell>
          <cell r="Z176" t="str">
            <v>N/A</v>
          </cell>
          <cell r="AC176" t="str">
            <v>N/A</v>
          </cell>
          <cell r="AF176" t="str">
            <v>N/A</v>
          </cell>
          <cell r="AI176" t="str">
            <v>N/A</v>
          </cell>
        </row>
        <row r="177">
          <cell r="K177" t="str">
            <v>MWCC_UTI_60202
(util_1)</v>
          </cell>
          <cell r="L177" t="str">
            <v>PE</v>
          </cell>
          <cell r="Z177" t="str">
            <v>N/A</v>
          </cell>
          <cell r="AC177" t="str">
            <v>N/A</v>
          </cell>
          <cell r="AF177" t="str">
            <v>N/A</v>
          </cell>
          <cell r="AI177" t="str">
            <v>N/A</v>
          </cell>
        </row>
        <row r="178">
          <cell r="K178" t="str">
            <v>MWCC_UTI_60011
(util_11)</v>
          </cell>
          <cell r="L178" t="str">
            <v>PE</v>
          </cell>
          <cell r="Z178" t="str">
            <v>N/A</v>
          </cell>
          <cell r="AC178" t="str">
            <v>N/A</v>
          </cell>
          <cell r="AF178" t="str">
            <v>N/A</v>
          </cell>
          <cell r="AI178" t="str">
            <v>N/A</v>
          </cell>
        </row>
        <row r="179">
          <cell r="K179">
            <v>510813671</v>
          </cell>
          <cell r="L179" t="str">
            <v>Spun Iron</v>
          </cell>
          <cell r="Z179" t="str">
            <v>TN to cover additional stages</v>
          </cell>
          <cell r="AC179" t="str">
            <v>N/A</v>
          </cell>
          <cell r="AF179" t="str">
            <v>N/A</v>
          </cell>
          <cell r="AI179" t="str">
            <v>N/A</v>
          </cell>
        </row>
        <row r="180">
          <cell r="K180">
            <v>510932434</v>
          </cell>
          <cell r="L180" t="str">
            <v>Spun Iron</v>
          </cell>
          <cell r="Z180" t="str">
            <v>TN to cover additional stages</v>
          </cell>
          <cell r="AC180" t="str">
            <v>N/A</v>
          </cell>
          <cell r="AF180" t="str">
            <v>N/A</v>
          </cell>
          <cell r="AI180" t="str">
            <v>N/A</v>
          </cell>
        </row>
        <row r="181">
          <cell r="K181">
            <v>610104433</v>
          </cell>
          <cell r="L181" t="str">
            <v>Steel</v>
          </cell>
          <cell r="Z181" t="str">
            <v>N/A</v>
          </cell>
          <cell r="AC181" t="str">
            <v>N/A</v>
          </cell>
          <cell r="AF181" t="str">
            <v>N/A</v>
          </cell>
          <cell r="AI181" t="str">
            <v>N/A</v>
          </cell>
        </row>
        <row r="182">
          <cell r="K182">
            <v>510779182</v>
          </cell>
          <cell r="L182" t="str">
            <v>PE</v>
          </cell>
          <cell r="Z182" t="str">
            <v>[1] TN to cover additional stages
[2] Interim assessment prior to P3 GMA</v>
          </cell>
          <cell r="AC182" t="str">
            <v>No changes</v>
          </cell>
          <cell r="AF182" t="str">
            <v>N/A</v>
          </cell>
          <cell r="AI182" t="str">
            <v>N/A</v>
          </cell>
        </row>
        <row r="183">
          <cell r="K183" t="str">
            <v>MWCC_UTI_60029
(Power West)</v>
          </cell>
          <cell r="L183" t="str">
            <v>PE</v>
          </cell>
          <cell r="Z183" t="str">
            <v>TN to cover additional stages</v>
          </cell>
          <cell r="AC183" t="str">
            <v>N/A</v>
          </cell>
          <cell r="AF183" t="str">
            <v>N/A</v>
          </cell>
          <cell r="AI183" t="str">
            <v>N/A</v>
          </cell>
        </row>
        <row r="184">
          <cell r="K184" t="str">
            <v>MWCC_UTI_60208
MWCC_UTI_60209
(Power North)</v>
          </cell>
          <cell r="L184" t="str">
            <v>PE</v>
          </cell>
          <cell r="Z184" t="str">
            <v>TN to cover additional stages</v>
          </cell>
          <cell r="AC184" t="str">
            <v>N/A</v>
          </cell>
          <cell r="AF184" t="str">
            <v>N/A</v>
          </cell>
          <cell r="AI184" t="str">
            <v>N/A</v>
          </cell>
        </row>
        <row r="185">
          <cell r="K185" t="str">
            <v>MWCC_UTI_60380
MWCC_UTI_60381
MWCC_UTI_60382
MWCC_UTI_60383
MWCC_UTI_60211
MWCC_UTI_60213
MWCC_UTI_60244
MWCC_UTI_60245
MWCC_UTI_60384
MWCC_UTI_60385
(Power South)</v>
          </cell>
          <cell r="L185" t="str">
            <v>PE</v>
          </cell>
          <cell r="Z185" t="str">
            <v>TN to cover additional stages</v>
          </cell>
          <cell r="AC185" t="str">
            <v>N/A</v>
          </cell>
          <cell r="AF185" t="str">
            <v>N/A</v>
          </cell>
          <cell r="AI185" t="str">
            <v>N/A</v>
          </cell>
        </row>
        <row r="186">
          <cell r="K186" t="str">
            <v>Power East</v>
          </cell>
          <cell r="L186" t="str">
            <v>PE</v>
          </cell>
          <cell r="Z186" t="str">
            <v>TN to cover additional stages</v>
          </cell>
          <cell r="AC186" t="str">
            <v>N/A</v>
          </cell>
          <cell r="AF186" t="str">
            <v>N/A</v>
          </cell>
          <cell r="AI186" t="str">
            <v>N/A</v>
          </cell>
        </row>
        <row r="187">
          <cell r="K187" t="str">
            <v>unknown</v>
          </cell>
          <cell r="L187" t="str">
            <v>PE</v>
          </cell>
          <cell r="Z187" t="str">
            <v>TN to cover additional stages</v>
          </cell>
          <cell r="AC187" t="str">
            <v>N/A</v>
          </cell>
          <cell r="AF187" t="str">
            <v>N/A</v>
          </cell>
          <cell r="AI187" t="str">
            <v>N/A</v>
          </cell>
        </row>
        <row r="188">
          <cell r="K188" t="str">
            <v>MWCC_UTI_30036
MWCC_UTI_30037</v>
          </cell>
          <cell r="L188" t="str">
            <v>Concrete tunnel</v>
          </cell>
          <cell r="Z188" t="str">
            <v>TN to cover additional stages</v>
          </cell>
          <cell r="AC188" t="str">
            <v>[1] No changes in model
[2] No changes in model</v>
          </cell>
          <cell r="AF188" t="str">
            <v>N/A</v>
          </cell>
          <cell r="AI188" t="str">
            <v>N/A</v>
          </cell>
        </row>
        <row r="189">
          <cell r="K189" t="str">
            <v>259603
(MWCC_UTI_30016)</v>
          </cell>
          <cell r="L189" t="str">
            <v>PE (oil-filled)</v>
          </cell>
          <cell r="Z189" t="str">
            <v>TN to cover additional stages</v>
          </cell>
          <cell r="AC189" t="str">
            <v>N/A</v>
          </cell>
          <cell r="AF189" t="str">
            <v>N/A</v>
          </cell>
          <cell r="AI189" t="str">
            <v>N/A</v>
          </cell>
        </row>
        <row r="190">
          <cell r="K190" t="str">
            <v>259783
(MWCC_UTI_30035)</v>
          </cell>
          <cell r="L190" t="str">
            <v>PE (oil-filled)</v>
          </cell>
          <cell r="Z190" t="str">
            <v>TN to cover additional stages</v>
          </cell>
          <cell r="AC190" t="str">
            <v>N/A</v>
          </cell>
          <cell r="AF190" t="str">
            <v>N/A</v>
          </cell>
          <cell r="AI190" t="str">
            <v>N/A</v>
          </cell>
        </row>
        <row r="191">
          <cell r="K191" t="str">
            <v>262555
(MWCC_UTI_30004)</v>
          </cell>
          <cell r="L191" t="str">
            <v>PE (oil-filled)</v>
          </cell>
          <cell r="Z191" t="str">
            <v>TN to cover additional stages</v>
          </cell>
          <cell r="AC191" t="str">
            <v>N/A</v>
          </cell>
          <cell r="AF191" t="str">
            <v>N/A</v>
          </cell>
          <cell r="AI191" t="str">
            <v>N/A</v>
          </cell>
        </row>
        <row r="192">
          <cell r="K192" t="str">
            <v>262556
(MWCC_UTI_30005)</v>
          </cell>
          <cell r="L192" t="str">
            <v>PE (oil-filled)</v>
          </cell>
          <cell r="Z192" t="str">
            <v>TN to cover additional stages</v>
          </cell>
          <cell r="AC192" t="str">
            <v>N/A</v>
          </cell>
          <cell r="AF192" t="str">
            <v>N/A</v>
          </cell>
          <cell r="AI192" t="str">
            <v>N/A</v>
          </cell>
        </row>
        <row r="193">
          <cell r="K193" t="str">
            <v>262557
(MWCC_UTI_30006)</v>
          </cell>
          <cell r="L193" t="str">
            <v>PE (oil-filled)</v>
          </cell>
          <cell r="Z193" t="str">
            <v>N/A</v>
          </cell>
          <cell r="AC193" t="str">
            <v>N/A</v>
          </cell>
          <cell r="AF193" t="str">
            <v>N/A</v>
          </cell>
          <cell r="AI193" t="str">
            <v>N/A</v>
          </cell>
        </row>
        <row r="194">
          <cell r="K194" t="str">
            <v>262578
(MWCC_UTI_30034)</v>
          </cell>
          <cell r="L194" t="str">
            <v>PE (oil-filled)</v>
          </cell>
          <cell r="Z194" t="str">
            <v>TN to cover additional stages</v>
          </cell>
          <cell r="AC194" t="str">
            <v>N/A</v>
          </cell>
          <cell r="AF194" t="str">
            <v>N/A</v>
          </cell>
          <cell r="AI194" t="str">
            <v>N/A</v>
          </cell>
        </row>
        <row r="195">
          <cell r="K195" t="str">
            <v>262579
(MWCC_UTI_30010)</v>
          </cell>
          <cell r="L195" t="str">
            <v>PE (oil-filled)</v>
          </cell>
          <cell r="Z195" t="str">
            <v>TN to cover additional stages</v>
          </cell>
          <cell r="AC195" t="str">
            <v>N/A</v>
          </cell>
          <cell r="AF195" t="str">
            <v>N/A</v>
          </cell>
          <cell r="AI195" t="str">
            <v>N/A</v>
          </cell>
        </row>
        <row r="196">
          <cell r="K196" t="str">
            <v>262580
(MWCC_UTI_30032)</v>
          </cell>
          <cell r="L196" t="str">
            <v>PE (oil-filled)</v>
          </cell>
          <cell r="Z196" t="str">
            <v>N/A</v>
          </cell>
          <cell r="AC196" t="str">
            <v>N/A</v>
          </cell>
          <cell r="AF196" t="str">
            <v>N/A</v>
          </cell>
          <cell r="AI196" t="str">
            <v>N/A</v>
          </cell>
        </row>
        <row r="197">
          <cell r="K197" t="str">
            <v>264562
(MWCC_UTI_30024)</v>
          </cell>
          <cell r="L197" t="str">
            <v>PE (oil-filled)</v>
          </cell>
          <cell r="Z197" t="str">
            <v>TN to cover additional stages</v>
          </cell>
          <cell r="AC197" t="str">
            <v>N/A</v>
          </cell>
          <cell r="AF197" t="str">
            <v>N/A</v>
          </cell>
          <cell r="AI197" t="str">
            <v>N/A</v>
          </cell>
        </row>
        <row r="198">
          <cell r="K198" t="str">
            <v>264566
(MWCC_UTI_30001)</v>
          </cell>
          <cell r="L198" t="str">
            <v>PE (oil-filled)</v>
          </cell>
          <cell r="Z198" t="str">
            <v>TN to cover additional stages</v>
          </cell>
          <cell r="AC198" t="str">
            <v>N/A</v>
          </cell>
          <cell r="AF198" t="str">
            <v>N/A</v>
          </cell>
          <cell r="AI198" t="str">
            <v>N/A</v>
          </cell>
        </row>
        <row r="199">
          <cell r="K199" t="str">
            <v>265935
(MWCC_UTI_30031)</v>
          </cell>
          <cell r="L199" t="str">
            <v>PE (oil-filled)</v>
          </cell>
          <cell r="Z199" t="str">
            <v>TN to cover additional stages</v>
          </cell>
          <cell r="AC199" t="str">
            <v>N/A</v>
          </cell>
          <cell r="AF199" t="str">
            <v>N/A</v>
          </cell>
          <cell r="AI199" t="str">
            <v>N/A</v>
          </cell>
        </row>
        <row r="200">
          <cell r="K200" t="str">
            <v>265936
(MWCC_UTI_30025)</v>
          </cell>
          <cell r="L200" t="str">
            <v>PE (oil-filled)</v>
          </cell>
          <cell r="Z200" t="str">
            <v>TN to cover additional stages</v>
          </cell>
          <cell r="AC200" t="str">
            <v>N/A</v>
          </cell>
          <cell r="AF200" t="str">
            <v>N/A</v>
          </cell>
          <cell r="AI200" t="str">
            <v>N/A</v>
          </cell>
        </row>
        <row r="201">
          <cell r="K201" t="str">
            <v>265937
(MWCC_UTI_30026 )</v>
          </cell>
          <cell r="L201" t="str">
            <v>PE (oil-filled)</v>
          </cell>
          <cell r="Z201" t="str">
            <v>N/A</v>
          </cell>
          <cell r="AC201" t="str">
            <v>N/A</v>
          </cell>
          <cell r="AF201" t="str">
            <v>N/A</v>
          </cell>
          <cell r="AI201" t="str">
            <v>N/A</v>
          </cell>
        </row>
        <row r="202">
          <cell r="K202" t="str">
            <v>265954
(MWCC_UTI_30027)</v>
          </cell>
          <cell r="L202" t="str">
            <v>PE (oil-filled)</v>
          </cell>
          <cell r="Z202" t="str">
            <v>TN to cover additional stages</v>
          </cell>
          <cell r="AC202" t="str">
            <v>N/A</v>
          </cell>
          <cell r="AF202" t="str">
            <v>N/A</v>
          </cell>
          <cell r="AI202" t="str">
            <v>N/A</v>
          </cell>
        </row>
        <row r="203">
          <cell r="K203" t="str">
            <v>265955
(MWCC_UTI_30019)</v>
          </cell>
          <cell r="L203" t="str">
            <v>PE (oil-filled)</v>
          </cell>
          <cell r="Z203" t="str">
            <v>TN to cover additional stages</v>
          </cell>
          <cell r="AC203" t="str">
            <v>N/A</v>
          </cell>
          <cell r="AF203" t="str">
            <v>N/A</v>
          </cell>
          <cell r="AI203" t="str">
            <v>N/A</v>
          </cell>
        </row>
        <row r="204">
          <cell r="K204" t="str">
            <v>265956
(MWCC_UTI_30018)</v>
          </cell>
          <cell r="L204" t="str">
            <v>PE (oil-filled)</v>
          </cell>
          <cell r="Z204" t="str">
            <v>N/A</v>
          </cell>
          <cell r="AC204" t="str">
            <v>N/A</v>
          </cell>
          <cell r="AF204" t="str">
            <v>N/A</v>
          </cell>
          <cell r="AI204" t="str">
            <v>N/A</v>
          </cell>
        </row>
        <row r="205">
          <cell r="K205" t="str">
            <v>279996
(MWCC_UTI_30040)</v>
          </cell>
          <cell r="L205" t="str">
            <v>PC concrete expanded wedge lining; block 7 no. segments + key</v>
          </cell>
          <cell r="Z205" t="str">
            <v>TN to cover additional stages</v>
          </cell>
          <cell r="AC205" t="str">
            <v>No model changes</v>
          </cell>
          <cell r="AF205" t="str">
            <v>N/A</v>
          </cell>
          <cell r="AI205" t="str">
            <v>N/A</v>
          </cell>
        </row>
        <row r="206">
          <cell r="K206">
            <v>510890085</v>
          </cell>
          <cell r="L206" t="str">
            <v>PE</v>
          </cell>
          <cell r="Z206" t="str">
            <v>TN to cover additional stages</v>
          </cell>
          <cell r="AC206" t="str">
            <v>No comments/changes.</v>
          </cell>
          <cell r="AF206" t="str">
            <v>N/A</v>
          </cell>
          <cell r="AI206" t="str">
            <v>N/A</v>
          </cell>
        </row>
        <row r="207">
          <cell r="K207">
            <v>220000507389</v>
          </cell>
          <cell r="L207" t="str">
            <v>PE</v>
          </cell>
          <cell r="Z207" t="str">
            <v>TN to cover additional stages</v>
          </cell>
          <cell r="AC207" t="str">
            <v>No comments/changes.</v>
          </cell>
          <cell r="AF207" t="str">
            <v>N/A</v>
          </cell>
          <cell r="AI207" t="str">
            <v>N/A</v>
          </cell>
        </row>
        <row r="208">
          <cell r="K208" t="str">
            <v>510854532
510888440</v>
          </cell>
          <cell r="L208" t="str">
            <v>Spun Iron</v>
          </cell>
          <cell r="Z208" t="str">
            <v>e</v>
          </cell>
          <cell r="AC208" t="str">
            <v>N/A</v>
          </cell>
          <cell r="AF208" t="str">
            <v>N/A</v>
          </cell>
          <cell r="AI208" t="str">
            <v>N/A</v>
          </cell>
        </row>
        <row r="209">
          <cell r="K209">
            <v>510854568</v>
          </cell>
          <cell r="L209" t="str">
            <v>Cast Iron</v>
          </cell>
          <cell r="Z209" t="str">
            <v>TN to cover additional stages</v>
          </cell>
          <cell r="AC209" t="str">
            <v>N/A</v>
          </cell>
          <cell r="AF209" t="str">
            <v>N/A</v>
          </cell>
          <cell r="AI209" t="str">
            <v>N/A</v>
          </cell>
        </row>
        <row r="210">
          <cell r="K210" t="str">
            <v>2DJCE</v>
          </cell>
          <cell r="L210" t="str">
            <v>Brick</v>
          </cell>
          <cell r="AC210" t="str">
            <v>Flexural displacement provided</v>
          </cell>
          <cell r="AF210" t="str">
            <v>N/A</v>
          </cell>
          <cell r="AI210" t="str">
            <v>N/A</v>
          </cell>
        </row>
        <row r="211">
          <cell r="K211" t="str">
            <v>2DJNC</v>
          </cell>
          <cell r="L211" t="str">
            <v>Brick</v>
          </cell>
          <cell r="AC211" t="str">
            <v>Flexural displacement provided</v>
          </cell>
          <cell r="AF211" t="str">
            <v>N/A</v>
          </cell>
          <cell r="AI211" t="str">
            <v>N/A</v>
          </cell>
        </row>
        <row r="212">
          <cell r="K212" t="str">
            <v>1PVOP</v>
          </cell>
          <cell r="L212" t="str">
            <v>Brick</v>
          </cell>
          <cell r="AC212" t="str">
            <v>Reanalysis of the asset assuming a diameter of 1400mm has been carried out. Variations in results are minimal. Analysis of additional asset 2DT2M 150mm VC asset added to comment sheet</v>
          </cell>
          <cell r="AF212" t="str">
            <v>N/A</v>
          </cell>
          <cell r="AI212" t="str">
            <v>N/A</v>
          </cell>
        </row>
        <row r="213">
          <cell r="K213" t="str">
            <v>510890451
(LON-01-20072-5)</v>
          </cell>
          <cell r="L213" t="str">
            <v>Steel</v>
          </cell>
          <cell r="Z213" t="str">
            <v>TN to cover additional stages</v>
          </cell>
          <cell r="AC213" t="str">
            <v>N/A</v>
          </cell>
          <cell r="AF213" t="str">
            <v>N/A</v>
          </cell>
          <cell r="AI213" t="str">
            <v>N/A</v>
          </cell>
        </row>
        <row r="214">
          <cell r="K214" t="str">
            <v>607164651
(LON-01-20072-1)</v>
          </cell>
          <cell r="L214" t="str">
            <v>Steel</v>
          </cell>
          <cell r="Z214" t="str">
            <v>TN to cover additional stages</v>
          </cell>
          <cell r="AC214" t="str">
            <v>N/A</v>
          </cell>
          <cell r="AF214" t="str">
            <v>N/A</v>
          </cell>
          <cell r="AI214" t="str">
            <v>N/A</v>
          </cell>
        </row>
        <row r="215">
          <cell r="K215" t="str">
            <v>510955159
(LON-01-20072-2)</v>
          </cell>
          <cell r="L215" t="str">
            <v>PE</v>
          </cell>
          <cell r="Z215" t="str">
            <v>TN to cover additional stages</v>
          </cell>
          <cell r="AC215" t="str">
            <v>N/A</v>
          </cell>
          <cell r="AF215" t="str">
            <v>N/A</v>
          </cell>
          <cell r="AI215" t="str">
            <v>N/A</v>
          </cell>
        </row>
        <row r="216">
          <cell r="K216" t="str">
            <v>510820357
(LON-01-20072-4)</v>
          </cell>
          <cell r="L216" t="str">
            <v>Steel</v>
          </cell>
          <cell r="Z216" t="str">
            <v>TN to cover additional stages</v>
          </cell>
          <cell r="AC216" t="str">
            <v>N/A</v>
          </cell>
          <cell r="AF216" t="str">
            <v>N/A</v>
          </cell>
          <cell r="AI216" t="str">
            <v>N/A</v>
          </cell>
        </row>
        <row r="217">
          <cell r="K217" t="str">
            <v>510820358
(LON-01-20072-3)</v>
          </cell>
          <cell r="L217" t="str">
            <v>Steel</v>
          </cell>
          <cell r="Z217" t="str">
            <v>TN to cover additional stages</v>
          </cell>
          <cell r="AC217" t="str">
            <v>N/A</v>
          </cell>
          <cell r="AF217" t="str">
            <v>N/A</v>
          </cell>
          <cell r="AI217" t="str">
            <v>N/A</v>
          </cell>
        </row>
        <row r="218">
          <cell r="K218" t="str">
            <v>1C72O</v>
          </cell>
          <cell r="L218" t="str">
            <v>Concrete bolted segmental primary lining; cast in-situ RC  secondary lining and composite lining</v>
          </cell>
          <cell r="Z218" t="str">
            <v>N/A</v>
          </cell>
          <cell r="AC218" t="str">
            <v>No comments/ changes</v>
          </cell>
          <cell r="AF218" t="str">
            <v>N/A</v>
          </cell>
          <cell r="AI218" t="str">
            <v>N/A</v>
          </cell>
        </row>
        <row r="219">
          <cell r="K219" t="str">
            <v>MWCC_UTI_70216</v>
          </cell>
          <cell r="L219" t="str">
            <v>PE</v>
          </cell>
          <cell r="Z219" t="str">
            <v>TN to cover additional stages</v>
          </cell>
          <cell r="AC219" t="str">
            <v>N/A</v>
          </cell>
          <cell r="AF219" t="str">
            <v>N/A</v>
          </cell>
          <cell r="AI219" t="str">
            <v>N/A</v>
          </cell>
        </row>
        <row r="220">
          <cell r="K220" t="str">
            <v>2DOS4</v>
          </cell>
          <cell r="L220" t="str">
            <v>Concrete</v>
          </cell>
          <cell r="Z220" t="str">
            <v>N/A</v>
          </cell>
          <cell r="AC220" t="str">
            <v>N/A</v>
          </cell>
          <cell r="AF220" t="str">
            <v>N/A</v>
          </cell>
          <cell r="AI220" t="str">
            <v>N/A</v>
          </cell>
        </row>
        <row r="221">
          <cell r="K221" t="str">
            <v>GFPS
GCY2
GR31
GEL3</v>
          </cell>
          <cell r="L221" t="str">
            <v>CI</v>
          </cell>
          <cell r="Z221" t="str">
            <v>N/A</v>
          </cell>
          <cell r="AC221" t="str">
            <v>[1] No changes/comments.
[2] No changes/comments.</v>
          </cell>
          <cell r="AF221" t="str">
            <v>N/A</v>
          </cell>
          <cell r="AI221" t="str">
            <v>N/A</v>
          </cell>
        </row>
        <row r="222">
          <cell r="K222" t="str">
            <v>GOYU
GOYT
GFSG
GCY7</v>
          </cell>
          <cell r="L222" t="str">
            <v>CI</v>
          </cell>
          <cell r="Z222" t="str">
            <v>N/A</v>
          </cell>
          <cell r="AC222" t="str">
            <v>[1] No changes/comments.
[2] No changes/comments.</v>
          </cell>
          <cell r="AF222" t="str">
            <v>N/A</v>
          </cell>
          <cell r="AI222" t="str">
            <v>N/A</v>
          </cell>
        </row>
        <row r="223">
          <cell r="K223" t="str">
            <v>GQ55
GFOH</v>
          </cell>
          <cell r="L223" t="str">
            <v>CI</v>
          </cell>
          <cell r="Z223" t="str">
            <v>N/A</v>
          </cell>
          <cell r="AC223" t="str">
            <v>[1] No changes/comments.
[2] No changes/comments.</v>
          </cell>
          <cell r="AF223" t="str">
            <v>N/A</v>
          </cell>
          <cell r="AI223" t="str">
            <v>N/A</v>
          </cell>
        </row>
        <row r="224">
          <cell r="K224" t="str">
            <v>GQNG
GCYA</v>
          </cell>
          <cell r="L224" t="str">
            <v>CI</v>
          </cell>
          <cell r="Z224" t="str">
            <v>N/A</v>
          </cell>
          <cell r="AC224" t="str">
            <v>[1] No changes/comments.
[2] No changes/comments.</v>
          </cell>
          <cell r="AF224" t="str">
            <v>N/A</v>
          </cell>
          <cell r="AI224" t="str">
            <v>N/A</v>
          </cell>
        </row>
        <row r="225">
          <cell r="K225" t="str">
            <v>Willesden to Fulham Palace Road Cable Tunnel</v>
          </cell>
          <cell r="L225" t="str">
            <v>Concrete bolted segments</v>
          </cell>
          <cell r="Z225" t="str">
            <v>TN to cover additional stages</v>
          </cell>
          <cell r="AC225" t="str">
            <v>No changes to the model</v>
          </cell>
          <cell r="AF225" t="str">
            <v>N/A</v>
          </cell>
          <cell r="AI225" t="str">
            <v>N/A</v>
          </cell>
        </row>
        <row r="226">
          <cell r="K226" t="str">
            <v>116013
116014 
241824</v>
          </cell>
          <cell r="L226" t="str">
            <v>CI</v>
          </cell>
          <cell r="Z226" t="str">
            <v>N/A</v>
          </cell>
          <cell r="AC226" t="str">
            <v>[1] No changes to the model.</v>
          </cell>
          <cell r="AF226" t="str">
            <v>N/A</v>
          </cell>
          <cell r="AI226" t="str">
            <v>Material change from steel to CI.</v>
          </cell>
        </row>
        <row r="227">
          <cell r="K227" t="str">
            <v>MWCC_UTI_60217</v>
          </cell>
          <cell r="L227" t="str">
            <v>PE (oil-filled)</v>
          </cell>
          <cell r="Z227" t="str">
            <v>[1]:
TN to cover additional stages
[2]:
TN to cover updated construction sequence GMA_8-11_P14</v>
          </cell>
          <cell r="AC227" t="str">
            <v>[1] No changes/ comments found</v>
          </cell>
          <cell r="AF227" t="str">
            <v>N/A</v>
          </cell>
          <cell r="AI227" t="str">
            <v>N/A</v>
          </cell>
        </row>
        <row r="228">
          <cell r="K228" t="str">
            <v>MWCC_UTI_70238</v>
          </cell>
          <cell r="L228" t="str">
            <v>PE</v>
          </cell>
          <cell r="Z228" t="str">
            <v>[1]:
TN to cover additional stages
[2}:
TN to consider updated construction sequence</v>
          </cell>
          <cell r="AC228" t="str">
            <v>[1] No changes/ comments found</v>
          </cell>
          <cell r="AF228" t="str">
            <v>N/A</v>
          </cell>
          <cell r="AI228" t="str">
            <v>N/A</v>
          </cell>
        </row>
        <row r="229">
          <cell r="K229" t="str">
            <v>MWCC_UTI_70239
MWCC_UTI_70240</v>
          </cell>
          <cell r="L229" t="str">
            <v>PE</v>
          </cell>
          <cell r="Z229" t="str">
            <v>[1]:
TN to cover additional stages
[2}:
TN to consider updated construction sequence</v>
          </cell>
          <cell r="AC229" t="str">
            <v>[1] No changes/ comments found</v>
          </cell>
          <cell r="AF229" t="str">
            <v>N/A</v>
          </cell>
          <cell r="AI229" t="str">
            <v>N/A</v>
          </cell>
        </row>
        <row r="230">
          <cell r="K230">
            <v>510967532</v>
          </cell>
          <cell r="L230" t="str">
            <v>CI</v>
          </cell>
          <cell r="Z230" t="str">
            <v>TN to cover additional stages</v>
          </cell>
          <cell r="AC230" t="str">
            <v>[1] No changes to the model</v>
          </cell>
          <cell r="AF230" t="str">
            <v>N/A</v>
          </cell>
          <cell r="AI230" t="str">
            <v>N/A</v>
          </cell>
          <cell r="AK230" t="str">
            <v>N/A</v>
          </cell>
        </row>
        <row r="231">
          <cell r="K231">
            <v>510967541</v>
          </cell>
          <cell r="L231" t="str">
            <v>Spun Iron</v>
          </cell>
          <cell r="Z231" t="str">
            <v>TN to cover additional stages</v>
          </cell>
          <cell r="AC231" t="str">
            <v>[1] No changes to the model</v>
          </cell>
          <cell r="AF231" t="str">
            <v>N/A</v>
          </cell>
          <cell r="AI231" t="str">
            <v>N/A</v>
          </cell>
          <cell r="AK231" t="str">
            <v>N/A</v>
          </cell>
        </row>
        <row r="232">
          <cell r="K232" t="str">
            <v>26ZVQ
26ZVK</v>
          </cell>
          <cell r="L232" t="str">
            <v>VC</v>
          </cell>
          <cell r="Z232" t="str">
            <v>N/A</v>
          </cell>
          <cell r="AC232" t="str">
            <v>[1] No changes to the model
[1] No comments/changes found
[2] No comments / changes</v>
          </cell>
          <cell r="AF232" t="str">
            <v>N/A</v>
          </cell>
          <cell r="AI232" t="str">
            <v>N/A</v>
          </cell>
          <cell r="AK232" t="str">
            <v>N/A</v>
          </cell>
        </row>
        <row r="233">
          <cell r="K233" t="str">
            <v>271W6
5G2PO
5G2PK
5G2PM</v>
          </cell>
          <cell r="L233" t="str">
            <v>VC</v>
          </cell>
          <cell r="Z233" t="str">
            <v>N/A</v>
          </cell>
          <cell r="AC233" t="str">
            <v>[1] No changes to the model
[1] No comments/changes found
[2] No comments / changes</v>
          </cell>
          <cell r="AF233" t="str">
            <v>N/A</v>
          </cell>
          <cell r="AI233" t="str">
            <v>N/A</v>
          </cell>
          <cell r="AK233" t="str">
            <v>N/A</v>
          </cell>
        </row>
        <row r="234">
          <cell r="K234" t="str">
            <v>271W7
6XMMS</v>
          </cell>
          <cell r="L234" t="str">
            <v>VC</v>
          </cell>
          <cell r="Z234" t="str">
            <v>N/A</v>
          </cell>
          <cell r="AC234" t="str">
            <v>[1] No changes to the model
[1] No comments/changes found
[2] No comments / changes</v>
          </cell>
          <cell r="AF234" t="str">
            <v>N/A</v>
          </cell>
          <cell r="AI234" t="str">
            <v>N/A</v>
          </cell>
          <cell r="AK234" t="str">
            <v>N/A</v>
          </cell>
        </row>
        <row r="235">
          <cell r="K235" t="str">
            <v>272QC</v>
          </cell>
          <cell r="L235" t="str">
            <v>CO</v>
          </cell>
          <cell r="Z235" t="str">
            <v>N/A</v>
          </cell>
          <cell r="AC235" t="str">
            <v>[1] No changes to the model
[1] No comments/changes found
[2] No comments / changes</v>
          </cell>
          <cell r="AF235" t="str">
            <v>N/A</v>
          </cell>
          <cell r="AI235" t="str">
            <v>N/A</v>
          </cell>
          <cell r="AK235" t="str">
            <v>N/A</v>
          </cell>
        </row>
        <row r="236">
          <cell r="K236" t="str">
            <v>26YZX
5KS7S</v>
          </cell>
          <cell r="L236" t="str">
            <v>Concrete &amp; Brick</v>
          </cell>
          <cell r="Z236" t="str">
            <v>TN to cover additional stages</v>
          </cell>
          <cell r="AC236" t="str">
            <v>[1] No comments/changes found
[2] No changes found
[3] No changes found</v>
          </cell>
          <cell r="AF236" t="str">
            <v>-</v>
          </cell>
          <cell r="AI236" t="str">
            <v>-</v>
          </cell>
        </row>
        <row r="237">
          <cell r="K237" t="str">
            <v>26ZVU
272HW
272HU</v>
          </cell>
          <cell r="L237" t="str">
            <v>CO</v>
          </cell>
          <cell r="Z237" t="str">
            <v>TN to cover additional stages</v>
          </cell>
          <cell r="AC237" t="str">
            <v>[1] No comments/changes found
[2] No changes found
[3] No changes found</v>
          </cell>
          <cell r="AF237" t="str">
            <v>-</v>
          </cell>
          <cell r="AI237" t="str">
            <v>-</v>
          </cell>
        </row>
        <row r="238">
          <cell r="K238" t="str">
            <v>272HX</v>
          </cell>
          <cell r="L238" t="str">
            <v>CO</v>
          </cell>
          <cell r="Z238" t="str">
            <v>TN to cover additional stages</v>
          </cell>
          <cell r="AC238" t="str">
            <v>[1] No comments/changes found
[2] No changes found
[3] No changes found</v>
          </cell>
          <cell r="AF238" t="str">
            <v>-</v>
          </cell>
          <cell r="AI238" t="str">
            <v>-</v>
          </cell>
        </row>
        <row r="239">
          <cell r="K239" t="str">
            <v>272HZ
270HG</v>
          </cell>
          <cell r="L239" t="str">
            <v>VC</v>
          </cell>
          <cell r="Z239" t="str">
            <v>TN to cover additional stages</v>
          </cell>
          <cell r="AC239" t="str">
            <v>[1] No comments/changes found
[2] No changes found
[3] No changes found</v>
          </cell>
          <cell r="AF239" t="str">
            <v>-</v>
          </cell>
          <cell r="AI239" t="str">
            <v>-</v>
          </cell>
        </row>
        <row r="240">
          <cell r="K240" t="str">
            <v>272I1</v>
          </cell>
          <cell r="L240" t="str">
            <v>VC</v>
          </cell>
          <cell r="Z240" t="str">
            <v>TN to cover additional stages</v>
          </cell>
          <cell r="AC240" t="str">
            <v>[1] No comments/changes found
[2] No changes found
[3] No changes found</v>
          </cell>
          <cell r="AF240" t="str">
            <v>-</v>
          </cell>
          <cell r="AI240" t="str">
            <v>-</v>
          </cell>
        </row>
        <row r="241">
          <cell r="K241" t="str">
            <v>26PLV</v>
          </cell>
          <cell r="L241" t="str">
            <v>CO</v>
          </cell>
          <cell r="Z241" t="str">
            <v>TN to cover additional stages</v>
          </cell>
          <cell r="AC241" t="str">
            <v xml:space="preserve">[1] No changes in the model
[2] No comments/changes found.
[3]  Thickness of a 450mm diameter concrete pipeline based on modern day mass produced products is more likely to be in the range of 70mm. 
[4] Thickness of a 450mm diameter concrete pipeline based on modern day mass produced products is more likely to be in the range of 70mm. </v>
          </cell>
          <cell r="AF241" t="str">
            <v>Changes to site survey attributes. For this asset depth, length changes, the material changes to VC and the diameter to 0.3m.</v>
          </cell>
          <cell r="AI241" t="str">
            <v>-</v>
          </cell>
        </row>
        <row r="242">
          <cell r="K242" t="str">
            <v>26QQB</v>
          </cell>
          <cell r="L242" t="str">
            <v>VC</v>
          </cell>
          <cell r="Z242" t="str">
            <v>TN to cover additional stages</v>
          </cell>
          <cell r="AC242" t="str">
            <v>[1] No changes in the model
[2] No comments/changes found.
[3]  No model change
[4] No model change</v>
          </cell>
          <cell r="AF242" t="str">
            <v>Changes to site survey attributes. For this asset depth, length changes, and the diameter to 0.45m.</v>
          </cell>
          <cell r="AI242" t="str">
            <v>-</v>
          </cell>
        </row>
        <row r="243">
          <cell r="K243" t="str">
            <v>26RLM</v>
          </cell>
          <cell r="L243" t="str">
            <v>VC</v>
          </cell>
          <cell r="Z243" t="str">
            <v>TN to cover additional stages</v>
          </cell>
          <cell r="AC243" t="str">
            <v>[1] No changes in the model
[2] No comments/changes found.
[3]  No model change
[4] No model change</v>
          </cell>
          <cell r="AF243" t="str">
            <v>No changes noted for this asset.</v>
          </cell>
          <cell r="AI243" t="str">
            <v>-</v>
          </cell>
        </row>
        <row r="244">
          <cell r="K244">
            <v>510889962</v>
          </cell>
          <cell r="L244" t="str">
            <v>CI</v>
          </cell>
          <cell r="Z244" t="str">
            <v>TN to cover additional stages</v>
          </cell>
          <cell r="AC244" t="str">
            <v>-</v>
          </cell>
          <cell r="AF244" t="str">
            <v>-</v>
          </cell>
          <cell r="AI244" t="str">
            <v>-</v>
          </cell>
        </row>
        <row r="245">
          <cell r="K245">
            <v>510889963</v>
          </cell>
          <cell r="L245" t="str">
            <v>ST</v>
          </cell>
          <cell r="Z245" t="str">
            <v>TN to cover additional stages</v>
          </cell>
          <cell r="AC245" t="str">
            <v>-</v>
          </cell>
          <cell r="AF245" t="str">
            <v>-</v>
          </cell>
          <cell r="AI245" t="str">
            <v>-</v>
          </cell>
        </row>
        <row r="246">
          <cell r="K246">
            <v>510889963</v>
          </cell>
          <cell r="L246" t="str">
            <v>ST</v>
          </cell>
          <cell r="Z246" t="str">
            <v>TN to cover additional stages</v>
          </cell>
          <cell r="AC246" t="str">
            <v>-</v>
          </cell>
          <cell r="AF246" t="str">
            <v>-</v>
          </cell>
          <cell r="AI246" t="str">
            <v>-</v>
          </cell>
        </row>
        <row r="247">
          <cell r="K247" t="str">
            <v>26S9U (sub-asset 3)</v>
          </cell>
          <cell r="L247" t="str">
            <v>CO</v>
          </cell>
          <cell r="AC247" t="str">
            <v>[1] No changes in the model
[2] No comments/changes in the model
[3] No changes in the model</v>
          </cell>
          <cell r="AF247" t="str">
            <v>-</v>
          </cell>
          <cell r="AI247" t="str">
            <v>Change to asset attributes shown in CCTV survey. For this asset. Diameter of 450mm and material CO.</v>
          </cell>
        </row>
        <row r="248">
          <cell r="K248" t="str">
            <v>270RN (sub-asset 2)</v>
          </cell>
          <cell r="L248" t="str">
            <v>VC &amp; CI</v>
          </cell>
          <cell r="Z248" t="str">
            <v>TN to cover additional stages</v>
          </cell>
          <cell r="AC248" t="str">
            <v>[1] No changes in the model
[2] No comments/changes in the model
[3] No changes in the model</v>
          </cell>
          <cell r="AF248" t="str">
            <v>-</v>
          </cell>
          <cell r="AI248" t="str">
            <v>Change to asset attributes shown in CCTV survey. For this asset. Diameter of 375mm and material CI.</v>
          </cell>
        </row>
        <row r="249">
          <cell r="K249" t="str">
            <v>270RP  (sub-asset 1)</v>
          </cell>
          <cell r="L249" t="str">
            <v>VC</v>
          </cell>
          <cell r="Z249" t="str">
            <v>TN to cover additional stages</v>
          </cell>
          <cell r="AC249" t="str">
            <v>[1] No changes in the model
[2] No comments/changes in the model
[3] No changes in the model</v>
          </cell>
          <cell r="AF249" t="str">
            <v>-</v>
          </cell>
          <cell r="AI249" t="str">
            <v>Change to asset attributes shown in CCTV survey. For this asset. Diameter of 300mm and material VC.</v>
          </cell>
        </row>
        <row r="250">
          <cell r="K250" t="str">
            <v>262449
266089</v>
          </cell>
          <cell r="L250" t="str">
            <v>PE (oil-filled)</v>
          </cell>
          <cell r="Z250" t="str">
            <v>TN to cover additional stages</v>
          </cell>
          <cell r="AC250" t="str">
            <v>[1] No changes to model
[2] No chnages found. No response to the comments.
[3] No changes to model</v>
          </cell>
          <cell r="AF250" t="str">
            <v>-</v>
          </cell>
          <cell r="AI250" t="str">
            <v>-</v>
          </cell>
        </row>
        <row r="251">
          <cell r="K251" t="str">
            <v>262450
264592</v>
          </cell>
          <cell r="L251" t="str">
            <v>PE (oil-filled)</v>
          </cell>
          <cell r="Z251" t="str">
            <v>TN to cover additional stages</v>
          </cell>
          <cell r="AC251" t="str">
            <v>[1] No changes to model
[2] No chnages found. No response to the comments.
[3] No changes to model</v>
          </cell>
          <cell r="AF251" t="str">
            <v>-</v>
          </cell>
          <cell r="AI251" t="str">
            <v>-</v>
          </cell>
        </row>
        <row r="252">
          <cell r="K252" t="str">
            <v>262687
266113</v>
          </cell>
          <cell r="L252" t="str">
            <v>PE (oil-filled)</v>
          </cell>
          <cell r="Z252" t="str">
            <v>TN to cover additional stages</v>
          </cell>
          <cell r="AC252" t="str">
            <v>[1] No changes to model
[2] No chnages found. No response to the comments.
[3] No changes to model</v>
          </cell>
          <cell r="AF252" t="str">
            <v>-</v>
          </cell>
          <cell r="AI252" t="str">
            <v>-</v>
          </cell>
        </row>
        <row r="253">
          <cell r="K253" t="str">
            <v>262688
266508</v>
          </cell>
          <cell r="L253" t="str">
            <v>PE (oil-filled)</v>
          </cell>
          <cell r="Z253" t="str">
            <v>TN to cover additional stages</v>
          </cell>
          <cell r="AC253" t="str">
            <v>[1] No changes to model
[2] No chnages found. No response to the comments.
[3] No changes to model</v>
          </cell>
          <cell r="AF253" t="str">
            <v>-</v>
          </cell>
          <cell r="AI253" t="str">
            <v>-</v>
          </cell>
        </row>
        <row r="254">
          <cell r="K254" t="str">
            <v>2EHVU
4ECOH</v>
          </cell>
          <cell r="L254" t="str">
            <v>VC</v>
          </cell>
          <cell r="Z254" t="str">
            <v>TN to cover additional stages</v>
          </cell>
          <cell r="AC254" t="str">
            <v>[1] No comments/ changes found.
[2] No comments/ changes found.
[3] The assets LON-01-99901, LON-01-99902, LON-01-41092 and LON-01-41093 are a series of 300mm to 375mm diameter gravity sewers, assumed to be vitrified clay</v>
          </cell>
          <cell r="AF254" t="str">
            <v>Changes to site survey attributes. For this asset the length and depth changes.</v>
          </cell>
          <cell r="AI254" t="str">
            <v>-</v>
          </cell>
        </row>
        <row r="255">
          <cell r="K255" t="str">
            <v>2EHVV
4ECPK</v>
          </cell>
          <cell r="L255" t="str">
            <v>VC</v>
          </cell>
          <cell r="Z255" t="str">
            <v>TN to cover additional stages</v>
          </cell>
          <cell r="AC255" t="str">
            <v>[1] No comments/ changes found.
[2] No comments/ changes found.
[3] The assets LON-01-99901, LON-01-99902, LON-01-41092 and LON-01-41093 are a series of 300mm to 375mm diameter gravity sewers, assumed to be vitrified clay</v>
          </cell>
          <cell r="AF255" t="str">
            <v>Changes to site survey attributes. For this asset the length and depth changes.</v>
          </cell>
          <cell r="AI255" t="str">
            <v>-</v>
          </cell>
        </row>
        <row r="256">
          <cell r="K256" t="str">
            <v>4ECOG</v>
          </cell>
          <cell r="L256" t="str">
            <v>VC</v>
          </cell>
          <cell r="Z256" t="str">
            <v>TN to cover additional stages</v>
          </cell>
          <cell r="AC256" t="str">
            <v>[1] No comments/ changes found.
[2] No comments/ changes found.
[3] The assets LON-01-99901, LON-01-99902, LON-01-41092 and LON-01-41093 are a series of 300mm to 375mm diameter gravity sewers, assumed to be vitrified clay</v>
          </cell>
          <cell r="AF256" t="str">
            <v>Changes to site survey attributes. For this asset the length and depth changes, the material changes to Epoxy - cured in place lining, and the diameter changes to 0.425m.</v>
          </cell>
          <cell r="AI256" t="str">
            <v>-</v>
          </cell>
        </row>
        <row r="257">
          <cell r="K257" t="str">
            <v>4ECPJ</v>
          </cell>
          <cell r="L257" t="str">
            <v>VC</v>
          </cell>
          <cell r="Z257" t="str">
            <v>TN to cover additional stages</v>
          </cell>
          <cell r="AC257" t="str">
            <v>[1] No comments/ changes found.
[2] No comments/ changes found.
[3] The assets LON-01-99901, LON-01-99902, LON-01-41092 and LON-01-41093 are a series of 300mm to 375mm diameter gravity sewers, assumed to be vitrified clay</v>
          </cell>
          <cell r="AF257" t="str">
            <v>Changes to site survey attributes. For this asset the length and depth changes, the material changes to Epoxy - cured in place lining, and the diameter changes to 0.43m.</v>
          </cell>
          <cell r="AI257" t="str">
            <v>-</v>
          </cell>
        </row>
        <row r="258">
          <cell r="K258">
            <v>510875245</v>
          </cell>
          <cell r="L258" t="str">
            <v>CI</v>
          </cell>
          <cell r="Z258" t="str">
            <v>TN to cover additional stages</v>
          </cell>
          <cell r="AC258" t="str">
            <v>-</v>
          </cell>
          <cell r="AF258" t="str">
            <v>-</v>
          </cell>
          <cell r="AI258" t="str">
            <v>-</v>
          </cell>
        </row>
        <row r="259">
          <cell r="K259">
            <v>510875246</v>
          </cell>
          <cell r="L259" t="str">
            <v>Ductile Iron</v>
          </cell>
          <cell r="Z259" t="str">
            <v>TN to cover additional stages</v>
          </cell>
          <cell r="AC259" t="str">
            <v>-</v>
          </cell>
          <cell r="AF259" t="str">
            <v>-</v>
          </cell>
          <cell r="AI259" t="str">
            <v>-</v>
          </cell>
        </row>
        <row r="260">
          <cell r="K260">
            <v>510875248</v>
          </cell>
          <cell r="L260" t="str">
            <v>CI</v>
          </cell>
          <cell r="Z260" t="str">
            <v>TN to cover additional stages</v>
          </cell>
          <cell r="AC260" t="str">
            <v>-</v>
          </cell>
          <cell r="AF260" t="str">
            <v>-</v>
          </cell>
          <cell r="AI260" t="str">
            <v>-</v>
          </cell>
        </row>
        <row r="261">
          <cell r="K261" t="str">
            <v>510781339
510781340</v>
          </cell>
          <cell r="L261" t="str">
            <v>CI</v>
          </cell>
          <cell r="Z261" t="str">
            <v>TN to cover additional stages</v>
          </cell>
          <cell r="AC261" t="str">
            <v>-</v>
          </cell>
          <cell r="AF261" t="str">
            <v>-</v>
          </cell>
          <cell r="AI261" t="str">
            <v>-</v>
          </cell>
        </row>
        <row r="262">
          <cell r="K262" t="str">
            <v>57R94
57R93
57R9Y
26GYV
6ZGPY</v>
          </cell>
          <cell r="L262" t="str">
            <v>CO &amp; VC</v>
          </cell>
          <cell r="Z262" t="str">
            <v>TN to cover additional stages</v>
          </cell>
          <cell r="AC262" t="str">
            <v>[1] No comments
[2] No model changes
[3] No documents found
[4] No documents found</v>
          </cell>
          <cell r="AF262" t="str">
            <v>Changes to site survey attributes. For all these assets, depth and length changes.
For 57R93 &amp; 57R94 the diameter changes to 0.6m.
For 57R9Y the material changes to VC.</v>
          </cell>
          <cell r="AI262" t="str">
            <v>-</v>
          </cell>
        </row>
        <row r="263">
          <cell r="K263" t="str">
            <v>510845126
510967534</v>
          </cell>
          <cell r="L263" t="str">
            <v>CI</v>
          </cell>
          <cell r="Z263" t="str">
            <v>TN to cover additional stages</v>
          </cell>
          <cell r="AC263" t="str">
            <v>[1] No comments/ changes found</v>
          </cell>
          <cell r="AF263" t="str">
            <v>-</v>
          </cell>
          <cell r="AI263" t="str">
            <v xml:space="preserve">Review of information. No changes to the model required.
DH required to review reports produced by OTB. </v>
          </cell>
        </row>
        <row r="264">
          <cell r="K264" t="str">
            <v>510845126
510967534</v>
          </cell>
          <cell r="L264" t="str">
            <v>ST</v>
          </cell>
          <cell r="Z264" t="str">
            <v>TN to cover additional stages</v>
          </cell>
          <cell r="AC264" t="str">
            <v>[1] No comments/ changes found</v>
          </cell>
          <cell r="AF264" t="str">
            <v>-</v>
          </cell>
          <cell r="AI264" t="str">
            <v xml:space="preserve">Review of information. No changes to the model required.
DH required to review reports produced by OTB. </v>
          </cell>
        </row>
        <row r="265">
          <cell r="K265" t="str">
            <v>74137
73387
73443
241131</v>
          </cell>
          <cell r="L265" t="str">
            <v>CI/Spun Iron</v>
          </cell>
          <cell r="AC265" t="str">
            <v>-</v>
          </cell>
          <cell r="AF265" t="str">
            <v>-</v>
          </cell>
          <cell r="AI265" t="str">
            <v>-</v>
          </cell>
        </row>
        <row r="266">
          <cell r="K266">
            <v>510935634</v>
          </cell>
          <cell r="L266" t="str">
            <v>Spun Iron</v>
          </cell>
          <cell r="AC266" t="str">
            <v>-</v>
          </cell>
          <cell r="AF266" t="str">
            <v>-</v>
          </cell>
          <cell r="AI266" t="str">
            <v>-</v>
          </cell>
        </row>
        <row r="267">
          <cell r="K267" t="str">
            <v>CD8R</v>
          </cell>
          <cell r="L267" t="str">
            <v>CI</v>
          </cell>
          <cell r="AC267" t="str">
            <v>[1] No comments/changes found
[2] No comments/changes found
[3] The asset LON-01-42153 is a 6 inch (152mm) diameter water main, assumed to be cast iron; Assumed as Class B CI rather than Class D (worse case) with thickness of 14.5mm compared to 10.9mm.
[4] No change
[5] The asset LON-01-42153 is a 6 inch (152mm) diameter water main, assumed to be cast iron; Assumed as Class B CI rather than Class D (worse case) with thickness of 14.5mm compared to 10.9mm.</v>
          </cell>
          <cell r="AF267" t="str">
            <v>-</v>
          </cell>
          <cell r="AI267" t="str">
            <v>-</v>
          </cell>
        </row>
        <row r="268">
          <cell r="K268" t="str">
            <v>26GQ6</v>
          </cell>
          <cell r="L268" t="str">
            <v>CO</v>
          </cell>
          <cell r="AC268" t="str">
            <v>[1] No model changes
[2] No comments/ changes to model
[3] The asset LON-01-41079 is a 300mm diameter gravity sewer, assumed to be concrete (GIS data)  The results must be treated as conditional until a survey provides confirmation of the asset condition and material type and levels.</v>
          </cell>
          <cell r="AF268" t="str">
            <v>-</v>
          </cell>
          <cell r="AI268" t="str">
            <v>-</v>
          </cell>
        </row>
        <row r="269">
          <cell r="K269" t="str">
            <v>269ND</v>
          </cell>
          <cell r="L269" t="str">
            <v>VC</v>
          </cell>
          <cell r="AC269" t="str">
            <v>[1] No comments/ changes to the model
[2] CCTV Survey 1MC04-SCJ_MCB-UT-REP-SS03-000050_C01 confirms material as VC and as WRC STR Grade 3</v>
          </cell>
          <cell r="AF269" t="str">
            <v>-</v>
          </cell>
          <cell r="AI269" t="str">
            <v>-</v>
          </cell>
        </row>
        <row r="270">
          <cell r="K270" t="str">
            <v>2EQKC</v>
          </cell>
          <cell r="L270" t="str">
            <v>CO/VC</v>
          </cell>
          <cell r="AC270" t="str">
            <v>[1] No changes/comments found
[2] Material likely VC, CO, BR, or CI</v>
          </cell>
          <cell r="AF270" t="str">
            <v>-</v>
          </cell>
          <cell r="AI270" t="str">
            <v>-</v>
          </cell>
        </row>
        <row r="271">
          <cell r="K271" t="str">
            <v>2ETU3</v>
          </cell>
          <cell r="L271" t="str">
            <v>CO</v>
          </cell>
          <cell r="AC271" t="str">
            <v>[1] No changes/comments found
[2] Material likely VC, CO, BR, or CI</v>
          </cell>
          <cell r="AF271" t="str">
            <v>-</v>
          </cell>
          <cell r="AI271" t="str">
            <v>-</v>
          </cell>
        </row>
        <row r="272">
          <cell r="K272" t="str">
            <v>2EUFN</v>
          </cell>
          <cell r="L272" t="str">
            <v>VC</v>
          </cell>
          <cell r="AC272" t="str">
            <v>[1] No changes/comments found
[2] Material likely VC, CO, BR, or CI</v>
          </cell>
          <cell r="AF272" t="str">
            <v>-</v>
          </cell>
          <cell r="AI272" t="str">
            <v>-</v>
          </cell>
        </row>
        <row r="273">
          <cell r="K273" t="str">
            <v>MWCC_UTI_70170</v>
          </cell>
          <cell r="L273" t="str">
            <v>PE</v>
          </cell>
          <cell r="AC273" t="str">
            <v>-</v>
          </cell>
          <cell r="AF273" t="str">
            <v>-</v>
          </cell>
          <cell r="AI273" t="str">
            <v>-</v>
          </cell>
        </row>
        <row r="274">
          <cell r="K274" t="str">
            <v>ANL track</v>
          </cell>
          <cell r="L274" t="str">
            <v>NR track</v>
          </cell>
          <cell r="AC274" t="str">
            <v>[1] No model changes</v>
          </cell>
          <cell r="AF274" t="str">
            <v>-</v>
          </cell>
          <cell r="AI274" t="str">
            <v>-</v>
          </cell>
        </row>
        <row r="275">
          <cell r="AC275" t="str">
            <v>No comment</v>
          </cell>
          <cell r="AF275" t="str">
            <v>-</v>
          </cell>
          <cell r="AI275" t="str">
            <v>-</v>
          </cell>
        </row>
        <row r="276">
          <cell r="K276" t="str">
            <v>329357
96148
96147</v>
          </cell>
          <cell r="L276" t="str">
            <v>ST</v>
          </cell>
          <cell r="Z276" t="str">
            <v>TN to cover additional stages</v>
          </cell>
          <cell r="AC276" t="str">
            <v>N/A</v>
          </cell>
          <cell r="AF276" t="str">
            <v>N/A</v>
          </cell>
          <cell r="AI276" t="str">
            <v>N/A</v>
          </cell>
        </row>
        <row r="277">
          <cell r="K277" t="str">
            <v>510843786
510843816</v>
          </cell>
          <cell r="L277" t="str">
            <v>CI</v>
          </cell>
          <cell r="Z277" t="str">
            <v>TN to cover additional stages</v>
          </cell>
          <cell r="AC277" t="str">
            <v>-</v>
          </cell>
          <cell r="AF277" t="str">
            <v>-</v>
          </cell>
          <cell r="AI277" t="str">
            <v>-</v>
          </cell>
        </row>
        <row r="278">
          <cell r="K278" t="str">
            <v>510843787
634367842</v>
          </cell>
          <cell r="L278" t="str">
            <v>CI</v>
          </cell>
          <cell r="Z278" t="str">
            <v>TN to cover additional stages</v>
          </cell>
          <cell r="AC278" t="str">
            <v>-</v>
          </cell>
          <cell r="AF278" t="str">
            <v>-</v>
          </cell>
          <cell r="AI278" t="str">
            <v>-</v>
          </cell>
        </row>
        <row r="279">
          <cell r="K279" t="str">
            <v>161353
237925
161354
237923</v>
          </cell>
          <cell r="L279" t="str">
            <v>CI</v>
          </cell>
          <cell r="AC279" t="str">
            <v>-</v>
          </cell>
          <cell r="AF279" t="str">
            <v>-</v>
          </cell>
          <cell r="AI279" t="str">
            <v>-</v>
          </cell>
        </row>
        <row r="280">
          <cell r="K280" t="str">
            <v>226156
87381</v>
          </cell>
          <cell r="L280" t="str">
            <v>CI</v>
          </cell>
          <cell r="AC280" t="str">
            <v>-</v>
          </cell>
          <cell r="AF280" t="str">
            <v>-</v>
          </cell>
          <cell r="AI280" t="str">
            <v>-</v>
          </cell>
        </row>
        <row r="281">
          <cell r="K281">
            <v>187660</v>
          </cell>
          <cell r="L281" t="str">
            <v>CI (Spun iron)</v>
          </cell>
          <cell r="AC281" t="str">
            <v xml:space="preserve">[1] No changes in model.  </v>
          </cell>
          <cell r="AF281" t="str">
            <v>-</v>
          </cell>
          <cell r="AI281" t="str">
            <v>-</v>
          </cell>
        </row>
        <row r="282">
          <cell r="K282">
            <v>636096202</v>
          </cell>
          <cell r="L282" t="str">
            <v>PE in steel sleeve</v>
          </cell>
          <cell r="Z282" t="str">
            <v>TN to cover additional stages</v>
          </cell>
          <cell r="AC282" t="str">
            <v>-</v>
          </cell>
          <cell r="AF282" t="str">
            <v>-</v>
          </cell>
          <cell r="AI282" t="str">
            <v>-</v>
          </cell>
        </row>
        <row r="283">
          <cell r="K283">
            <v>637318400</v>
          </cell>
          <cell r="L283" t="str">
            <v>PE in steel sleeve</v>
          </cell>
          <cell r="AC283" t="str">
            <v>-</v>
          </cell>
          <cell r="AF283" t="str">
            <v>-</v>
          </cell>
          <cell r="AI283" t="str">
            <v>-</v>
          </cell>
        </row>
        <row r="284">
          <cell r="K284" t="str">
            <v>27EDE
27GZA</v>
          </cell>
          <cell r="L284" t="str">
            <v>CO</v>
          </cell>
          <cell r="AC284" t="str">
            <v>[1] No comments/ changes to the model.
[2 ]No comments/ changes to the model.
[3] No changes to the model.
[4] Assumed a class B CI rather than Class D with thickness of 14.5 mm compared to 10.9 mm.
[5] CCTV Survey Results show that LON-01-44103 is of concrete construction, but that LON-01-41059 is of Vitrified Clay</v>
          </cell>
          <cell r="AF284" t="str">
            <v>-</v>
          </cell>
          <cell r="AI284" t="str">
            <v>-</v>
          </cell>
        </row>
        <row r="285">
          <cell r="K285" t="str">
            <v>27EO6
27GZI</v>
          </cell>
          <cell r="L285" t="str">
            <v>VC</v>
          </cell>
          <cell r="AC285" t="str">
            <v>[1] No comments/ changes to the model.
[2 ]No comments/ changes to the model.
[3] No changes to the model.
[4] Assumed a class B CI rather than Class D with thickness of 14.5 mm compared to 10.9 mm.
[5] CCTV Survey Results show that LON-01-44103 is of concrete construction, but that LON-01-41059 is of Vitrified Clay</v>
          </cell>
          <cell r="AF285" t="str">
            <v>-</v>
          </cell>
          <cell r="AI285" t="str">
            <v>-</v>
          </cell>
        </row>
        <row r="286">
          <cell r="K286" t="str">
            <v>283683891 (util_1)</v>
          </cell>
          <cell r="L286" t="str">
            <v>CI</v>
          </cell>
          <cell r="Z286" t="str">
            <v>TN to cover additional stages</v>
          </cell>
          <cell r="AC286" t="str">
            <v>[1] No changes to the model</v>
          </cell>
          <cell r="AF286" t="str">
            <v>-</v>
          </cell>
          <cell r="AI286" t="str">
            <v>-</v>
          </cell>
        </row>
        <row r="287">
          <cell r="K287" t="str">
            <v>21646433 (util_2)</v>
          </cell>
          <cell r="L287" t="str">
            <v>CI</v>
          </cell>
          <cell r="AC287" t="str">
            <v>-</v>
          </cell>
          <cell r="AF287" t="str">
            <v>-</v>
          </cell>
          <cell r="AI287" t="str">
            <v>-</v>
          </cell>
        </row>
        <row r="288">
          <cell r="K288" t="str">
            <v>18852319 (util_3)</v>
          </cell>
          <cell r="L288" t="str">
            <v>CI</v>
          </cell>
          <cell r="Z288" t="str">
            <v>TN to cover additional stages</v>
          </cell>
          <cell r="AC288" t="str">
            <v>[1] No changes to the model</v>
          </cell>
          <cell r="AF288" t="str">
            <v>-</v>
          </cell>
          <cell r="AI288" t="str">
            <v>-</v>
          </cell>
        </row>
        <row r="289">
          <cell r="K289" t="str">
            <v>18852307 (util_4)</v>
          </cell>
          <cell r="L289" t="str">
            <v>CI</v>
          </cell>
          <cell r="Z289" t="str">
            <v>TN to cover additional stages</v>
          </cell>
          <cell r="AC289" t="str">
            <v>[1] No changes to the model</v>
          </cell>
          <cell r="AF289" t="str">
            <v>-</v>
          </cell>
          <cell r="AI289" t="str">
            <v>-</v>
          </cell>
        </row>
        <row r="290">
          <cell r="K290" t="str">
            <v>18852313 (util_5)</v>
          </cell>
          <cell r="L290" t="str">
            <v>CI</v>
          </cell>
          <cell r="Z290" t="str">
            <v>TN to cover additional stages</v>
          </cell>
          <cell r="AC290" t="str">
            <v>[1] No changes to the model</v>
          </cell>
          <cell r="AF290" t="str">
            <v>-</v>
          </cell>
          <cell r="AI290" t="str">
            <v>-</v>
          </cell>
        </row>
        <row r="291">
          <cell r="K291" t="str">
            <v>18853493 (util_6)</v>
          </cell>
          <cell r="L291" t="str">
            <v>CI</v>
          </cell>
          <cell r="Z291" t="str">
            <v>TN to cover additional stages</v>
          </cell>
          <cell r="AC291" t="str">
            <v>[1] No changes to the model</v>
          </cell>
          <cell r="AF291" t="str">
            <v>-</v>
          </cell>
          <cell r="AI291" t="str">
            <v>-</v>
          </cell>
        </row>
        <row r="292">
          <cell r="K292" t="str">
            <v>21236559 (util_7)</v>
          </cell>
          <cell r="L292" t="str">
            <v>CI</v>
          </cell>
          <cell r="AC292" t="str">
            <v>[1] No changes to the model</v>
          </cell>
          <cell r="AF292" t="str">
            <v>-</v>
          </cell>
          <cell r="AI292" t="str">
            <v>-</v>
          </cell>
        </row>
        <row r="293">
          <cell r="K293" t="str">
            <v>21236565 (util_8)</v>
          </cell>
          <cell r="L293" t="str">
            <v>CI</v>
          </cell>
          <cell r="AC293" t="str">
            <v>[1] No changes to the model</v>
          </cell>
          <cell r="AF293" t="str">
            <v>-</v>
          </cell>
          <cell r="AI293" t="str">
            <v>-</v>
          </cell>
        </row>
        <row r="294">
          <cell r="K294" t="str">
            <v>21236571 (util_9)</v>
          </cell>
          <cell r="L294" t="str">
            <v>CI</v>
          </cell>
          <cell r="AC294" t="str">
            <v>[1] No changes to the model</v>
          </cell>
          <cell r="AF294" t="str">
            <v>-</v>
          </cell>
          <cell r="AI294" t="str">
            <v>-</v>
          </cell>
        </row>
        <row r="295">
          <cell r="K295" t="str">
            <v>21236577 (util_10)</v>
          </cell>
          <cell r="L295" t="str">
            <v>CI</v>
          </cell>
          <cell r="AC295" t="str">
            <v>[1] No changes to the model</v>
          </cell>
          <cell r="AF295" t="str">
            <v>-</v>
          </cell>
          <cell r="AI295" t="str">
            <v>-</v>
          </cell>
        </row>
        <row r="296">
          <cell r="K296" t="str">
            <v>21238071 (util_11)</v>
          </cell>
          <cell r="L296" t="str">
            <v>CI</v>
          </cell>
          <cell r="AC296" t="str">
            <v>[1] No changes to the model</v>
          </cell>
          <cell r="AF296" t="str">
            <v>-</v>
          </cell>
          <cell r="AI296" t="str">
            <v>-</v>
          </cell>
        </row>
        <row r="297">
          <cell r="K297" t="str">
            <v>21238083 (util_12)</v>
          </cell>
          <cell r="L297" t="str">
            <v>CI</v>
          </cell>
          <cell r="AC297" t="str">
            <v>[1] No changes to the model</v>
          </cell>
          <cell r="AF297" t="str">
            <v>-</v>
          </cell>
          <cell r="AI297" t="str">
            <v>-</v>
          </cell>
        </row>
        <row r="298">
          <cell r="K298" t="str">
            <v>21238095 (util_13)</v>
          </cell>
          <cell r="L298" t="str">
            <v>CI</v>
          </cell>
          <cell r="AC298" t="str">
            <v>[1] No changes to the model</v>
          </cell>
          <cell r="AF298" t="str">
            <v>-</v>
          </cell>
          <cell r="AI298" t="str">
            <v>-</v>
          </cell>
        </row>
        <row r="299">
          <cell r="K299" t="str">
            <v>21238107 (util_14)</v>
          </cell>
          <cell r="L299" t="str">
            <v>CI</v>
          </cell>
          <cell r="AC299" t="str">
            <v>[1] No changes to the model</v>
          </cell>
          <cell r="AF299" t="str">
            <v>-</v>
          </cell>
          <cell r="AI299" t="str">
            <v>-</v>
          </cell>
        </row>
        <row r="300">
          <cell r="K300" t="str">
            <v>21239295 (util_15)</v>
          </cell>
          <cell r="L300" t="str">
            <v>CI</v>
          </cell>
          <cell r="AC300" t="str">
            <v>[1] No changes to the model</v>
          </cell>
          <cell r="AF300" t="str">
            <v>-</v>
          </cell>
          <cell r="AI300" t="str">
            <v>-</v>
          </cell>
        </row>
        <row r="301">
          <cell r="K301" t="str">
            <v>21239301 (util_16)</v>
          </cell>
          <cell r="L301" t="str">
            <v>CI</v>
          </cell>
          <cell r="AC301" t="str">
            <v>[1] No changes to the model</v>
          </cell>
          <cell r="AF301" t="str">
            <v>-</v>
          </cell>
          <cell r="AI301" t="str">
            <v>-</v>
          </cell>
        </row>
        <row r="302">
          <cell r="K302" t="str">
            <v>21239271 (util_17)</v>
          </cell>
          <cell r="L302" t="str">
            <v>CI</v>
          </cell>
          <cell r="AC302" t="str">
            <v>[1] No changes to the model</v>
          </cell>
          <cell r="AF302" t="str">
            <v>-</v>
          </cell>
          <cell r="AI302" t="str">
            <v>-</v>
          </cell>
        </row>
        <row r="303">
          <cell r="K303" t="str">
            <v>21239259 (util_18)</v>
          </cell>
          <cell r="L303" t="str">
            <v>CI</v>
          </cell>
          <cell r="AC303" t="str">
            <v>[1] No changes to the model</v>
          </cell>
          <cell r="AF303" t="str">
            <v>-</v>
          </cell>
          <cell r="AI303" t="str">
            <v>-</v>
          </cell>
        </row>
        <row r="304">
          <cell r="K304" t="str">
            <v>21239265 (util_19)</v>
          </cell>
          <cell r="L304" t="str">
            <v>CI</v>
          </cell>
          <cell r="AC304" t="str">
            <v>[1] No changes to the model</v>
          </cell>
          <cell r="AF304" t="str">
            <v>-</v>
          </cell>
          <cell r="AI304" t="str">
            <v>-</v>
          </cell>
        </row>
        <row r="305">
          <cell r="K305" t="str">
            <v>21239253 (util_20)</v>
          </cell>
          <cell r="L305" t="str">
            <v>CI</v>
          </cell>
          <cell r="AC305" t="str">
            <v>[1] No changes to the model</v>
          </cell>
          <cell r="AF305" t="str">
            <v>-</v>
          </cell>
          <cell r="AI305" t="str">
            <v>-</v>
          </cell>
        </row>
        <row r="306">
          <cell r="K306" t="str">
            <v>21239247 (util_21)</v>
          </cell>
          <cell r="L306" t="str">
            <v>CI</v>
          </cell>
          <cell r="AC306" t="str">
            <v>[1] No changes to the model</v>
          </cell>
          <cell r="AF306" t="str">
            <v>-</v>
          </cell>
          <cell r="AI306" t="str">
            <v>-</v>
          </cell>
        </row>
        <row r="307">
          <cell r="K307" t="str">
            <v>21239241 (util_22)</v>
          </cell>
          <cell r="L307" t="str">
            <v>CI</v>
          </cell>
          <cell r="AC307" t="str">
            <v>[1] No changes to the model</v>
          </cell>
          <cell r="AF307" t="str">
            <v>-</v>
          </cell>
          <cell r="AI307" t="str">
            <v>-</v>
          </cell>
        </row>
        <row r="308">
          <cell r="K308" t="str">
            <v>21239235 (util_23)</v>
          </cell>
          <cell r="L308" t="str">
            <v>CI</v>
          </cell>
          <cell r="AC308" t="str">
            <v>[1] No changes to the model</v>
          </cell>
          <cell r="AF308" t="str">
            <v>-</v>
          </cell>
          <cell r="AI308" t="str">
            <v>-</v>
          </cell>
        </row>
        <row r="309">
          <cell r="K309" t="str">
            <v>21239229 (util_24)</v>
          </cell>
          <cell r="L309" t="str">
            <v>CI</v>
          </cell>
          <cell r="AC309" t="str">
            <v>[1] No changes to the model</v>
          </cell>
          <cell r="AF309" t="str">
            <v>-</v>
          </cell>
          <cell r="AI309" t="str">
            <v>-</v>
          </cell>
        </row>
        <row r="310">
          <cell r="K310" t="str">
            <v>21239223 (util_25)</v>
          </cell>
          <cell r="L310" t="str">
            <v>CI</v>
          </cell>
          <cell r="AC310" t="str">
            <v>[1] No changes to the model</v>
          </cell>
          <cell r="AF310" t="str">
            <v>-</v>
          </cell>
          <cell r="AI310" t="str">
            <v>-</v>
          </cell>
        </row>
        <row r="311">
          <cell r="K311" t="str">
            <v>18879726
21239217
(util_26)</v>
          </cell>
          <cell r="L311" t="str">
            <v>CI</v>
          </cell>
          <cell r="Z311" t="str">
            <v>TN to cover additional stages</v>
          </cell>
          <cell r="AC311" t="str">
            <v>[1] No changes to the model</v>
          </cell>
          <cell r="AF311" t="str">
            <v>-</v>
          </cell>
          <cell r="AI311" t="str">
            <v>-</v>
          </cell>
        </row>
        <row r="312">
          <cell r="K312" t="str">
            <v>18879714
21239205
(util_27)</v>
          </cell>
          <cell r="L312" t="str">
            <v>CI</v>
          </cell>
          <cell r="Z312" t="str">
            <v>TN to cover additional stages</v>
          </cell>
          <cell r="AC312" t="str">
            <v>[1] No changes to the model</v>
          </cell>
          <cell r="AF312" t="str">
            <v>-</v>
          </cell>
          <cell r="AI312" t="str">
            <v>-</v>
          </cell>
        </row>
        <row r="313">
          <cell r="K313" t="str">
            <v>18879702
21239193 
(util_28)</v>
          </cell>
          <cell r="L313" t="str">
            <v>CI</v>
          </cell>
          <cell r="Z313" t="str">
            <v>TN to cover additional stages</v>
          </cell>
          <cell r="AC313" t="str">
            <v>[1] No changes to the model</v>
          </cell>
          <cell r="AF313" t="str">
            <v>-</v>
          </cell>
          <cell r="AI313" t="str">
            <v>-</v>
          </cell>
        </row>
        <row r="314">
          <cell r="K314" t="str">
            <v>18879690
21239181
(util_29)</v>
          </cell>
          <cell r="L314" t="str">
            <v>CI</v>
          </cell>
          <cell r="Z314" t="str">
            <v>TN to cover additional stages</v>
          </cell>
          <cell r="AC314" t="str">
            <v>[1] No changes to the model</v>
          </cell>
          <cell r="AF314" t="str">
            <v>-</v>
          </cell>
          <cell r="AI314" t="str">
            <v>-</v>
          </cell>
        </row>
        <row r="315">
          <cell r="K315" t="str">
            <v>283703209 (util_30)</v>
          </cell>
          <cell r="L315" t="str">
            <v>CI</v>
          </cell>
          <cell r="AC315" t="str">
            <v>[1] No changes to the model</v>
          </cell>
          <cell r="AF315" t="str">
            <v>-</v>
          </cell>
          <cell r="AI315" t="str">
            <v>-</v>
          </cell>
        </row>
        <row r="316">
          <cell r="K316" t="str">
            <v>283703204 (util_31)</v>
          </cell>
          <cell r="L316" t="str">
            <v>CI</v>
          </cell>
          <cell r="AC316" t="str">
            <v>[1] No changes to the model</v>
          </cell>
          <cell r="AF316" t="str">
            <v>-</v>
          </cell>
          <cell r="AI316" t="str">
            <v>-</v>
          </cell>
        </row>
        <row r="317">
          <cell r="K317" t="str">
            <v>283692087 (util_32)</v>
          </cell>
          <cell r="L317" t="str">
            <v>CI</v>
          </cell>
          <cell r="AC317" t="str">
            <v>[1] No changes to the model</v>
          </cell>
          <cell r="AF317" t="str">
            <v>-</v>
          </cell>
          <cell r="AI317" t="str">
            <v>-</v>
          </cell>
        </row>
        <row r="318">
          <cell r="K318" t="str">
            <v>21241113 (util_33)</v>
          </cell>
          <cell r="L318" t="str">
            <v>CI</v>
          </cell>
          <cell r="AC318" t="str">
            <v>[1] No changes to the model</v>
          </cell>
          <cell r="AF318" t="str">
            <v>-</v>
          </cell>
          <cell r="AI318" t="str">
            <v>-</v>
          </cell>
        </row>
        <row r="319">
          <cell r="K319" t="str">
            <v>18881534 (util_34)</v>
          </cell>
          <cell r="L319" t="str">
            <v>CI</v>
          </cell>
          <cell r="Z319" t="str">
            <v>TN to cover additional stages</v>
          </cell>
          <cell r="AC319" t="str">
            <v>[1] No changes to the model</v>
          </cell>
          <cell r="AF319" t="str">
            <v>-</v>
          </cell>
          <cell r="AI319" t="str">
            <v>-</v>
          </cell>
        </row>
        <row r="320">
          <cell r="K320" t="str">
            <v>21241135 (util_35)</v>
          </cell>
          <cell r="L320" t="str">
            <v>CI</v>
          </cell>
          <cell r="AC320" t="str">
            <v>[1] No changes to the model</v>
          </cell>
          <cell r="AF320" t="str">
            <v>-</v>
          </cell>
          <cell r="AI320" t="str">
            <v>-</v>
          </cell>
        </row>
        <row r="321">
          <cell r="K321">
            <v>510953677</v>
          </cell>
          <cell r="L321" t="str">
            <v>CI</v>
          </cell>
          <cell r="Z321" t="str">
            <v>TN to cover additional stages</v>
          </cell>
          <cell r="AC321" t="str">
            <v>-</v>
          </cell>
          <cell r="AF321" t="str">
            <v>-</v>
          </cell>
          <cell r="AI321" t="str">
            <v>-</v>
          </cell>
        </row>
        <row r="322">
          <cell r="K322" t="str">
            <v>MWCC_UTI_70632</v>
          </cell>
          <cell r="L322" t="str">
            <v>PE</v>
          </cell>
          <cell r="Z322" t="str">
            <v>TN to cover additional stages</v>
          </cell>
          <cell r="AC322" t="str">
            <v>-</v>
          </cell>
          <cell r="AF322" t="str">
            <v>-</v>
          </cell>
          <cell r="AI322" t="str">
            <v>-</v>
          </cell>
        </row>
        <row r="323">
          <cell r="K323" t="str">
            <v>MWCC_UTI_60476
MWCC_UTI_60477
MWCC_UTI_60478</v>
          </cell>
          <cell r="L323" t="str">
            <v>PE</v>
          </cell>
          <cell r="Z323" t="str">
            <v>TN to cover additional stages</v>
          </cell>
          <cell r="AC323" t="str">
            <v>[1] No comment/ changes to the model</v>
          </cell>
          <cell r="AF323" t="str">
            <v>-</v>
          </cell>
          <cell r="AI323" t="str">
            <v>-</v>
          </cell>
        </row>
        <row r="324">
          <cell r="K324" t="str">
            <v>MWCC_UTI_60480</v>
          </cell>
          <cell r="L324" t="str">
            <v>PE</v>
          </cell>
          <cell r="Z324" t="str">
            <v>TN to cover additional stages</v>
          </cell>
          <cell r="AC324" t="str">
            <v>[1] No changes to the model</v>
          </cell>
          <cell r="AF324" t="str">
            <v>-</v>
          </cell>
          <cell r="AI324" t="str">
            <v>-</v>
          </cell>
        </row>
        <row r="325">
          <cell r="K325" t="str">
            <v>MWCC_UTI_60481</v>
          </cell>
          <cell r="L325" t="str">
            <v>PE</v>
          </cell>
          <cell r="Z325" t="str">
            <v>TN to cover additional stages</v>
          </cell>
          <cell r="AC325" t="str">
            <v>[1] No changes to the model</v>
          </cell>
          <cell r="AF325" t="str">
            <v>-</v>
          </cell>
          <cell r="AI325" t="str">
            <v>-</v>
          </cell>
        </row>
        <row r="326">
          <cell r="K326" t="str">
            <v>MWCC_UTI_60482</v>
          </cell>
          <cell r="L326" t="str">
            <v>PE</v>
          </cell>
          <cell r="Z326" t="str">
            <v>TN to cover additional stages</v>
          </cell>
          <cell r="AC326" t="str">
            <v>[1] No changes to the model</v>
          </cell>
          <cell r="AF326" t="str">
            <v>-</v>
          </cell>
          <cell r="AI326" t="str">
            <v>-</v>
          </cell>
        </row>
        <row r="327">
          <cell r="K327" t="str">
            <v>188298
188297
158190
188296
219902</v>
          </cell>
          <cell r="L327" t="str">
            <v>CI</v>
          </cell>
          <cell r="AC327" t="str">
            <v>[1]No changes to the model</v>
          </cell>
          <cell r="AF327" t="str">
            <v>-</v>
          </cell>
          <cell r="AI327" t="str">
            <v>-</v>
          </cell>
        </row>
        <row r="328">
          <cell r="K328" t="str">
            <v>188299
188018
158189
188017</v>
          </cell>
          <cell r="L328" t="str">
            <v>CI</v>
          </cell>
          <cell r="AC328" t="str">
            <v>[1]No changes to the model</v>
          </cell>
          <cell r="AF328" t="str">
            <v>-</v>
          </cell>
          <cell r="AI328" t="str">
            <v>-</v>
          </cell>
        </row>
        <row r="329">
          <cell r="K329" t="str">
            <v>22YNE
22YNC</v>
          </cell>
          <cell r="L329" t="str">
            <v>Precast conrete pipes</v>
          </cell>
          <cell r="AC329" t="str">
            <v>[1] No changes to the model.
[2] No changes to the model.
[3] No changes to the model.
[4] No changes to the model.
[5] No changes to the model.</v>
          </cell>
          <cell r="AF329" t="str">
            <v>-</v>
          </cell>
          <cell r="AI329" t="str">
            <v>-</v>
          </cell>
        </row>
        <row r="330">
          <cell r="K330">
            <v>88888801605</v>
          </cell>
          <cell r="L330" t="str">
            <v>ST &amp; Precast Concrete</v>
          </cell>
          <cell r="AC330" t="str">
            <v>[1] No changes to the model.
[2] No changes to the model.</v>
          </cell>
          <cell r="AF330" t="str">
            <v>-</v>
          </cell>
          <cell r="AI330" t="str">
            <v>-</v>
          </cell>
        </row>
        <row r="331">
          <cell r="K331">
            <v>74176</v>
          </cell>
          <cell r="L331" t="str">
            <v>Ductile Iron</v>
          </cell>
          <cell r="AC331" t="str">
            <v>[1] No changes in model.
[2] No changes in model.</v>
          </cell>
          <cell r="AF331" t="str">
            <v>-</v>
          </cell>
          <cell r="AI331" t="str">
            <v>-</v>
          </cell>
        </row>
        <row r="332">
          <cell r="K332">
            <v>202321</v>
          </cell>
          <cell r="L332" t="str">
            <v>Ductile Iron</v>
          </cell>
          <cell r="AC332" t="str">
            <v>[1] No changes in model.
[2] No changes in model.</v>
          </cell>
          <cell r="AF332" t="str">
            <v>-</v>
          </cell>
          <cell r="AI332" t="str">
            <v>-</v>
          </cell>
        </row>
        <row r="333">
          <cell r="K333">
            <v>610353</v>
          </cell>
          <cell r="L333" t="str">
            <v>PE</v>
          </cell>
          <cell r="AC333" t="str">
            <v>[1] No changes in model
[2] No changes in model</v>
          </cell>
          <cell r="AF333" t="str">
            <v>-</v>
          </cell>
          <cell r="AI333" t="str">
            <v>-</v>
          </cell>
        </row>
        <row r="334">
          <cell r="K334" t="str">
            <v>unknown</v>
          </cell>
          <cell r="L334" t="str">
            <v>Ductile Iron</v>
          </cell>
          <cell r="AC334" t="str">
            <v>[1] No changes in model
[2] No changes in model</v>
          </cell>
          <cell r="AF334" t="str">
            <v>-</v>
          </cell>
          <cell r="AI334" t="str">
            <v>-</v>
          </cell>
        </row>
        <row r="335">
          <cell r="K335">
            <v>510889962</v>
          </cell>
          <cell r="L335" t="str">
            <v>CI</v>
          </cell>
          <cell r="Z335" t="str">
            <v>TN to cover additional stages</v>
          </cell>
          <cell r="AC335" t="str">
            <v>[1] Report not found</v>
          </cell>
          <cell r="AF335" t="str">
            <v>-</v>
          </cell>
          <cell r="AI335" t="str">
            <v>-</v>
          </cell>
        </row>
        <row r="336">
          <cell r="K336">
            <v>510889963</v>
          </cell>
          <cell r="L336" t="str">
            <v>ST</v>
          </cell>
          <cell r="Z336" t="str">
            <v>TN to cover additional stages</v>
          </cell>
          <cell r="AC336" t="str">
            <v>[1] Report not found</v>
          </cell>
          <cell r="AF336" t="str">
            <v>-</v>
          </cell>
          <cell r="AI336" t="str">
            <v>-</v>
          </cell>
        </row>
        <row r="337">
          <cell r="K337" t="str">
            <v>MWCC_UTI_60164</v>
          </cell>
          <cell r="L337" t="str">
            <v>PE</v>
          </cell>
          <cell r="Z337" t="str">
            <v>TN to cover additional stages</v>
          </cell>
          <cell r="AC337" t="str">
            <v>[1] No comments/ changes found</v>
          </cell>
          <cell r="AF337" t="str">
            <v>-</v>
          </cell>
          <cell r="AI337" t="str">
            <v>-</v>
          </cell>
        </row>
        <row r="338">
          <cell r="K338" t="str">
            <v>MWCC_UTI_60165</v>
          </cell>
          <cell r="L338" t="str">
            <v>PE</v>
          </cell>
          <cell r="Z338" t="str">
            <v>TN to cover additional stages</v>
          </cell>
          <cell r="AC338" t="str">
            <v>[1] No comments/ changes found</v>
          </cell>
          <cell r="AF338" t="str">
            <v>-</v>
          </cell>
          <cell r="AI338" t="str">
            <v>-</v>
          </cell>
        </row>
        <row r="339">
          <cell r="K339">
            <v>510995163</v>
          </cell>
          <cell r="L339" t="str">
            <v>CI paltem lined (with sensitivity study carried out using ST)</v>
          </cell>
          <cell r="Z339" t="str">
            <v>TN to cover additional stages</v>
          </cell>
          <cell r="AC339" t="str">
            <v>[1] Report not found</v>
          </cell>
          <cell r="AF339" t="str">
            <v>-</v>
          </cell>
          <cell r="AI339" t="str">
            <v>-</v>
          </cell>
        </row>
        <row r="340">
          <cell r="K340">
            <v>510935607</v>
          </cell>
          <cell r="L340" t="str">
            <v>CI paltem lined (with sensitivity study carried out using ST)</v>
          </cell>
          <cell r="Z340" t="str">
            <v>TN to cover additional stages</v>
          </cell>
          <cell r="AC340" t="str">
            <v>[1] Report not found</v>
          </cell>
          <cell r="AF340" t="str">
            <v>-</v>
          </cell>
          <cell r="AI340" t="str">
            <v>-</v>
          </cell>
        </row>
        <row r="341">
          <cell r="K341">
            <v>220000639754</v>
          </cell>
          <cell r="L341" t="str">
            <v>ST</v>
          </cell>
          <cell r="Z341" t="str">
            <v>TN to cover additional stages</v>
          </cell>
          <cell r="AC341" t="str">
            <v xml:space="preserve">[1] No comments/ changes found.
[2] No comments/ changes found.  </v>
          </cell>
          <cell r="AF341" t="str">
            <v>-</v>
          </cell>
          <cell r="AI341" t="str">
            <v>-</v>
          </cell>
        </row>
        <row r="342">
          <cell r="K342" t="str">
            <v>MWCC_UTI_70260</v>
          </cell>
          <cell r="L342" t="str">
            <v>PE</v>
          </cell>
          <cell r="Z342" t="str">
            <v>TN to cover additional stages</v>
          </cell>
          <cell r="AC342" t="str">
            <v>[1] No commnets/ changes found.</v>
          </cell>
          <cell r="AF342" t="str">
            <v>-</v>
          </cell>
          <cell r="AI342" t="str">
            <v>-</v>
          </cell>
        </row>
        <row r="343">
          <cell r="K343">
            <v>510791273</v>
          </cell>
          <cell r="L343" t="str">
            <v>CI</v>
          </cell>
          <cell r="Z343" t="str">
            <v>[1]:
 TN to cover additional stages
[2]:
 TN to cover updated construction sequence</v>
          </cell>
          <cell r="AC343" t="str">
            <v>[1] No changes found in the model.
[2] No changes found in the model.</v>
          </cell>
          <cell r="AF343" t="str">
            <v>N/A</v>
          </cell>
          <cell r="AI343" t="str">
            <v>N/A</v>
          </cell>
        </row>
        <row r="344">
          <cell r="K344">
            <v>510930543</v>
          </cell>
          <cell r="L344" t="str">
            <v>CI</v>
          </cell>
          <cell r="Z344" t="str">
            <v>[1]:
 TN to cover additional stages
[2]:
 TN to cover updated construction sequence</v>
          </cell>
          <cell r="AC344" t="str">
            <v>[1] No changes found in the model.
[2] No changes found in the model.</v>
          </cell>
          <cell r="AF344" t="str">
            <v>N/A</v>
          </cell>
          <cell r="AI344" t="str">
            <v>N/A</v>
          </cell>
        </row>
        <row r="345">
          <cell r="K345">
            <v>510930547</v>
          </cell>
          <cell r="L345" t="str">
            <v>PE</v>
          </cell>
          <cell r="Z345" t="str">
            <v>[1]:
 TN to cover additional stages
[2]:
 TN to cover updated construction sequence</v>
          </cell>
          <cell r="AC345" t="str">
            <v>[1] No changes found in the model.
[2] No changes found in the model.</v>
          </cell>
          <cell r="AF345" t="str">
            <v>N/A</v>
          </cell>
          <cell r="AI345" t="str">
            <v>N/A</v>
          </cell>
        </row>
        <row r="346">
          <cell r="K346">
            <v>510930549</v>
          </cell>
          <cell r="L346" t="str">
            <v>PE</v>
          </cell>
          <cell r="Z346" t="str">
            <v>[1]:
 TN to cover additional stages
[2]:
 TN to cover updated construction sequence</v>
          </cell>
          <cell r="AC346" t="str">
            <v>[1] No changes found in the model.
[2] No changes found in the model.</v>
          </cell>
          <cell r="AF346" t="str">
            <v>N/A</v>
          </cell>
          <cell r="AI346" t="str">
            <v>N/A</v>
          </cell>
        </row>
        <row r="347">
          <cell r="K347" t="str">
            <v>510930550
510908853</v>
          </cell>
          <cell r="L347" t="str">
            <v>PE</v>
          </cell>
          <cell r="Z347" t="str">
            <v>[1]:
 TN to cover additional stages
[2]:
 TN to cover updated construction sequence</v>
          </cell>
          <cell r="AC347" t="str">
            <v>[1] No changes found in the model.
[2] No changes found in the model.</v>
          </cell>
          <cell r="AF347" t="str">
            <v>N/A</v>
          </cell>
          <cell r="AI347" t="str">
            <v>N/A</v>
          </cell>
        </row>
        <row r="348">
          <cell r="K348">
            <v>510955830</v>
          </cell>
          <cell r="L348" t="str">
            <v>PE</v>
          </cell>
          <cell r="Z348" t="str">
            <v>TN to cover additional stages</v>
          </cell>
          <cell r="AC348" t="str">
            <v>-</v>
          </cell>
          <cell r="AF348" t="str">
            <v>-</v>
          </cell>
          <cell r="AI348" t="str">
            <v>-</v>
          </cell>
        </row>
        <row r="349">
          <cell r="K349" t="str">
            <v>510806309 (MWCC_UTI_00527)</v>
          </cell>
          <cell r="L349" t="str">
            <v>PE</v>
          </cell>
          <cell r="Z349" t="str">
            <v>TN to cover additional stages</v>
          </cell>
          <cell r="AC349" t="str">
            <v>[1] No comments/ changes to the model</v>
          </cell>
          <cell r="AF349" t="str">
            <v>-</v>
          </cell>
          <cell r="AI349" t="str">
            <v>-</v>
          </cell>
        </row>
        <row r="350">
          <cell r="K350" t="str">
            <v>MWCC_UTI_60817
MWCC_UTI_60869</v>
          </cell>
          <cell r="L350" t="str">
            <v>PE</v>
          </cell>
          <cell r="Z350" t="str">
            <v>TN to cover additional stages</v>
          </cell>
          <cell r="AC350" t="str">
            <v>[2] No changes to the model.</v>
          </cell>
          <cell r="AF350" t="str">
            <v>-</v>
          </cell>
          <cell r="AI350" t="str">
            <v>-</v>
          </cell>
        </row>
        <row r="351">
          <cell r="K351" t="str">
            <v>MWCC_UTI_60820
MWCC_UTI_60871</v>
          </cell>
          <cell r="L351" t="str">
            <v>PE</v>
          </cell>
          <cell r="Z351" t="str">
            <v>TN to cover additional stages</v>
          </cell>
          <cell r="AC351" t="str">
            <v>[2] No changes to the model.</v>
          </cell>
          <cell r="AF351" t="str">
            <v>-</v>
          </cell>
          <cell r="AI351" t="str">
            <v>-</v>
          </cell>
        </row>
        <row r="352">
          <cell r="K352" t="str">
            <v>MWCC_UTI_60866</v>
          </cell>
          <cell r="L352" t="str">
            <v>PE</v>
          </cell>
          <cell r="Z352" t="str">
            <v>TN to cover additional stages</v>
          </cell>
          <cell r="AC352" t="str">
            <v>[2] No changes to the model.</v>
          </cell>
          <cell r="AF352" t="str">
            <v>-</v>
          </cell>
          <cell r="AI352" t="str">
            <v>-</v>
          </cell>
        </row>
        <row r="353">
          <cell r="K353" t="str">
            <v>MWCC_UTI_60867
MWCC_UTI_60877</v>
          </cell>
          <cell r="L353" t="str">
            <v>PE</v>
          </cell>
          <cell r="Z353" t="str">
            <v>TN to cover additional stages</v>
          </cell>
          <cell r="AC353" t="str">
            <v>[2] No changes to the model.</v>
          </cell>
          <cell r="AF353" t="str">
            <v>-</v>
          </cell>
          <cell r="AI353" t="str">
            <v>-</v>
          </cell>
        </row>
        <row r="354">
          <cell r="K354" t="str">
            <v>MWCC_UTI_60868</v>
          </cell>
          <cell r="L354" t="str">
            <v>PE</v>
          </cell>
          <cell r="Z354" t="str">
            <v>TN to cover additional stages</v>
          </cell>
          <cell r="AC354" t="str">
            <v>[2] No changes to the model.</v>
          </cell>
          <cell r="AF354" t="str">
            <v>-</v>
          </cell>
          <cell r="AI354" t="str">
            <v>-</v>
          </cell>
        </row>
        <row r="355">
          <cell r="K355" t="str">
            <v>MWCC_UTI_60870</v>
          </cell>
          <cell r="L355" t="str">
            <v>PE</v>
          </cell>
          <cell r="Z355" t="str">
            <v>TN to cover additional stages</v>
          </cell>
          <cell r="AC355" t="str">
            <v>[2] No changes to the model.</v>
          </cell>
          <cell r="AF355" t="str">
            <v>-</v>
          </cell>
          <cell r="AI355" t="str">
            <v>-</v>
          </cell>
        </row>
        <row r="356">
          <cell r="K356" t="str">
            <v>MWCC_UTI_60874
MWCC_UTI_60876</v>
          </cell>
          <cell r="L356" t="str">
            <v>PE</v>
          </cell>
          <cell r="Z356" t="str">
            <v>TN to cover additional stages</v>
          </cell>
          <cell r="AC356" t="str">
            <v>[2] No changes to the model.</v>
          </cell>
          <cell r="AF356" t="str">
            <v>-</v>
          </cell>
          <cell r="AI356" t="str">
            <v>-</v>
          </cell>
        </row>
        <row r="357">
          <cell r="K357" t="str">
            <v>MWCC_UTI_60875</v>
          </cell>
          <cell r="L357" t="str">
            <v>PE</v>
          </cell>
          <cell r="Z357" t="str">
            <v>TN to cover additional stages</v>
          </cell>
          <cell r="AC357" t="str">
            <v>[2] No changes to the model.</v>
          </cell>
          <cell r="AF357" t="str">
            <v>-</v>
          </cell>
          <cell r="AI357" t="str">
            <v>-</v>
          </cell>
        </row>
        <row r="358">
          <cell r="K358" t="str">
            <v>MWCC_UTI_61435</v>
          </cell>
          <cell r="L358" t="str">
            <v>PE</v>
          </cell>
          <cell r="Z358" t="str">
            <v>TN to cover additional stages</v>
          </cell>
          <cell r="AC358" t="str">
            <v>[2] No changes to the model.</v>
          </cell>
          <cell r="AF358" t="str">
            <v>-</v>
          </cell>
          <cell r="AI358" t="str">
            <v>-</v>
          </cell>
        </row>
        <row r="359">
          <cell r="K359" t="str">
            <v>MWCC_UTI_61436</v>
          </cell>
          <cell r="L359" t="str">
            <v>PE</v>
          </cell>
          <cell r="Z359" t="str">
            <v>TN to cover additional stages</v>
          </cell>
          <cell r="AC359" t="str">
            <v>[2] No changes to the model.</v>
          </cell>
          <cell r="AF359" t="str">
            <v>-</v>
          </cell>
          <cell r="AI359" t="str">
            <v>-</v>
          </cell>
        </row>
        <row r="360">
          <cell r="K360" t="str">
            <v>MWCC_UTI_60816
MWCC_UTI_60865</v>
          </cell>
          <cell r="L360" t="str">
            <v>PE</v>
          </cell>
          <cell r="Z360" t="str">
            <v>TN to cover additional stages</v>
          </cell>
          <cell r="AC360" t="str">
            <v>[2] No changes to the model.</v>
          </cell>
          <cell r="AF360" t="str">
            <v>-</v>
          </cell>
          <cell r="AI360" t="str">
            <v>-</v>
          </cell>
        </row>
        <row r="361">
          <cell r="K361">
            <v>265517</v>
          </cell>
          <cell r="L361" t="str">
            <v>PE (oil-filled)</v>
          </cell>
          <cell r="AC361" t="str">
            <v>[1] As per '403186 Interface Review Rev3' supplied by National Grid, the settlement assessment criteria for all National Grid cables should be 20mm, not 50mm.
[2] No changes in model</v>
          </cell>
          <cell r="AF361" t="str">
            <v>-</v>
          </cell>
          <cell r="AI361" t="str">
            <v>-</v>
          </cell>
        </row>
        <row r="362">
          <cell r="K362">
            <v>265517</v>
          </cell>
          <cell r="L362" t="str">
            <v>PE (oil-filled)</v>
          </cell>
          <cell r="Z362" t="str">
            <v>[1]:
TN to cover additional stages
[2]:
TN to cover updated construction sequence</v>
          </cell>
          <cell r="AC362" t="str">
            <v>[1] As per '403186 Interface Review Rev3' supplied by National Grid, the settlement assessment criteria for all National Grid cables should be 20mm, not 50mm. 
[2] No changes in model
[3] No changes in model</v>
          </cell>
          <cell r="AF362" t="str">
            <v>N/A</v>
          </cell>
          <cell r="AI362" t="str">
            <v>N/A</v>
          </cell>
        </row>
        <row r="363">
          <cell r="K363">
            <v>606319015</v>
          </cell>
          <cell r="L363" t="str">
            <v>ST</v>
          </cell>
          <cell r="Z363" t="str">
            <v>TN to cover additional stages</v>
          </cell>
          <cell r="AC363" t="str">
            <v>-</v>
          </cell>
          <cell r="AF363" t="str">
            <v>-</v>
          </cell>
          <cell r="AI363" t="str">
            <v>-</v>
          </cell>
        </row>
        <row r="364">
          <cell r="K364" t="str">
            <v>510886892
510886902</v>
          </cell>
          <cell r="L364" t="str">
            <v>CI</v>
          </cell>
          <cell r="Z364" t="str">
            <v>TN to cover additional stages</v>
          </cell>
          <cell r="AC364" t="str">
            <v>-</v>
          </cell>
          <cell r="AF364" t="str">
            <v>-</v>
          </cell>
          <cell r="AI364" t="str">
            <v>-</v>
          </cell>
        </row>
        <row r="365">
          <cell r="K365" t="str">
            <v>MWCC_UTI_20651 (208808)</v>
          </cell>
          <cell r="L365" t="str">
            <v>CI (Spun iron)</v>
          </cell>
          <cell r="AC365" t="str">
            <v>[1] No comments/ changes to the model.</v>
          </cell>
          <cell r="AF365" t="str">
            <v>-</v>
          </cell>
          <cell r="AI365" t="str">
            <v>-</v>
          </cell>
        </row>
        <row r="366">
          <cell r="K366" t="str">
            <v>MWCC_UTI_70266</v>
          </cell>
          <cell r="L366" t="str">
            <v>PE</v>
          </cell>
          <cell r="Z366" t="str">
            <v>TN to cover additional stages</v>
          </cell>
          <cell r="AC366" t="str">
            <v>[1] No comments/ changes found.</v>
          </cell>
          <cell r="AF366" t="str">
            <v>-</v>
          </cell>
          <cell r="AI366" t="str">
            <v>-</v>
          </cell>
        </row>
        <row r="367">
          <cell r="K367" t="str">
            <v>MWCC_UTI_60511</v>
          </cell>
          <cell r="L367" t="str">
            <v>PE</v>
          </cell>
          <cell r="Z367" t="str">
            <v>N/A</v>
          </cell>
          <cell r="AC367" t="str">
            <v>[1] No comments/ changes found.</v>
          </cell>
          <cell r="AF367" t="str">
            <v>N/A</v>
          </cell>
          <cell r="AI367" t="str">
            <v>N/A</v>
          </cell>
        </row>
        <row r="368">
          <cell r="K368" t="str">
            <v>MWCC_UTI_60760
MWCC_UTI_60759</v>
          </cell>
          <cell r="L368" t="str">
            <v>PE</v>
          </cell>
          <cell r="Z368" t="str">
            <v>TN to cover additional stages</v>
          </cell>
          <cell r="AC368" t="str">
            <v>-</v>
          </cell>
          <cell r="AF368" t="str">
            <v>N/A</v>
          </cell>
          <cell r="AI368" t="str">
            <v>N/A</v>
          </cell>
        </row>
        <row r="369">
          <cell r="K369" t="str">
            <v>MWCC_UTI_60479</v>
          </cell>
          <cell r="L369" t="str">
            <v>PE</v>
          </cell>
          <cell r="Z369" t="str">
            <v>TN to cover additional stages</v>
          </cell>
          <cell r="AC369" t="str">
            <v>-</v>
          </cell>
          <cell r="AF369" t="str">
            <v>-</v>
          </cell>
          <cell r="AI369" t="str">
            <v>-</v>
          </cell>
        </row>
        <row r="370">
          <cell r="K370" t="str">
            <v>MWCC_UTI_60705
MWCC_UTI_60707
MWCC_UTI_60709
(Utility 4)</v>
          </cell>
          <cell r="L370" t="str">
            <v>PE</v>
          </cell>
          <cell r="Z370" t="str">
            <v>TN to cover additional stages</v>
          </cell>
          <cell r="AC370" t="str">
            <v xml:space="preserve">[1] No changes found  </v>
          </cell>
          <cell r="AF370" t="str">
            <v>-</v>
          </cell>
          <cell r="AI370" t="str">
            <v>-</v>
          </cell>
        </row>
        <row r="371">
          <cell r="K371" t="str">
            <v>MWCC_UTI_61185
MWCC_UTI_61186
MWCC_UTI_61200
MWCC_UTI_61218
(Utility 3)</v>
          </cell>
          <cell r="L371" t="str">
            <v>PE</v>
          </cell>
          <cell r="Z371" t="str">
            <v>TN to cover additional stages</v>
          </cell>
          <cell r="AC371" t="str">
            <v xml:space="preserve">[1] No changes found  </v>
          </cell>
          <cell r="AF371" t="str">
            <v>-</v>
          </cell>
          <cell r="AI371" t="str">
            <v>-</v>
          </cell>
        </row>
        <row r="372">
          <cell r="K372" t="str">
            <v>MWCC_UTI_60740
MWCC_UTI_60753
MWCC_UTI_60754
MWCC_UTI_60756
(Utility 2)</v>
          </cell>
          <cell r="L372" t="str">
            <v>PE</v>
          </cell>
          <cell r="Z372" t="str">
            <v>TN to cover additional stages</v>
          </cell>
          <cell r="AC372" t="str">
            <v xml:space="preserve">[1] No changes found  </v>
          </cell>
          <cell r="AF372" t="str">
            <v>-</v>
          </cell>
        </row>
        <row r="373">
          <cell r="K373" t="str">
            <v>MWCC_UTI_60736
MWCC_UTI_60737
(Utility 1)</v>
          </cell>
          <cell r="L373" t="str">
            <v>PE</v>
          </cell>
          <cell r="Z373" t="str">
            <v>TN to cover additional stages</v>
          </cell>
          <cell r="AC373" t="str">
            <v xml:space="preserve">[1] No changes found  </v>
          </cell>
          <cell r="AF373" t="str">
            <v>-</v>
          </cell>
        </row>
        <row r="374">
          <cell r="K374" t="str">
            <v>MWCC_UTI_60486</v>
          </cell>
          <cell r="L374" t="str">
            <v>PE</v>
          </cell>
          <cell r="Z374" t="str">
            <v>TN to cover additional stages</v>
          </cell>
          <cell r="AC374" t="str">
            <v>[1] No model changes</v>
          </cell>
          <cell r="AF374" t="str">
            <v>-</v>
          </cell>
          <cell r="AI374" t="str">
            <v>-</v>
          </cell>
        </row>
        <row r="375">
          <cell r="K375" t="str">
            <v>MWCC_UTI_70269 (Section 1)</v>
          </cell>
          <cell r="L375" t="str">
            <v>PE</v>
          </cell>
          <cell r="Z375" t="str">
            <v>TN to cover additional stages</v>
          </cell>
          <cell r="AC375" t="str">
            <v>[1] No model changes</v>
          </cell>
          <cell r="AF375" t="str">
            <v>-</v>
          </cell>
          <cell r="AI375" t="str">
            <v>-</v>
          </cell>
        </row>
        <row r="376">
          <cell r="K376" t="str">
            <v>MWCC_UTI_70269 (Section 2)</v>
          </cell>
          <cell r="L376" t="str">
            <v>PE</v>
          </cell>
          <cell r="Z376" t="str">
            <v>TN to cover additional stages</v>
          </cell>
          <cell r="AC376" t="str">
            <v>[1] No model changes</v>
          </cell>
          <cell r="AF376" t="str">
            <v>-</v>
          </cell>
          <cell r="AI376" t="str">
            <v>-</v>
          </cell>
        </row>
        <row r="377">
          <cell r="K377" t="str">
            <v>MWCC_UTI_70269 (Section 3)</v>
          </cell>
          <cell r="L377" t="str">
            <v>PE</v>
          </cell>
          <cell r="Z377" t="str">
            <v>TN to cover additional stages</v>
          </cell>
          <cell r="AC377" t="str">
            <v>[1] No model changes</v>
          </cell>
          <cell r="AF377" t="str">
            <v>-</v>
          </cell>
          <cell r="AI377" t="str">
            <v>-</v>
          </cell>
        </row>
        <row r="378">
          <cell r="K378">
            <v>888888011479</v>
          </cell>
          <cell r="L378" t="str">
            <v>ST</v>
          </cell>
          <cell r="AC378" t="str">
            <v>-</v>
          </cell>
          <cell r="AF378" t="str">
            <v>-</v>
          </cell>
          <cell r="AI378" t="str">
            <v>-</v>
          </cell>
        </row>
        <row r="379">
          <cell r="K379">
            <v>888888016202</v>
          </cell>
          <cell r="L379" t="str">
            <v>ST</v>
          </cell>
          <cell r="AC379" t="str">
            <v>-</v>
          </cell>
          <cell r="AF379" t="str">
            <v>-</v>
          </cell>
          <cell r="AI379" t="str">
            <v>-</v>
          </cell>
        </row>
        <row r="380">
          <cell r="K380" t="str">
            <v>HP07</v>
          </cell>
          <cell r="L380" t="str">
            <v>ST</v>
          </cell>
          <cell r="AC380" t="str">
            <v>[1] No comments/ changes found it the model</v>
          </cell>
          <cell r="AF380" t="str">
            <v>-</v>
          </cell>
          <cell r="AI380" t="str">
            <v>-</v>
          </cell>
        </row>
        <row r="381">
          <cell r="K381" t="str">
            <v>2EI4U
2EKG0
2EUFL</v>
          </cell>
          <cell r="L381" t="str">
            <v>VC</v>
          </cell>
          <cell r="Z381" t="str">
            <v>Updated construction sequence</v>
          </cell>
          <cell r="AC381" t="str">
            <v xml:space="preserve">[1] No changes found in the model.  </v>
          </cell>
          <cell r="AF381" t="str">
            <v>N/A</v>
          </cell>
          <cell r="AI381" t="str">
            <v>2EUFL believed to be redundant but Phase 3 GMA still required. Analysis provided in FCD response.</v>
          </cell>
        </row>
        <row r="382">
          <cell r="K382" t="str">
            <v>2EKFR
2EHUT
2EQKA</v>
          </cell>
          <cell r="L382" t="str">
            <v>VC</v>
          </cell>
          <cell r="Z382" t="str">
            <v>Updated construction sequence</v>
          </cell>
          <cell r="AC382" t="str">
            <v xml:space="preserve">[1] No changes found in the model.  </v>
          </cell>
          <cell r="AF382" t="str">
            <v>N/A</v>
          </cell>
          <cell r="AI382" t="str">
            <v>N/A</v>
          </cell>
        </row>
        <row r="383">
          <cell r="K383" t="str">
            <v>2EKFZ</v>
          </cell>
          <cell r="L383" t="str">
            <v>VC</v>
          </cell>
          <cell r="Z383" t="str">
            <v>Updated construction sequence</v>
          </cell>
          <cell r="AC383" t="str">
            <v xml:space="preserve">[1] No changes found in the model.  </v>
          </cell>
          <cell r="AF383" t="str">
            <v>N/A</v>
          </cell>
          <cell r="AI383" t="str">
            <v>N/A</v>
          </cell>
        </row>
        <row r="384">
          <cell r="K384" t="str">
            <v>2ESU3
2EKOQ</v>
          </cell>
          <cell r="L384" t="str">
            <v>VC</v>
          </cell>
          <cell r="Z384" t="str">
            <v>Updated construction sequence</v>
          </cell>
          <cell r="AC384" t="str">
            <v xml:space="preserve">[1] No changes found in the model.  </v>
          </cell>
          <cell r="AF384" t="str">
            <v>N/A</v>
          </cell>
          <cell r="AI384" t="str">
            <v>N/A</v>
          </cell>
        </row>
        <row r="385">
          <cell r="K385" t="str">
            <v>2ETU0
2ESU9</v>
          </cell>
          <cell r="L385" t="str">
            <v>VC</v>
          </cell>
          <cell r="Z385" t="str">
            <v>Updated construction sequence</v>
          </cell>
          <cell r="AC385" t="str">
            <v xml:space="preserve">[1] No changes found in the model.  </v>
          </cell>
          <cell r="AF385" t="str">
            <v>N/A</v>
          </cell>
          <cell r="AI385" t="str">
            <v>N/A</v>
          </cell>
        </row>
        <row r="386">
          <cell r="K386" t="str">
            <v>2EKSP
2EKSK
2EI7E
2EI74</v>
          </cell>
          <cell r="L386" t="str">
            <v>CSB primary lining; Cast in situ concrete secondary lining</v>
          </cell>
          <cell r="Z386" t="str">
            <v>TN to cover additional stages</v>
          </cell>
          <cell r="AC386" t="str">
            <v>[1] CCTV has confirmed concrete segmental tunnel.</v>
          </cell>
          <cell r="AF386" t="str">
            <v>-</v>
          </cell>
          <cell r="AI386" t="str">
            <v>-</v>
          </cell>
        </row>
        <row r="387">
          <cell r="K387" t="str">
            <v>N/A</v>
          </cell>
          <cell r="L387" t="str">
            <v>N/A</v>
          </cell>
          <cell r="AC387" t="str">
            <v>[1] No changes to the model.</v>
          </cell>
          <cell r="AF387" t="str">
            <v>-</v>
          </cell>
          <cell r="AI387" t="str">
            <v>-</v>
          </cell>
        </row>
        <row r="388">
          <cell r="K388" t="str">
            <v>26ROH
26SHD</v>
          </cell>
          <cell r="L388" t="str">
            <v>CO</v>
          </cell>
          <cell r="Z388" t="str">
            <v>TN to cover additional stages</v>
          </cell>
          <cell r="AC388" t="str">
            <v>[1] No changes to the model.
[2] No changes to the model.</v>
          </cell>
          <cell r="AF388" t="str">
            <v>-</v>
          </cell>
          <cell r="AI388" t="str">
            <v>-</v>
          </cell>
        </row>
        <row r="389">
          <cell r="K389" t="str">
            <v>26JVU
26I58
26HUZ
26GYY
269XA</v>
          </cell>
          <cell r="L389" t="str">
            <v>CO</v>
          </cell>
          <cell r="AC389" t="str">
            <v>[1] No changes to the model. Phase 3 GMA withdrawn.</v>
          </cell>
          <cell r="AF389" t="str">
            <v>-</v>
          </cell>
          <cell r="AI389" t="str">
            <v>-</v>
          </cell>
        </row>
        <row r="390">
          <cell r="K390" t="str">
            <v>26YZ1
26Z8U</v>
          </cell>
          <cell r="L390" t="str">
            <v>VC</v>
          </cell>
          <cell r="AC390" t="str">
            <v>[1] No changes to the model found.</v>
          </cell>
          <cell r="AF390" t="str">
            <v>-</v>
          </cell>
          <cell r="AI390" t="str">
            <v>-</v>
          </cell>
        </row>
        <row r="391">
          <cell r="K391" t="str">
            <v>5GOUE
5GOUG
5GOUH
5GOUI</v>
          </cell>
          <cell r="L391" t="str">
            <v>VC</v>
          </cell>
          <cell r="AC391" t="str">
            <v>[1] No changes to the model found.</v>
          </cell>
          <cell r="AF391" t="str">
            <v>-</v>
          </cell>
          <cell r="AI391" t="str">
            <v>-</v>
          </cell>
        </row>
        <row r="392">
          <cell r="K392" t="str">
            <v>26YYX
270Z5
270ZB
270ZA</v>
          </cell>
          <cell r="L392" t="str">
            <v>VC
VC
VC
CO</v>
          </cell>
          <cell r="AC392" t="str">
            <v>[1] No changes to the model found.</v>
          </cell>
          <cell r="AF392" t="str">
            <v>-</v>
          </cell>
          <cell r="AI392" t="str">
            <v>-</v>
          </cell>
        </row>
        <row r="393">
          <cell r="K393" t="str">
            <v>336LM</v>
          </cell>
          <cell r="L393" t="str">
            <v>CO</v>
          </cell>
          <cell r="Z393" t="str">
            <v>TN to cover additional stages</v>
          </cell>
          <cell r="AC393" t="str">
            <v>-</v>
          </cell>
          <cell r="AF393" t="str">
            <v>-</v>
          </cell>
          <cell r="AI393" t="str">
            <v>-</v>
          </cell>
        </row>
        <row r="394">
          <cell r="K394" t="str">
            <v>26QHJ</v>
          </cell>
          <cell r="L394" t="str">
            <v>VC</v>
          </cell>
          <cell r="Z394" t="str">
            <v>TN to cover additional stages</v>
          </cell>
          <cell r="AC394" t="str">
            <v>[1] GMA report updated to C02 to reflect CCTV Survey, update alignment, and respond to comments</v>
          </cell>
          <cell r="AF394" t="str">
            <v>Changes to site survey attributes. For these assets the length and depth chanhes and the material changes to VC.
Same as above</v>
          </cell>
          <cell r="AI394" t="str">
            <v>-</v>
          </cell>
        </row>
        <row r="395">
          <cell r="K395" t="str">
            <v>26R2P</v>
          </cell>
          <cell r="L395" t="str">
            <v>CO</v>
          </cell>
          <cell r="Z395" t="str">
            <v>TN to cover additional stages</v>
          </cell>
          <cell r="AC395" t="str">
            <v>[1] GMA report updated to C02 to reflect CCTV Survey, update alignment, and respond to comments</v>
          </cell>
          <cell r="AF395" t="str">
            <v>-</v>
          </cell>
          <cell r="AI395" t="str">
            <v>-</v>
          </cell>
        </row>
        <row r="396">
          <cell r="K396" t="str">
            <v>26SSX
26TO7</v>
          </cell>
          <cell r="L396" t="str">
            <v>CO</v>
          </cell>
          <cell r="Z396" t="str">
            <v>TN to cover additional stages</v>
          </cell>
          <cell r="AC396" t="str">
            <v>[1] GMA report updated to C02 to reflect CCTV Survey, update alignment, and respond to comments</v>
          </cell>
          <cell r="AF396" t="str">
            <v>Changes to site survey attributes. For these assets depth, and length changes.
For 26TO7 the diameter changes to 0.75mm.</v>
          </cell>
          <cell r="AI396" t="str">
            <v>-</v>
          </cell>
        </row>
        <row r="397">
          <cell r="K397" t="str">
            <v>2EKH6
2EI6Q
2EKSO</v>
          </cell>
          <cell r="L397" t="str">
            <v>CO</v>
          </cell>
          <cell r="Z397" t="str">
            <v>TN to cover additional stages</v>
          </cell>
          <cell r="AC397" t="str">
            <v>[1] GMA report has been updated to reflect CCTV survey information and third party bridge displacement data.</v>
          </cell>
          <cell r="AF397" t="str">
            <v>Change of this asset's material to CO.</v>
          </cell>
          <cell r="AI397" t="str">
            <v>-</v>
          </cell>
        </row>
        <row r="398">
          <cell r="K398" t="str">
            <v>32W64</v>
          </cell>
          <cell r="L398" t="str">
            <v>VC</v>
          </cell>
          <cell r="Z398" t="str">
            <v>TN to cover additional stages</v>
          </cell>
          <cell r="AC398" t="str">
            <v>[1] GMA report has been updated to reflect CCTV survey information and third party bridge displacement data. Comment sheet contains additional strain and displacement plots for LON-01-43012.</v>
          </cell>
          <cell r="AF398" t="str">
            <v>-</v>
          </cell>
          <cell r="AI398" t="str">
            <v>-</v>
          </cell>
        </row>
        <row r="399">
          <cell r="K399" t="str">
            <v>5JYCC
1BBZ3
1BCGU</v>
          </cell>
          <cell r="L399" t="str">
            <v>ST/CI</v>
          </cell>
          <cell r="Z399" t="str">
            <v>TN to cover additional stages</v>
          </cell>
          <cell r="AC399" t="str">
            <v>[1] GMA report has been updated to reflect CCTV survey information and third party bridge displacement data.</v>
          </cell>
          <cell r="AF399" t="str">
            <v>-</v>
          </cell>
          <cell r="AI399" t="str">
            <v>-</v>
          </cell>
        </row>
        <row r="400">
          <cell r="K400" t="str">
            <v>5JYDV</v>
          </cell>
          <cell r="L400" t="str">
            <v>ST/CI</v>
          </cell>
          <cell r="Z400" t="str">
            <v>TN to cover additional stages</v>
          </cell>
          <cell r="AC400" t="str">
            <v>[1] GMA report has been updated to reflect CCTV survey information and third party bridge displacement data.</v>
          </cell>
          <cell r="AF400" t="str">
            <v>-</v>
          </cell>
          <cell r="AI400" t="str">
            <v xml:space="preserve">Review of information. No changes to the model required.
DH required to review calculations produced by external consultant. </v>
          </cell>
        </row>
        <row r="401">
          <cell r="K401">
            <v>27040</v>
          </cell>
          <cell r="L401" t="str">
            <v xml:space="preserve">Primary Lining: Grey Iron Segmental bolted with concrete infill; Brick secondary lining </v>
          </cell>
          <cell r="Z401" t="str">
            <v>N/A</v>
          </cell>
          <cell r="AC401" t="str">
            <v xml:space="preserve">[1] Axis depths have been ammended in the revised report following review of historical drawings and use of noted gradients along length of the asset. 
[2] No model changes.
[3] No model changes. 
[4] Axis depths have been ammeneded in the revised report following review of historical drawings and use of noted gradients along length of the asset. </v>
          </cell>
          <cell r="AF401" t="str">
            <v>N/A</v>
          </cell>
          <cell r="AI401" t="str">
            <v>N/A</v>
          </cell>
          <cell r="AK401" t="str">
            <v>N/A</v>
          </cell>
        </row>
        <row r="402">
          <cell r="K402" t="str">
            <v>26REN</v>
          </cell>
          <cell r="L402" t="str">
            <v>Precast concrete segmental lined tunnel unbolted with brick secondary lining</v>
          </cell>
          <cell r="Z402" t="str">
            <v>N/A</v>
          </cell>
          <cell r="AC402" t="str">
            <v xml:space="preserve">[1] Axis depths have been ammended in the revised report following review of historical drawings and use of noted gradients along length of the asset. 
[2] No model changes.
[3] No model changes. 
[4] Axis depths have been ammeneded in the revised report following review of historical drawings and use of noted gradients along length of the asset. </v>
          </cell>
          <cell r="AF402" t="str">
            <v>N/A</v>
          </cell>
          <cell r="AI402" t="str">
            <v>N/A</v>
          </cell>
          <cell r="AK402" t="str">
            <v>N/A</v>
          </cell>
        </row>
        <row r="403">
          <cell r="K403" t="str">
            <v>26PM2
26SFQ
26PLU</v>
          </cell>
          <cell r="L403" t="str">
            <v>VC</v>
          </cell>
          <cell r="Z403" t="str">
            <v>TN to cover additional stages</v>
          </cell>
          <cell r="AC403" t="str">
            <v>[1] For information only - CCTV 1MC04-SCJ_MCB-UT-REP-SS03-000025 notes 26SFQ as 47m in length compared to 55.71m noted in report.
[2] No comments/ changes to the model.</v>
          </cell>
          <cell r="AF403" t="str">
            <v>-</v>
          </cell>
          <cell r="AI403" t="str">
            <v>-</v>
          </cell>
        </row>
        <row r="404">
          <cell r="K404" t="str">
            <v>27MA0</v>
          </cell>
          <cell r="L404" t="str">
            <v>CO</v>
          </cell>
          <cell r="AC404" t="str">
            <v>[1] No changes in the model.
[2] No changes in the model.</v>
          </cell>
          <cell r="AF404" t="str">
            <v>Shape of asset is aa box culvert.</v>
          </cell>
          <cell r="AI404" t="str">
            <v>-</v>
          </cell>
        </row>
        <row r="405">
          <cell r="K405" t="str">
            <v>27OWJ
27MA4
27MA0</v>
          </cell>
          <cell r="L405" t="str">
            <v>CO</v>
          </cell>
          <cell r="AC405" t="str">
            <v>[1] No changes in the model.
[2] No changes in the model.</v>
          </cell>
          <cell r="AF405" t="str">
            <v>Shape of asset is aa box culvert.</v>
          </cell>
          <cell r="AI405" t="str">
            <v>-</v>
          </cell>
        </row>
        <row r="406">
          <cell r="K406" t="str">
            <v>5XBV8</v>
          </cell>
          <cell r="L406" t="str">
            <v>CO</v>
          </cell>
          <cell r="Z406" t="str">
            <v>TN to cover additional stages</v>
          </cell>
          <cell r="AC406" t="str">
            <v>[1] No changes to the model.
[2] No changes to the model.
[3]No changes to the model.</v>
          </cell>
          <cell r="AF406" t="str">
            <v>-
Changes to site survey attributes. For these assets the length and depth changes and the diameter changes to 1.22m.</v>
          </cell>
          <cell r="AI406" t="str">
            <v>-</v>
          </cell>
        </row>
        <row r="407">
          <cell r="K407" t="str">
            <v>1AZMV
1AZMU</v>
          </cell>
          <cell r="L407" t="str">
            <v>Ductile Iron</v>
          </cell>
          <cell r="AC407" t="str">
            <v>[1] Axial strain reduction for steel should be 0.2.</v>
          </cell>
          <cell r="AF407" t="str">
            <v>-</v>
          </cell>
          <cell r="AI407" t="str">
            <v xml:space="preserve">Review of information. No changes to the model required.
DH required to review reports produced by OTB. </v>
          </cell>
        </row>
        <row r="408">
          <cell r="K408" t="str">
            <v>1AZMY
1AYZS
1AZ3Y</v>
          </cell>
          <cell r="L408" t="str">
            <v>Cast Iron</v>
          </cell>
          <cell r="AC408" t="str">
            <v>[1] Axial strain reduction for steel should be 0.2.</v>
          </cell>
          <cell r="AF408" t="str">
            <v>-</v>
          </cell>
          <cell r="AI408" t="str">
            <v xml:space="preserve">Review of information. No changes to the model required.
DH required to review reports produced by OTB. </v>
          </cell>
        </row>
        <row r="409">
          <cell r="K409" t="str">
            <v>5R6O7
5R5HU
5RCN8
5RCN7
5R6IR
CC2K
CC2C
CC2B
CD9A
CC2H</v>
          </cell>
          <cell r="L409" t="str">
            <v>HPPE / DI / CI</v>
          </cell>
          <cell r="AC409" t="str">
            <v>[1] Axial strain reduction for steel should be 0.2.</v>
          </cell>
          <cell r="AF409" t="str">
            <v>-</v>
          </cell>
          <cell r="AI409" t="str">
            <v xml:space="preserve">Review of information. No changes to the model required.
DH required to review reports produced by OTB. </v>
          </cell>
        </row>
        <row r="410">
          <cell r="K410" t="str">
            <v>CC2G
CAN3
CAOI
CCFU
CAY6</v>
          </cell>
          <cell r="L410" t="str">
            <v>Cast Iron</v>
          </cell>
          <cell r="AC410" t="str">
            <v>[1] Axial strain reduction for steel should be 0.2.</v>
          </cell>
          <cell r="AF410" t="str">
            <v>-</v>
          </cell>
          <cell r="AI410" t="str">
            <v xml:space="preserve">Review of information. No changes to the model required.
DH required to review reports produced by OTB. </v>
          </cell>
        </row>
        <row r="411">
          <cell r="K411" t="str">
            <v>26ZVS
26ZVN</v>
          </cell>
          <cell r="L411" t="str">
            <v>CO</v>
          </cell>
          <cell r="AC411" t="str">
            <v>[1] No changes to the model. Refer to 1MC04-SCJ-QY-RFI-SS03-101865 for study of effects on construction sequence.</v>
          </cell>
          <cell r="AF411" t="str">
            <v>Change in construction sequence - changing fire tank construction to end of sequence.</v>
          </cell>
          <cell r="AI411" t="str">
            <v>Assessement of revised construction sequence including temporary works for fire tank construction</v>
          </cell>
        </row>
        <row r="412">
          <cell r="K412">
            <v>26921</v>
          </cell>
          <cell r="L412" t="str">
            <v>CO</v>
          </cell>
          <cell r="AC412" t="str">
            <v>[1] No changes to the model. Refer to 1MC04-SCJ-QY-RFI-SS03-101865 for study of effects on construction sequence.</v>
          </cell>
          <cell r="AF412" t="str">
            <v>Change in construction sequence - changing fire tank construction to end of sequence.</v>
          </cell>
          <cell r="AI412" t="str">
            <v>Assessement of revised construction sequence including temporary works for fire tank construction</v>
          </cell>
        </row>
        <row r="413">
          <cell r="K413" t="str">
            <v>N/A</v>
          </cell>
          <cell r="L413" t="str">
            <v>PE</v>
          </cell>
          <cell r="Z413" t="str">
            <v xml:space="preserve">[1] TN to cover additional stages
[2] Updated construction sequence 
[3] Updated construction sequence </v>
          </cell>
          <cell r="AC413" t="str">
            <v>[1] No changes to the model</v>
          </cell>
          <cell r="AF413" t="str">
            <v>N/A</v>
          </cell>
          <cell r="AI413" t="str">
            <v>[1]
Headwall temporary works
[2]
Additional tunnel sections added to the model for intermediate construction stages between pilot and enlargement tunnels.</v>
          </cell>
        </row>
        <row r="414">
          <cell r="K414">
            <v>510935598</v>
          </cell>
          <cell r="L414" t="str">
            <v>CI</v>
          </cell>
          <cell r="Z414" t="str">
            <v>TN to cover additional stages</v>
          </cell>
          <cell r="AC414" t="str">
            <v>N/A</v>
          </cell>
          <cell r="AF414" t="str">
            <v>-</v>
          </cell>
          <cell r="AI414" t="str">
            <v>-</v>
          </cell>
        </row>
        <row r="415">
          <cell r="K415">
            <v>510948024</v>
          </cell>
          <cell r="L415" t="str">
            <v>CI</v>
          </cell>
          <cell r="Z415" t="str">
            <v>TN to cover additional stages</v>
          </cell>
          <cell r="AC415" t="str">
            <v>N/A</v>
          </cell>
          <cell r="AF415" t="str">
            <v>-</v>
          </cell>
          <cell r="AI415" t="str">
            <v>-</v>
          </cell>
        </row>
        <row r="416">
          <cell r="K416" t="str">
            <v>510966116
 510966118
510966120</v>
          </cell>
          <cell r="L416" t="str">
            <v>CI
PE
ST</v>
          </cell>
          <cell r="Z416" t="str">
            <v>TN to cover additional stages</v>
          </cell>
          <cell r="AC416" t="str">
            <v>N/A</v>
          </cell>
          <cell r="AF416" t="str">
            <v>N/A</v>
          </cell>
          <cell r="AI416" t="str">
            <v>Updated bridge assessment.</v>
          </cell>
        </row>
        <row r="417">
          <cell r="K417">
            <v>510967538</v>
          </cell>
          <cell r="L417" t="str">
            <v>Ductile Iron</v>
          </cell>
          <cell r="AC417" t="str">
            <v>N/A</v>
          </cell>
          <cell r="AF417" t="str">
            <v>-</v>
          </cell>
          <cell r="AI417" t="str">
            <v>-</v>
          </cell>
        </row>
        <row r="418">
          <cell r="K418">
            <v>510977749</v>
          </cell>
          <cell r="L418" t="str">
            <v>CI</v>
          </cell>
          <cell r="Z418" t="str">
            <v>TN to cover additional stages</v>
          </cell>
          <cell r="AC418" t="str">
            <v>N/A</v>
          </cell>
          <cell r="AF418" t="str">
            <v>N/A</v>
          </cell>
          <cell r="AI418" t="str">
            <v>N/A</v>
          </cell>
        </row>
        <row r="419">
          <cell r="K419">
            <v>606443365</v>
          </cell>
          <cell r="L419" t="str">
            <v>ST</v>
          </cell>
          <cell r="Z419" t="str">
            <v>TN to cover additional stages</v>
          </cell>
          <cell r="AC419" t="str">
            <v>N/A</v>
          </cell>
          <cell r="AF419" t="str">
            <v>-</v>
          </cell>
          <cell r="AI419" t="str">
            <v>-</v>
          </cell>
        </row>
        <row r="420">
          <cell r="K420">
            <v>620529843</v>
          </cell>
          <cell r="L420" t="str">
            <v>CI</v>
          </cell>
          <cell r="Z420" t="str">
            <v>N/A</v>
          </cell>
          <cell r="AC420" t="str">
            <v>N/A</v>
          </cell>
          <cell r="AF420" t="str">
            <v>N/A</v>
          </cell>
          <cell r="AI420" t="str">
            <v>N/A</v>
          </cell>
          <cell r="AK420" t="str">
            <v>N/A</v>
          </cell>
        </row>
        <row r="421">
          <cell r="K421">
            <v>636417185</v>
          </cell>
          <cell r="L421" t="str">
            <v>CI</v>
          </cell>
          <cell r="Z421" t="str">
            <v>TN to cover additional stages</v>
          </cell>
          <cell r="AC421" t="str">
            <v>N/A</v>
          </cell>
          <cell r="AF421" t="str">
            <v>N/A</v>
          </cell>
          <cell r="AI421" t="str">
            <v>N/A</v>
          </cell>
        </row>
        <row r="422">
          <cell r="K422">
            <v>220000639505</v>
          </cell>
          <cell r="L422" t="str">
            <v>ST</v>
          </cell>
          <cell r="Z422" t="str">
            <v>TN to cover additional stages</v>
          </cell>
          <cell r="AC422" t="str">
            <v>N/A</v>
          </cell>
          <cell r="AF422" t="str">
            <v>-</v>
          </cell>
          <cell r="AI422" t="str">
            <v>-</v>
          </cell>
        </row>
        <row r="423">
          <cell r="K423" t="str">
            <v>MWCC_UTI_70288</v>
          </cell>
          <cell r="L423" t="str">
            <v>PE</v>
          </cell>
          <cell r="Z423" t="str">
            <v>TN to cover additional stages</v>
          </cell>
          <cell r="AC423" t="str">
            <v>N/A</v>
          </cell>
          <cell r="AF423" t="str">
            <v>N/A</v>
          </cell>
          <cell r="AI423" t="str">
            <v>N/A</v>
          </cell>
        </row>
        <row r="424">
          <cell r="K424" t="str">
            <v>203109 (utility 1)</v>
          </cell>
          <cell r="L424" t="str">
            <v>CI</v>
          </cell>
          <cell r="Z424" t="str">
            <v>TN to cover additional stages</v>
          </cell>
          <cell r="AC424" t="str">
            <v>N/A</v>
          </cell>
          <cell r="AF424" t="str">
            <v>Investigation into mitigations.No changes to model.</v>
          </cell>
          <cell r="AI424" t="str">
            <v>-</v>
          </cell>
        </row>
        <row r="425">
          <cell r="K425" t="str">
            <v>203109 (utility 2)</v>
          </cell>
          <cell r="L425" t="str">
            <v>CI</v>
          </cell>
          <cell r="Z425" t="str">
            <v>TN to cover additional stages</v>
          </cell>
          <cell r="AC425" t="str">
            <v>N/A</v>
          </cell>
          <cell r="AF425" t="str">
            <v>Investigation into mitigations. No changes to the model.</v>
          </cell>
          <cell r="AI425" t="str">
            <v>-</v>
          </cell>
        </row>
        <row r="426">
          <cell r="K426" t="str">
            <v>220000639755 (util_2)</v>
          </cell>
          <cell r="L426" t="str">
            <v>ST</v>
          </cell>
          <cell r="Z426" t="str">
            <v>TN to cover additional stages</v>
          </cell>
          <cell r="AC426" t="str">
            <v>N/A</v>
          </cell>
          <cell r="AF426" t="str">
            <v>-</v>
          </cell>
          <cell r="AI426" t="str">
            <v>-</v>
          </cell>
        </row>
        <row r="427">
          <cell r="K427" t="str">
            <v>220000639756 (util_3)</v>
          </cell>
          <cell r="L427" t="str">
            <v>ST</v>
          </cell>
          <cell r="Z427" t="str">
            <v>TN to cover additional stages</v>
          </cell>
          <cell r="AC427" t="str">
            <v>N/A</v>
          </cell>
          <cell r="AF427" t="str">
            <v>-</v>
          </cell>
          <cell r="AI427" t="str">
            <v>-</v>
          </cell>
        </row>
        <row r="428">
          <cell r="K428" t="str">
            <v>MWCC_UTI_70896</v>
          </cell>
          <cell r="L428" t="str">
            <v>PE</v>
          </cell>
          <cell r="Z428" t="str">
            <v>TN to cover additional stages</v>
          </cell>
          <cell r="AC428" t="str">
            <v>N/A</v>
          </cell>
          <cell r="AF428" t="str">
            <v>N/A</v>
          </cell>
          <cell r="AI428" t="str">
            <v>N/A</v>
          </cell>
        </row>
        <row r="429">
          <cell r="K429" t="str">
            <v>510795814
510967536</v>
          </cell>
          <cell r="L429" t="str">
            <v>CI</v>
          </cell>
          <cell r="Z429" t="str">
            <v>N/A</v>
          </cell>
          <cell r="AC429" t="str">
            <v>N/A</v>
          </cell>
          <cell r="AF429" t="str">
            <v>N/A</v>
          </cell>
          <cell r="AI429" t="str">
            <v>N/A</v>
          </cell>
          <cell r="AK429" t="str">
            <v>N/A</v>
          </cell>
        </row>
        <row r="430">
          <cell r="K430" t="str">
            <v>510935605 (util_1)</v>
          </cell>
          <cell r="L430" t="str">
            <v>CI</v>
          </cell>
          <cell r="Z430" t="str">
            <v>TN to cover additional stages</v>
          </cell>
          <cell r="AC430" t="str">
            <v>N/A</v>
          </cell>
          <cell r="AF430" t="str">
            <v>-</v>
          </cell>
          <cell r="AI430" t="str">
            <v>-</v>
          </cell>
        </row>
        <row r="431">
          <cell r="K431" t="str">
            <v>510950521 (utility 4)</v>
          </cell>
          <cell r="L431" t="str">
            <v>ST</v>
          </cell>
          <cell r="Z431" t="str">
            <v>TN to cover additional stages</v>
          </cell>
          <cell r="AC431" t="str">
            <v>N/A</v>
          </cell>
          <cell r="AF431" t="str">
            <v>Material change from Steel to Spun Iron. Axial strain reduction factor reduced.</v>
          </cell>
          <cell r="AI431" t="str">
            <v>-</v>
          </cell>
        </row>
        <row r="432">
          <cell r="K432" t="str">
            <v>510950522 (utility 2)</v>
          </cell>
          <cell r="L432" t="str">
            <v>ST</v>
          </cell>
          <cell r="Z432" t="str">
            <v>TN to cover additional stages</v>
          </cell>
          <cell r="AC432" t="str">
            <v>N/A</v>
          </cell>
          <cell r="AF432" t="str">
            <v>Material change from Steel to Spun Iron. Axial strain reduction factor reduced.</v>
          </cell>
          <cell r="AI432" t="str">
            <v>-</v>
          </cell>
        </row>
        <row r="433">
          <cell r="K433" t="str">
            <v>510950523 (utility 1)</v>
          </cell>
          <cell r="L433" t="str">
            <v>Spun Iron</v>
          </cell>
          <cell r="Z433" t="str">
            <v>TN to cover additional stages</v>
          </cell>
          <cell r="AC433" t="str">
            <v>N/A</v>
          </cell>
          <cell r="AF433" t="str">
            <v>Material change from Steel to Spun Iron. Axial strain reduction factor reduced.</v>
          </cell>
          <cell r="AI433" t="str">
            <v>-</v>
          </cell>
        </row>
        <row r="434">
          <cell r="K434" t="str">
            <v>510950524 (utiliy 3)</v>
          </cell>
          <cell r="L434" t="str">
            <v>Spun Iron</v>
          </cell>
          <cell r="Z434" t="str">
            <v>TN to cover additional stages</v>
          </cell>
          <cell r="AC434" t="str">
            <v>N/A</v>
          </cell>
          <cell r="AF434" t="str">
            <v>Material change from Steel to Spun Iron. Axial strain reduction factor reduced.</v>
          </cell>
          <cell r="AI434" t="str">
            <v>-</v>
          </cell>
        </row>
        <row r="435">
          <cell r="K435" t="str">
            <v>MWCC_UTI_71078</v>
          </cell>
          <cell r="L435" t="str">
            <v>PE</v>
          </cell>
          <cell r="Z435" t="str">
            <v>TN to cover additional stages</v>
          </cell>
          <cell r="AC435" t="str">
            <v>N/A</v>
          </cell>
          <cell r="AF435" t="str">
            <v>N/A</v>
          </cell>
          <cell r="AI435" t="str">
            <v>Assessment of effects of MSB utility mitigation works (jacking) on utility assets demonstrates asset is likely to exceed acceptance criteria therefore further mitigation works will be required.</v>
          </cell>
        </row>
        <row r="436">
          <cell r="K436" t="str">
            <v>MWCC_UTI_70290</v>
          </cell>
          <cell r="L436" t="str">
            <v>PE</v>
          </cell>
          <cell r="Z436" t="str">
            <v>N/A</v>
          </cell>
          <cell r="AC436" t="str">
            <v>N/A</v>
          </cell>
          <cell r="AF436" t="str">
            <v>N/A</v>
          </cell>
          <cell r="AI436" t="str">
            <v>Assessment of effects of MSB utility mitigation works (jacking) on utility assets demonstrates asset is likely to exceed acceptance criteria therefore further mitigation works will be required.</v>
          </cell>
        </row>
        <row r="437">
          <cell r="K437" t="str">
            <v>MWCC_UTI_70899</v>
          </cell>
          <cell r="L437" t="str">
            <v>PE</v>
          </cell>
          <cell r="Z437" t="str">
            <v>N/A</v>
          </cell>
          <cell r="AC437" t="str">
            <v>N/A</v>
          </cell>
          <cell r="AF437" t="str">
            <v>N/A</v>
          </cell>
          <cell r="AI437" t="str">
            <v>Assessment of effects of MSB utility mitigation works (jacking) on utility assets demonstrates asset is likely to exceed acceptance criteria therefore further mitigation works will be required.</v>
          </cell>
        </row>
        <row r="438">
          <cell r="K438" t="str">
            <v>MWCC_UTI_70565</v>
          </cell>
          <cell r="L438" t="str">
            <v>PE</v>
          </cell>
          <cell r="Z438" t="str">
            <v>N/A</v>
          </cell>
          <cell r="AC438" t="str">
            <v>N/A</v>
          </cell>
          <cell r="AF438" t="str">
            <v>N/A</v>
          </cell>
          <cell r="AI438" t="str">
            <v>Assessment of effects of MSB utility mitigation works (jacking) on utility assets demonstrates asset is likely to exceed acceptance criteria therefore further mitigation works will be required.</v>
          </cell>
        </row>
        <row r="439">
          <cell r="K439" t="str">
            <v>MWCC_UTI_70289</v>
          </cell>
          <cell r="L439" t="str">
            <v>PE</v>
          </cell>
          <cell r="Z439" t="str">
            <v>TN to cover additional stages</v>
          </cell>
          <cell r="AC439" t="str">
            <v>N/A</v>
          </cell>
          <cell r="AF439" t="str">
            <v>N/A</v>
          </cell>
          <cell r="AI439" t="str">
            <v>N/A</v>
          </cell>
        </row>
        <row r="440">
          <cell r="K440" t="str">
            <v>MWCC_UTI_21109 (21241071)</v>
          </cell>
          <cell r="L440" t="str">
            <v>uPVC</v>
          </cell>
          <cell r="AC440" t="str">
            <v>N/A</v>
          </cell>
          <cell r="AF440" t="str">
            <v>-</v>
          </cell>
          <cell r="AI440" t="str">
            <v>-</v>
          </cell>
        </row>
        <row r="441">
          <cell r="K441" t="str">
            <v>MWCC_UTI_70894</v>
          </cell>
          <cell r="L441" t="str">
            <v>PE</v>
          </cell>
          <cell r="Z441" t="str">
            <v>TN to cover additional stages</v>
          </cell>
          <cell r="AC441" t="str">
            <v>N/A</v>
          </cell>
          <cell r="AF441" t="str">
            <v>N/A</v>
          </cell>
          <cell r="AI441" t="str">
            <v>Assessment of effects of MSB utility mitigation works (jacking) on utility assets demonstrates asset is likely to exceed acceptance criteria therefore further mitigation works will be required.</v>
          </cell>
        </row>
        <row r="442">
          <cell r="K442" t="str">
            <v xml:space="preserve">MWCC_UTI_60500
MWCC_UTI_60501 </v>
          </cell>
          <cell r="L442" t="str">
            <v>Fibre optic cable</v>
          </cell>
          <cell r="Z442" t="str">
            <v>Increased extent of impact</v>
          </cell>
          <cell r="AC442" t="str">
            <v>N/A</v>
          </cell>
          <cell r="AF442" t="str">
            <v>N/A</v>
          </cell>
          <cell r="AI442" t="str">
            <v>Assessment of effects of MSB utility mitigation works (jacking) on utility assets demonstrates asset is likely to exceed acceptance criteria therefore further mitigation works will be required.</v>
          </cell>
        </row>
        <row r="443">
          <cell r="K443" t="str">
            <v>MWCC_UTI_71073</v>
          </cell>
          <cell r="L443" t="str">
            <v>PE</v>
          </cell>
          <cell r="Z443" t="str">
            <v>Increased extent of impact</v>
          </cell>
          <cell r="AC443" t="str">
            <v>N/A</v>
          </cell>
          <cell r="AF443" t="str">
            <v>N/A</v>
          </cell>
          <cell r="AI443" t="str">
            <v>N/A</v>
          </cell>
        </row>
        <row r="444">
          <cell r="K444" t="str">
            <v>MWCC_UTI_71079</v>
          </cell>
          <cell r="L444" t="str">
            <v>PE</v>
          </cell>
          <cell r="Z444" t="str">
            <v>TN to cover additional stages</v>
          </cell>
          <cell r="AC444" t="str">
            <v>N/A</v>
          </cell>
          <cell r="AF444" t="str">
            <v>N/A</v>
          </cell>
          <cell r="AI444" t="str">
            <v>N/A</v>
          </cell>
        </row>
        <row r="445">
          <cell r="K445" t="str">
            <v>MWCC_UTI_71081</v>
          </cell>
          <cell r="L445" t="str">
            <v>PE</v>
          </cell>
          <cell r="Z445" t="str">
            <v>TN to cover additional stages</v>
          </cell>
          <cell r="AC445" t="str">
            <v>N/A</v>
          </cell>
          <cell r="AF445" t="str">
            <v>N/A</v>
          </cell>
          <cell r="AI445" t="str">
            <v>N/A</v>
          </cell>
        </row>
        <row r="446">
          <cell r="K446" t="str">
            <v>MWCC_UTI_72227</v>
          </cell>
          <cell r="L446" t="str">
            <v>PE</v>
          </cell>
          <cell r="Z446" t="str">
            <v>TN to cover additional stages</v>
          </cell>
          <cell r="AC446" t="str">
            <v>N/A</v>
          </cell>
          <cell r="AF446" t="str">
            <v>N/A</v>
          </cell>
          <cell r="AI446" t="str">
            <v>N/A</v>
          </cell>
        </row>
        <row r="447">
          <cell r="K447" t="str">
            <v>Util_12</v>
          </cell>
          <cell r="L447" t="str">
            <v>PE</v>
          </cell>
          <cell r="Z447" t="str">
            <v>[1] TN to cover additional stages
[2] Pipe diameter: 0.09</v>
          </cell>
          <cell r="AC447" t="str">
            <v>N/A</v>
          </cell>
          <cell r="AF447" t="str">
            <v>N/A</v>
          </cell>
          <cell r="AI447" t="str">
            <v>N/A</v>
          </cell>
        </row>
        <row r="448">
          <cell r="K448" t="str">
            <v>MWCC_UTI_70297
(Util_9)</v>
          </cell>
          <cell r="L448" t="str">
            <v>PE</v>
          </cell>
          <cell r="Z448" t="str">
            <v>[1] TN to cover additional stages
[2] Pipe diameter: 0.09</v>
          </cell>
          <cell r="AC448" t="str">
            <v>N/A</v>
          </cell>
          <cell r="AF448" t="str">
            <v>N/A</v>
          </cell>
          <cell r="AI448" t="str">
            <v>N/A</v>
          </cell>
        </row>
        <row r="449">
          <cell r="K449" t="str">
            <v>MWCC_UTI_70363</v>
          </cell>
          <cell r="L449" t="str">
            <v>PE</v>
          </cell>
          <cell r="Z449" t="str">
            <v>Diameter: 0.09m</v>
          </cell>
          <cell r="AC449" t="str">
            <v xml:space="preserve">No comments/ changes to the model
</v>
          </cell>
          <cell r="AF449" t="str">
            <v>N/A</v>
          </cell>
          <cell r="AI449" t="str">
            <v>N/A</v>
          </cell>
        </row>
        <row r="450">
          <cell r="K450" t="str">
            <v>MWCC_UTI_70364</v>
          </cell>
          <cell r="L450" t="str">
            <v>PE</v>
          </cell>
          <cell r="Z450" t="str">
            <v>Diameter: 0.09m</v>
          </cell>
          <cell r="AC450" t="str">
            <v xml:space="preserve">No comments/ changes to the model
</v>
          </cell>
          <cell r="AF450" t="str">
            <v>N/A</v>
          </cell>
          <cell r="AI450" t="str">
            <v>N/A</v>
          </cell>
        </row>
        <row r="451">
          <cell r="K451" t="str">
            <v>MWCC_UTI_70365</v>
          </cell>
          <cell r="L451" t="str">
            <v>PE</v>
          </cell>
          <cell r="Z451" t="str">
            <v>Diameter: 0.09m</v>
          </cell>
          <cell r="AC451" t="str">
            <v xml:space="preserve">No comments/ changes to the model
</v>
          </cell>
          <cell r="AF451" t="str">
            <v>N/A</v>
          </cell>
          <cell r="AI451" t="str">
            <v>N/A</v>
          </cell>
        </row>
        <row r="452">
          <cell r="K452" t="str">
            <v>MWCC_UTI_70366</v>
          </cell>
          <cell r="L452" t="str">
            <v>PE</v>
          </cell>
          <cell r="Z452" t="str">
            <v>Diameter: 0.09m</v>
          </cell>
          <cell r="AC452" t="str">
            <v xml:space="preserve">No comments/ changes to the model
</v>
          </cell>
          <cell r="AF452" t="str">
            <v>N/A</v>
          </cell>
          <cell r="AI452" t="str">
            <v>N/A</v>
          </cell>
        </row>
        <row r="453">
          <cell r="K453" t="str">
            <v>MWCC_UTI_70367</v>
          </cell>
          <cell r="L453" t="str">
            <v>PE</v>
          </cell>
          <cell r="Z453" t="str">
            <v>Diameter: 0.09m</v>
          </cell>
          <cell r="AC453" t="str">
            <v xml:space="preserve">No comments/ changes to the model
</v>
          </cell>
          <cell r="AF453" t="str">
            <v>N/A</v>
          </cell>
          <cell r="AI453" t="str">
            <v>N/A</v>
          </cell>
        </row>
        <row r="454">
          <cell r="K454" t="str">
            <v>Util_10</v>
          </cell>
          <cell r="L454" t="str">
            <v>PE</v>
          </cell>
          <cell r="Z454" t="str">
            <v>[1] TN to cover additional stages
[2] Pipe diameter: 0.09</v>
          </cell>
          <cell r="AC454" t="str">
            <v>N/A</v>
          </cell>
          <cell r="AF454" t="str">
            <v>N/A</v>
          </cell>
          <cell r="AI454" t="str">
            <v>N/A</v>
          </cell>
        </row>
        <row r="455">
          <cell r="K455" t="str">
            <v>Util_11</v>
          </cell>
          <cell r="L455" t="str">
            <v>PE</v>
          </cell>
          <cell r="Z455" t="str">
            <v>[1] TN to cover additional stages
[2] Pipe diameter: 0.09</v>
          </cell>
          <cell r="AC455" t="str">
            <v>N/A</v>
          </cell>
          <cell r="AF455" t="str">
            <v>N/A</v>
          </cell>
          <cell r="AI455" t="str">
            <v>N/A</v>
          </cell>
        </row>
        <row r="456">
          <cell r="K456" t="str">
            <v>Util_4</v>
          </cell>
          <cell r="L456" t="str">
            <v>PE</v>
          </cell>
          <cell r="Z456" t="str">
            <v>[1] TN to cover additional stages
[2] Pipe diameter: 0.09</v>
          </cell>
          <cell r="AC456" t="str">
            <v>N/A</v>
          </cell>
          <cell r="AF456" t="str">
            <v>N/A</v>
          </cell>
          <cell r="AI456" t="str">
            <v>N/A</v>
          </cell>
        </row>
        <row r="457">
          <cell r="K457" t="str">
            <v>Util_5</v>
          </cell>
          <cell r="L457" t="str">
            <v>PE</v>
          </cell>
          <cell r="Z457" t="str">
            <v>[1] TN to cover additional stages
[2] Pipe diameter: 0.09</v>
          </cell>
          <cell r="AC457" t="str">
            <v>N/A</v>
          </cell>
          <cell r="AF457" t="str">
            <v>N/A</v>
          </cell>
          <cell r="AI457" t="str">
            <v>N/A</v>
          </cell>
        </row>
        <row r="458">
          <cell r="K458" t="str">
            <v>Util_7</v>
          </cell>
          <cell r="L458" t="str">
            <v>PE</v>
          </cell>
          <cell r="Z458" t="str">
            <v>[1] TN to cover additional stages
[2] Pipe diameter: 0.09</v>
          </cell>
          <cell r="AC458" t="str">
            <v>N/A</v>
          </cell>
          <cell r="AF458" t="str">
            <v>N/A</v>
          </cell>
          <cell r="AI458" t="str">
            <v>N/A</v>
          </cell>
        </row>
        <row r="459">
          <cell r="K459" t="str">
            <v>MWCC_UTI_70291
(Util_8)</v>
          </cell>
          <cell r="L459" t="str">
            <v>PE</v>
          </cell>
          <cell r="Z459" t="str">
            <v>[1] TN to cover additional stages
[2] Pipe diameter: 0.09</v>
          </cell>
          <cell r="AC459" t="str">
            <v>N/A</v>
          </cell>
          <cell r="AF459" t="str">
            <v>N/A</v>
          </cell>
          <cell r="AI459" t="str">
            <v>N/A</v>
          </cell>
        </row>
        <row r="460">
          <cell r="K460" t="str">
            <v>MWCC_UTI_70369</v>
          </cell>
          <cell r="L460" t="str">
            <v>PE</v>
          </cell>
          <cell r="Z460" t="str">
            <v>Diameter: 0.09m</v>
          </cell>
          <cell r="AC460" t="str">
            <v xml:space="preserve">No comments/ changes to the model
</v>
          </cell>
          <cell r="AF460" t="str">
            <v>N/A</v>
          </cell>
          <cell r="AI460" t="str">
            <v>N/A</v>
          </cell>
        </row>
        <row r="461">
          <cell r="K461" t="str">
            <v>Util_1</v>
          </cell>
          <cell r="L461" t="str">
            <v>PE</v>
          </cell>
          <cell r="Z461" t="str">
            <v>[1] TN to cover additional stages
[2] Pipe diameter: 0.09</v>
          </cell>
          <cell r="AC461" t="str">
            <v>N/A</v>
          </cell>
          <cell r="AF461" t="str">
            <v>N/A</v>
          </cell>
          <cell r="AI461" t="str">
            <v>N/A</v>
          </cell>
        </row>
        <row r="462">
          <cell r="K462" t="str">
            <v>MWCC_UTI_70256</v>
          </cell>
          <cell r="L462" t="str">
            <v>PE</v>
          </cell>
          <cell r="Z462" t="str">
            <v>TN to cover additional stages</v>
          </cell>
          <cell r="AC462" t="str">
            <v>N/A</v>
          </cell>
          <cell r="AF462" t="str">
            <v>N/A</v>
          </cell>
          <cell r="AI462" t="str">
            <v>N/A</v>
          </cell>
        </row>
        <row r="463">
          <cell r="K463" t="str">
            <v>Section 3: OOC (733m to 1459m)</v>
          </cell>
          <cell r="L463" t="str">
            <v>PE</v>
          </cell>
          <cell r="Z463" t="str">
            <v>[1] TN to cover additional stages
[2] TN to cover updated construction sequence</v>
          </cell>
          <cell r="AC463" t="str">
            <v>N/A</v>
          </cell>
          <cell r="AF463" t="str">
            <v>N/A</v>
          </cell>
          <cell r="AI463" t="str">
            <v>N/A</v>
          </cell>
        </row>
        <row r="464">
          <cell r="K464" t="str">
            <v>Section 1: Victoria Road (0m to 430m)</v>
          </cell>
          <cell r="L464" t="str">
            <v>PE</v>
          </cell>
          <cell r="Z464" t="str">
            <v>[1] TN to cover additional stages
[2] TN to cover updated construction sequence</v>
          </cell>
          <cell r="AC464" t="str">
            <v>N/A</v>
          </cell>
          <cell r="AF464" t="str">
            <v>N/A</v>
          </cell>
          <cell r="AI464" t="str">
            <v>N/A</v>
          </cell>
        </row>
        <row r="465">
          <cell r="K465" t="str">
            <v>Section 2 (430m to 733m)</v>
          </cell>
          <cell r="L465" t="str">
            <v>PE</v>
          </cell>
          <cell r="Z465" t="str">
            <v>[1] TN to cover additional stages
[2] TN to cover updated construction sequence</v>
          </cell>
          <cell r="AC465" t="str">
            <v>N/A</v>
          </cell>
          <cell r="AF465" t="str">
            <v>N/A</v>
          </cell>
          <cell r="AI465" t="str">
            <v>N/A</v>
          </cell>
        </row>
        <row r="466">
          <cell r="K466" t="str">
            <v>MWCC_UTI_70170</v>
          </cell>
          <cell r="L466" t="str">
            <v>PE</v>
          </cell>
          <cell r="Z466" t="str">
            <v>[1]:
TN to cover additional stages
[2]:
TN to cover new updated construction sequence</v>
          </cell>
          <cell r="AC466" t="str">
            <v>N/A</v>
          </cell>
          <cell r="AF466" t="str">
            <v>N/A</v>
          </cell>
          <cell r="AI466" t="str">
            <v>N/A</v>
          </cell>
        </row>
        <row r="467">
          <cell r="K467" t="str">
            <v>110929006 (util_1 &amp; util_2); 111929009</v>
          </cell>
          <cell r="L467" t="str">
            <v>PE</v>
          </cell>
          <cell r="Z467" t="str">
            <v>TN to update construction sequence</v>
          </cell>
          <cell r="AC467" t="str">
            <v>N/A</v>
          </cell>
          <cell r="AF467" t="str">
            <v>N/A</v>
          </cell>
          <cell r="AI467" t="str">
            <v>N/A</v>
          </cell>
        </row>
        <row r="468">
          <cell r="K468" t="str">
            <v xml:space="preserve">MWC_UTI_60851 MWC_UTI_60853 (util_3 &amp;4) </v>
          </cell>
          <cell r="L468" t="str">
            <v>PE</v>
          </cell>
          <cell r="Z468" t="str">
            <v>TN to update construction sequence</v>
          </cell>
          <cell r="AC468" t="str">
            <v>N/A</v>
          </cell>
          <cell r="AF468" t="str">
            <v>N/A</v>
          </cell>
          <cell r="AI468" t="str">
            <v>N/A</v>
          </cell>
        </row>
        <row r="469">
          <cell r="K469" t="str">
            <v>MWCC_UTI_60843</v>
          </cell>
          <cell r="L469" t="str">
            <v>PE</v>
          </cell>
          <cell r="Z469" t="str">
            <v>[1]: 
TN to cover additional stages
[2]:
TN to cover updated construction sequence</v>
          </cell>
          <cell r="AC469" t="str">
            <v>N/A</v>
          </cell>
          <cell r="AF469" t="str">
            <v>N/A</v>
          </cell>
          <cell r="AI469" t="str">
            <v>N/A</v>
          </cell>
        </row>
        <row r="470">
          <cell r="K470" t="str">
            <v>MWCC_UTI_60844</v>
          </cell>
          <cell r="L470" t="str">
            <v>PE</v>
          </cell>
          <cell r="Z470" t="str">
            <v>[1]: 
TN to cover additional stages
[2]:
TN to cover updated construction sequence</v>
          </cell>
          <cell r="AC470" t="str">
            <v>N/A</v>
          </cell>
          <cell r="AF470" t="str">
            <v>N/A</v>
          </cell>
          <cell r="AI470" t="str">
            <v>N/A</v>
          </cell>
        </row>
        <row r="471">
          <cell r="K471" t="str">
            <v>MWCC_UTI_60848</v>
          </cell>
          <cell r="L471" t="str">
            <v>PE</v>
          </cell>
          <cell r="Z471" t="str">
            <v>[1]: 
TN to cover additional stages
[2]:
TN to cover updated construction sequence</v>
          </cell>
          <cell r="AC471" t="str">
            <v>N/A</v>
          </cell>
          <cell r="AF471" t="str">
            <v>N/A</v>
          </cell>
          <cell r="AI471" t="str">
            <v>N/A</v>
          </cell>
        </row>
        <row r="472">
          <cell r="K472" t="str">
            <v>MWCC_UTI_60850</v>
          </cell>
          <cell r="L472" t="str">
            <v>PE</v>
          </cell>
          <cell r="Z472" t="str">
            <v>[1]: 
TN to cover additional stages
[2]:
TN to cover updated construction sequence</v>
          </cell>
          <cell r="AC472" t="str">
            <v>N/A</v>
          </cell>
          <cell r="AF472" t="str">
            <v>N/A</v>
          </cell>
          <cell r="AI472" t="str">
            <v>N/A</v>
          </cell>
        </row>
        <row r="473">
          <cell r="K473" t="str">
            <v>MWCC_UTI_60854</v>
          </cell>
          <cell r="L473" t="str">
            <v>PE</v>
          </cell>
          <cell r="Z473" t="str">
            <v>[1]: 
TN to cover additional stages
[2]:
TN to cover updated construction sequence</v>
          </cell>
          <cell r="AC473" t="str">
            <v>N/A</v>
          </cell>
          <cell r="AF473" t="str">
            <v>N/A</v>
          </cell>
          <cell r="AI473" t="str">
            <v>N/A</v>
          </cell>
        </row>
        <row r="474">
          <cell r="K474" t="str">
            <v>MWCC_UTI_60855</v>
          </cell>
          <cell r="L474" t="str">
            <v>PE</v>
          </cell>
          <cell r="Z474" t="str">
            <v>[1]: 
TN to cover additional stages
[2]:
TN to cover updated construction sequence</v>
          </cell>
          <cell r="AC474" t="str">
            <v>N/A</v>
          </cell>
          <cell r="AF474" t="str">
            <v>N/A</v>
          </cell>
          <cell r="AI474" t="str">
            <v>N/A</v>
          </cell>
        </row>
        <row r="475">
          <cell r="K475" t="str">
            <v>MWCC_UTI_60856</v>
          </cell>
          <cell r="L475" t="str">
            <v>PE</v>
          </cell>
          <cell r="Z475" t="str">
            <v>[1]: 
TN to cover additional stages
[2]:
TN to cover updated construction sequence</v>
          </cell>
          <cell r="AC475" t="str">
            <v>N/A</v>
          </cell>
          <cell r="AF475" t="str">
            <v>N/A</v>
          </cell>
          <cell r="AI475" t="str">
            <v>N/A</v>
          </cell>
        </row>
        <row r="476">
          <cell r="K476" t="str">
            <v>MWCC_UTI_60857</v>
          </cell>
          <cell r="L476" t="str">
            <v>PE</v>
          </cell>
          <cell r="Z476" t="str">
            <v>[1]: 
TN to cover additional stages
[2]:
TN to cover updated construction sequence</v>
          </cell>
          <cell r="AC476" t="str">
            <v>N/A</v>
          </cell>
          <cell r="AF476" t="str">
            <v>N/A</v>
          </cell>
          <cell r="AI476" t="str">
            <v>N/A</v>
          </cell>
        </row>
        <row r="477">
          <cell r="K477" t="str">
            <v>MWCC_UTI_60858</v>
          </cell>
          <cell r="L477" t="str">
            <v>PE</v>
          </cell>
          <cell r="Z477" t="str">
            <v>[1]: 
TN to cover additional stages
[2]:
TN to cover updated construction sequence</v>
          </cell>
          <cell r="AC477" t="str">
            <v>N/A</v>
          </cell>
          <cell r="AF477" t="str">
            <v>N/A</v>
          </cell>
          <cell r="AI477" t="str">
            <v>N/A</v>
          </cell>
        </row>
        <row r="478">
          <cell r="K478" t="str">
            <v>MWCC_UTI_60859</v>
          </cell>
          <cell r="L478" t="str">
            <v>PE</v>
          </cell>
          <cell r="Z478" t="str">
            <v>[1]: 
TN to cover additional stages
[2]:
TN to cover updated construction sequence</v>
          </cell>
          <cell r="AC478" t="str">
            <v>N/A</v>
          </cell>
          <cell r="AF478" t="str">
            <v>N/A</v>
          </cell>
          <cell r="AI478" t="str">
            <v>N/A</v>
          </cell>
        </row>
        <row r="479">
          <cell r="K479" t="str">
            <v>MWCC_UTI_60861</v>
          </cell>
          <cell r="L479" t="str">
            <v>PE</v>
          </cell>
          <cell r="Z479" t="str">
            <v>[1]: 
TN to cover additional stages
[2]:
TN to cover updated construction sequence</v>
          </cell>
          <cell r="AC479" t="str">
            <v>N/A</v>
          </cell>
          <cell r="AF479" t="str">
            <v>N/A</v>
          </cell>
          <cell r="AI479" t="str">
            <v>N/A</v>
          </cell>
        </row>
        <row r="480">
          <cell r="K480" t="str">
            <v>MWCC_UTI_60862</v>
          </cell>
          <cell r="L480" t="str">
            <v>PE</v>
          </cell>
          <cell r="Z480" t="str">
            <v>[1]: 
TN to cover additional stages
[2]:
TN to cover updated construction sequence</v>
          </cell>
          <cell r="AC480" t="str">
            <v>N/A</v>
          </cell>
          <cell r="AF480" t="str">
            <v>N/A</v>
          </cell>
          <cell r="AI480" t="str">
            <v>N/A</v>
          </cell>
        </row>
        <row r="481">
          <cell r="K481" t="str">
            <v>MWCC_UTI_61506
MWCC_UTI_61513
MWCC_UTI_61529
MWCC_UTI_61528
MWCC_UTI_61530
MWCC_UTI_61526
(util_8)</v>
          </cell>
          <cell r="L481" t="str">
            <v>PE</v>
          </cell>
          <cell r="Z481" t="str">
            <v>[1]: 
TN to cover additional stages
[2]:
TN to cover updated construction sequence</v>
          </cell>
          <cell r="AC481" t="str">
            <v>N/A</v>
          </cell>
          <cell r="AF481" t="str">
            <v>N/A</v>
          </cell>
          <cell r="AI481" t="str">
            <v>N/A</v>
          </cell>
        </row>
        <row r="482">
          <cell r="K482" t="str">
            <v>MWCC_UTI_61509
MWCC_UTI_61512
MWCC_UTI_61521
MWCC_UTI_61520
MWCC_UTI_61524
(util_7)</v>
          </cell>
          <cell r="L482" t="str">
            <v>PE</v>
          </cell>
          <cell r="Z482" t="str">
            <v>[1]: 
TN to cover additional stages
[2]:
TN to cover updated construction sequence</v>
          </cell>
          <cell r="AC482" t="str">
            <v>N/A</v>
          </cell>
          <cell r="AF482" t="str">
            <v>N/A</v>
          </cell>
          <cell r="AI482" t="str">
            <v>N/A</v>
          </cell>
        </row>
        <row r="483">
          <cell r="K483" t="str">
            <v>MWCC_UTI_61516
(util_9)</v>
          </cell>
          <cell r="L483" t="str">
            <v>PE</v>
          </cell>
          <cell r="Z483" t="str">
            <v>[1]: 
TN to cover additional stages
[2]:
TN to cover updated construction sequence</v>
          </cell>
          <cell r="AC483" t="str">
            <v>N/A</v>
          </cell>
          <cell r="AF483" t="str">
            <v>N/A</v>
          </cell>
          <cell r="AI483" t="str">
            <v>N/A</v>
          </cell>
        </row>
        <row r="484">
          <cell r="K484" t="str">
            <v>MWCC_UTI_61517
MWCC_UTI_61522
(util_5)</v>
          </cell>
          <cell r="L484" t="str">
            <v>PE</v>
          </cell>
          <cell r="Z484" t="str">
            <v>[1]: 
TN to cover additional stages
[2]:
TN to cover updated construction sequence</v>
          </cell>
          <cell r="AC484" t="str">
            <v>N/A</v>
          </cell>
          <cell r="AF484" t="str">
            <v>N/A</v>
          </cell>
          <cell r="AI484" t="str">
            <v>N/A</v>
          </cell>
        </row>
        <row r="485">
          <cell r="K485" t="str">
            <v>MWCC_UTI_61527
(util_6)</v>
          </cell>
          <cell r="L485" t="str">
            <v>PE</v>
          </cell>
          <cell r="Z485" t="str">
            <v>[1]: 
TN to cover additional stages
[2]:
TN to cover updated construction sequence</v>
          </cell>
          <cell r="AC485" t="str">
            <v>N/A</v>
          </cell>
          <cell r="AF485" t="str">
            <v>N/A</v>
          </cell>
          <cell r="AI485" t="str">
            <v>N/A</v>
          </cell>
        </row>
        <row r="486">
          <cell r="K486" t="str">
            <v>LON-01-43036</v>
          </cell>
          <cell r="L486" t="str">
            <v>PE</v>
          </cell>
          <cell r="Z486" t="str">
            <v>[1]: 
TN to cover additional stages
[2]:
TN to cover updated construction sequence</v>
          </cell>
          <cell r="AC486" t="str">
            <v>N/A</v>
          </cell>
          <cell r="AF486" t="str">
            <v>N/A</v>
          </cell>
          <cell r="AI486" t="str">
            <v>N/A</v>
          </cell>
        </row>
        <row r="487">
          <cell r="K487" t="str">
            <v>MWCC_UTI_70257</v>
          </cell>
          <cell r="L487" t="str">
            <v>PE</v>
          </cell>
          <cell r="Z487" t="str">
            <v>TN to cover additional stages</v>
          </cell>
          <cell r="AC487" t="str">
            <v>N/A</v>
          </cell>
          <cell r="AF487" t="str">
            <v>-</v>
          </cell>
          <cell r="AI487" t="str">
            <v>-</v>
          </cell>
        </row>
        <row r="488">
          <cell r="K488" t="str">
            <v>MWCC_UTI_70262</v>
          </cell>
          <cell r="L488" t="str">
            <v>PE</v>
          </cell>
          <cell r="Z488" t="str">
            <v>TN to cover additional stages</v>
          </cell>
          <cell r="AC488" t="str">
            <v>N/A</v>
          </cell>
          <cell r="AF488" t="str">
            <v>-</v>
          </cell>
          <cell r="AI488" t="str">
            <v>-</v>
          </cell>
        </row>
        <row r="489">
          <cell r="K489" t="str">
            <v>MWCC_UTI_60512
MWCC_UTI_60513
MWCC_UTI_60757
MWCC_UTI_60758</v>
          </cell>
          <cell r="L489" t="str">
            <v>PE</v>
          </cell>
          <cell r="Z489" t="str">
            <v>TN to cover additional stages</v>
          </cell>
          <cell r="AC489" t="str">
            <v>N/A</v>
          </cell>
          <cell r="AF489" t="str">
            <v>-</v>
          </cell>
          <cell r="AI489" t="str">
            <v>-</v>
          </cell>
        </row>
        <row r="490">
          <cell r="K490" t="str">
            <v>MWCC_UTI_70629</v>
          </cell>
          <cell r="L490" t="str">
            <v>PE</v>
          </cell>
          <cell r="AC490" t="str">
            <v>N/A</v>
          </cell>
          <cell r="AF490" t="str">
            <v>-</v>
          </cell>
          <cell r="AI490" t="str">
            <v>-</v>
          </cell>
        </row>
        <row r="491">
          <cell r="K491" t="str">
            <v>MWCC_UTI_70630</v>
          </cell>
          <cell r="L491" t="str">
            <v>PE</v>
          </cell>
          <cell r="AC491" t="str">
            <v>N/A</v>
          </cell>
          <cell r="AF491" t="str">
            <v>-</v>
          </cell>
          <cell r="AI491" t="str">
            <v>-</v>
          </cell>
        </row>
        <row r="492">
          <cell r="K492" t="str">
            <v>1B9AG
1B8T2
1B9AE
1B8P7</v>
          </cell>
          <cell r="L492" t="str">
            <v>CI/Steel</v>
          </cell>
          <cell r="Z492" t="str">
            <v>TN to cover additional stages</v>
          </cell>
          <cell r="AC492" t="str">
            <v xml:space="preserve">[1] No changes to the model.
[2] No changes to the model.
</v>
          </cell>
          <cell r="AF492" t="str">
            <v>Requests a respnse on comment sheet</v>
          </cell>
          <cell r="AI492" t="str">
            <v>N/A</v>
          </cell>
        </row>
        <row r="493">
          <cell r="K493" t="str">
            <v>2DK3S
2DK3R
2DK3P</v>
          </cell>
          <cell r="L493" t="str">
            <v>Concrete</v>
          </cell>
          <cell r="Z493" t="str">
            <v>N/A</v>
          </cell>
          <cell r="AC493" t="str">
            <v>Report:
[1] No changes to the model.
[2] Collapse history and selected CCTV now available. Jointing - tunnel segements 0.61m; jacking pipe - 2.5m; brick - no joints; VC - 12'.
[3] No changes to the model.
Technical Note:
[1] No comments/ changes to the model.</v>
          </cell>
          <cell r="AF493" t="str">
            <v>Change to site survey attributes. For these assets the depth changes, the thickness to 0.16-0.22mm, and the diameter changes to 1.784-1.83m.
Survey shows ovalisation of the tunnel. By inspection the difference between the GMA assumptions and survey information is negligible. Therefore, there is no need to re-run the analysis and the conclusions from the current GMA are still valid. </v>
          </cell>
          <cell r="AI493" t="str">
            <v>N/A</v>
          </cell>
        </row>
        <row r="494">
          <cell r="K494" t="str">
            <v>6TYEY</v>
          </cell>
          <cell r="L494" t="str">
            <v>VC</v>
          </cell>
          <cell r="Z494" t="str">
            <v>TN to cover additional stages</v>
          </cell>
          <cell r="AC494" t="str">
            <v>Report:
[1] The asset material is confirmed as vitrified Clay accourding to the CCTV Report. The diamater of asset is changed accourding to CCTV Report.
[2] No changes to the model
[3]The asset material is confirmed as vitrified Clay accourding to the CCTV Report. The diamater of asset is changed accourding to CCTV Report.
Technical Note:
[1] No comments/ changes found to the model.
[2]No changes to the model</v>
          </cell>
          <cell r="AF494" t="str">
            <v>-</v>
          </cell>
          <cell r="AI494" t="str">
            <v>-</v>
          </cell>
        </row>
        <row r="495">
          <cell r="K495" t="str">
            <v>2EQL5</v>
          </cell>
          <cell r="L495" t="str">
            <v>Precast Concrete tunnel with brick invert</v>
          </cell>
          <cell r="Z495" t="str">
            <v>TN to cover additional stages</v>
          </cell>
          <cell r="AC495" t="str">
            <v>1MC03-SCJ-QY-FCD-SS02_SL01-102253</v>
          </cell>
          <cell r="AF495" t="str">
            <v>N/A</v>
          </cell>
          <cell r="AI495" t="str">
            <v>N/A</v>
          </cell>
        </row>
        <row r="496">
          <cell r="K496" t="str">
            <v>3396K
3396N
3396O</v>
          </cell>
          <cell r="L496" t="str">
            <v>Cast Iron</v>
          </cell>
          <cell r="Z496" t="str">
            <v>TN to cover additional stages</v>
          </cell>
          <cell r="AC496" t="str">
            <v>Report:
[1] No changes to the model
[2] No changes to the model
[3] HS2 tunnels located entirely in London Clay
[4] The thicknesses for VC and concrete have been updated to more 'typical' values using available standards and manufactuerer's information.
[5]
Technical Note:
…007
[1] No comments/ changes to the model found
[2]  No comments/ changes to the model found</v>
          </cell>
          <cell r="AF496" t="str">
            <v>N/A</v>
          </cell>
          <cell r="AI496" t="str">
            <v>N/A</v>
          </cell>
        </row>
        <row r="497">
          <cell r="K497" t="str">
            <v>3396L
3396M
3396P</v>
          </cell>
          <cell r="L497" t="str">
            <v>Cast Iron</v>
          </cell>
          <cell r="Z497" t="str">
            <v>TN to cover additional stages</v>
          </cell>
          <cell r="AC497" t="str">
            <v>Report:
[1] No changes to the model
[2] No changes to the model
[3] HS2 tunnels located entirely in London Clay
[4] The thicknesses for VC and concrete have been updated to more 'typical' values using available standards and manufactuerer's information.
[5]
Technical Note:
…007
[1] No comments/ changes to the model found
[2]  No comments/ changes to the model found</v>
          </cell>
          <cell r="AF497" t="str">
            <v>N/A</v>
          </cell>
          <cell r="AI497" t="str">
            <v>N/A</v>
          </cell>
        </row>
        <row r="498">
          <cell r="K498" t="str">
            <v>FO78
FP5P</v>
          </cell>
          <cell r="L498" t="str">
            <v>Ductile Iron</v>
          </cell>
          <cell r="Z498" t="str">
            <v>TN to cover additional stages</v>
          </cell>
          <cell r="AC498" t="str">
            <v>Technical Note:
…007
[1] No comments/ changes to the model found
[2]  No comments/ changes to the model found</v>
          </cell>
          <cell r="AF498" t="str">
            <v>N/A</v>
          </cell>
          <cell r="AI498" t="str">
            <v>N/A</v>
          </cell>
        </row>
        <row r="499">
          <cell r="K499" t="str">
            <v>FM2D</v>
          </cell>
          <cell r="L499" t="str">
            <v>PE</v>
          </cell>
          <cell r="Z499" t="str">
            <v>[1] TN to cover additional stages
[2] TN to cover ARVS temporary works</v>
          </cell>
          <cell r="AC499" t="str">
            <v>Report:
[1] No comments. Changes to the model found.
[2] No changes to the model found.
Technical Note:…007
[1]  No comments/ changes to the model found
...001
[1] No changes to the model found</v>
          </cell>
          <cell r="AF499" t="str">
            <v>N/A</v>
          </cell>
          <cell r="AI499" t="str">
            <v>N/A</v>
          </cell>
        </row>
        <row r="500">
          <cell r="K500" t="str">
            <v>FN8G
FMYR</v>
          </cell>
          <cell r="L500" t="str">
            <v>PE</v>
          </cell>
          <cell r="Z500" t="str">
            <v>TN to cover additional stages</v>
          </cell>
          <cell r="AC500" t="str">
            <v>Report:
[1] No comments. Changes to the model found.
[2] No changes to the model found.
Technical Note:
…007
[1]  No comments/ changes to the model found</v>
          </cell>
          <cell r="AF500" t="str">
            <v>N/A</v>
          </cell>
          <cell r="AI500" t="str">
            <v>N/A</v>
          </cell>
        </row>
        <row r="501">
          <cell r="K501" t="str">
            <v>1BCP3
1BCFD
1BCBR
1BCBS
1BC7L
1BCNL
1BC5O</v>
          </cell>
          <cell r="L501" t="str">
            <v>CI</v>
          </cell>
          <cell r="Z501" t="str">
            <v>TN to cover additional stages</v>
          </cell>
          <cell r="AC501" t="str">
            <v>Report:
[1] No changes to the model 
[2] No changes to the model 
[3] No changes to the model 
Technical Note:
[1] No comments/ changes to the model</v>
          </cell>
          <cell r="AF501" t="str">
            <v>-</v>
          </cell>
          <cell r="AI501" t="str">
            <v>-</v>
          </cell>
        </row>
        <row r="502">
          <cell r="K502" t="str">
            <v>2ER19
2ER1A</v>
          </cell>
          <cell r="L502" t="str">
            <v>Brick</v>
          </cell>
          <cell r="Z502" t="str">
            <v>TN to cover additional stages</v>
          </cell>
          <cell r="AC502" t="str">
            <v>Report:
[1] No comments/ changes to the model
[2] No changes to the model
[3] No changes to the model
Technical Note:
[1] No comments/ changes to the model</v>
          </cell>
          <cell r="AF502" t="str">
            <v>-</v>
          </cell>
          <cell r="AI502" t="str">
            <v>-</v>
          </cell>
        </row>
        <row r="503">
          <cell r="K503" t="str">
            <v>2DHVJ</v>
          </cell>
          <cell r="L503" t="str">
            <v>Concrete segments - expanded wedge block construction</v>
          </cell>
          <cell r="Z503" t="str">
            <v>[1] Checked during Intermediate but no action required - TN to cover additional stages
[2] Int. diameter 1.68m, ext. diameter 1.98m, thickness 0.15mm, 9.48-10.23 - LON-01-20399</v>
          </cell>
          <cell r="AC503" t="str">
            <v xml:space="preserve">[1] No changes to the model
[2] No changes to the model
[3] No changes to the model
</v>
          </cell>
          <cell r="AF503" t="str">
            <v>Change to site survey attributes. For these assets the depth changes, the thickness to 0.15mm and the diameter to 1.68m.</v>
          </cell>
          <cell r="AI503" t="str">
            <v>N/A</v>
          </cell>
        </row>
        <row r="504">
          <cell r="K504" t="str">
            <v>2DPF2
2DPF1
2DHNZ
2DH3U</v>
          </cell>
          <cell r="L504" t="str">
            <v>Concrete segments - expanded wedge block construction</v>
          </cell>
          <cell r="Z504" t="str">
            <v>[1] Checked during Intermediate but no action required - TN to cover additional stages
[2] Int. diameter 1.68m, ext. diameter 1.98m, thickness 0.15mm, 9.48-10.23 - LON-01-20240</v>
          </cell>
          <cell r="AC504" t="str">
            <v xml:space="preserve">[1] No changes to the model
[2] No changes to the model
[3] No changes to the model
</v>
          </cell>
          <cell r="AF504" t="str">
            <v>Change to site survey attributes. For these assets the length and depth changes, the thickness to 0.15mm and the diameter to 1.68m.</v>
          </cell>
          <cell r="AI504" t="str">
            <v>N/A</v>
          </cell>
        </row>
        <row r="505">
          <cell r="K505" t="str">
            <v>Feeder 1 Electric Cable (266073 and 263002)</v>
          </cell>
          <cell r="L505" t="str">
            <v>Oil-filled cables, placed alongside aluminium water cooling pipes.</v>
          </cell>
          <cell r="Z505" t="str">
            <v>[1] TN to cover additional stages
[2] Interim Assessment for change in temporary works</v>
          </cell>
          <cell r="AC505" t="str">
            <v>Report:
[1] No changes to the model
[2] No changes to the model
Technical Note:
[1] No comments/ changes to the model found.
[2] No changes to the model found.
[3] No changes to the model found</v>
          </cell>
          <cell r="AF505" t="str">
            <v>N/A</v>
          </cell>
          <cell r="AI505" t="str">
            <v>N/A</v>
          </cell>
        </row>
        <row r="506">
          <cell r="K506" t="str">
            <v>Feeder 1 Water Pipe (266073 and 263002)</v>
          </cell>
          <cell r="L506" t="str">
            <v>Oil-filled cables, placed alongside aluminium water cooling pipes.</v>
          </cell>
          <cell r="Z506" t="str">
            <v>[1] TN to cover additional stages
[2] Interim Assessment for change in temporary works</v>
          </cell>
          <cell r="AC506" t="str">
            <v>Report:
[1] No changes to the model
[2] No changes to the model
Technical Note:
[1] No comments/ changes to the model found.
[2] No changes to the model found.
[3] No changes to the model found</v>
          </cell>
          <cell r="AF506" t="str">
            <v>N/A</v>
          </cell>
          <cell r="AI506" t="str">
            <v>N/A</v>
          </cell>
        </row>
        <row r="507">
          <cell r="K507" t="str">
            <v>Feeder 2 Electric Cable (266074 and 263003)</v>
          </cell>
          <cell r="L507" t="str">
            <v>Oil-filled cables, placed alongside aluminium water cooling pipes.</v>
          </cell>
          <cell r="Z507" t="str">
            <v>[1] TN to cover additional stages
[2] Interim Assessment for change in temporary works</v>
          </cell>
          <cell r="AC507" t="str">
            <v>Report:
[1] No changes to the model
[2] No changes to the model
Technical Note:
[1] No comments/ changes to the model found.
[2] No changes to the model found.
[3] No changes to the model found</v>
          </cell>
          <cell r="AF507" t="str">
            <v>N/A</v>
          </cell>
          <cell r="AI507" t="str">
            <v>N/A</v>
          </cell>
        </row>
        <row r="508">
          <cell r="K508" t="str">
            <v>Feeder 2 Water Pipe (266074 and 263003)</v>
          </cell>
          <cell r="L508" t="str">
            <v>Oil-filled cables, placed alongside aluminium water cooling pipes.</v>
          </cell>
          <cell r="Z508" t="str">
            <v>[1] TN to cover additional stages
[2] Interim Assessment for change in temporary works</v>
          </cell>
          <cell r="AC508" t="str">
            <v>Report:
[1] No changes to the model
[2] No changes to the model
Technical Note:
[1] No comments/ changes to the model found.
[2] No changes to the model found.
[3] No changes to the model found</v>
          </cell>
          <cell r="AF508" t="str">
            <v>N/A</v>
          </cell>
          <cell r="AI508" t="str">
            <v>N/A</v>
          </cell>
        </row>
        <row r="509">
          <cell r="K509" t="str">
            <v>2DIOT
2DHNH
2DHMP</v>
          </cell>
          <cell r="L509" t="str">
            <v>Precast concrete 5 segments with   in situ concrete and brick invert secondary lining</v>
          </cell>
          <cell r="Z509" t="str">
            <v>TN to cover additional stages</v>
          </cell>
          <cell r="AC509" t="str">
            <v xml:space="preserve">Report:
[1] Segment length has been reported at 0.61m in next revision. Reference to concrete strength in report has been changed to refer to TRL Report 335 Table 34 rather than TWUL. Characteristic strength of reinforcement in all analyses amended to 250 N/mm^2.
[2] No changes to the model
[3] No changes to the model
Technical Note:
…007
[1] No comments/ changes to the model found
[2] No comments/ changes to the model found
</v>
          </cell>
          <cell r="AF509" t="str">
            <v>Change to site survey attributes. For these assets the depth and length changes, the thickness to 0.28-0.343mm, and the diameter changes to 1.576-1.6m.</v>
          </cell>
          <cell r="AI509" t="str">
            <v>-</v>
          </cell>
        </row>
        <row r="510">
          <cell r="K510" t="str">
            <v>533WF
2DJBZ
2DFMJ
2DJBN</v>
          </cell>
          <cell r="L510" t="str">
            <v>Brick</v>
          </cell>
          <cell r="Z510" t="str">
            <v>TN to cover additional stages</v>
          </cell>
          <cell r="AC510" t="str">
            <v xml:space="preserve">Report:
[1] Segment length has been reported at 0.61m in next revision. Reference to concrete strength in report has been changed to refer to TRL Report 335 Table 34 rather than TWUL. Characteristic strength of reinforcement in all analyses amended to 250 N/mm^2.
[2] No changes to the model
[3] No changes to the model
Technical Note:
…007
[1] No comments/ changes to the model found
</v>
          </cell>
          <cell r="AF510" t="str">
            <v>N/A</v>
          </cell>
          <cell r="AI510" t="str">
            <v>N/A</v>
          </cell>
        </row>
        <row r="511">
          <cell r="K511" t="str">
            <v>1C71L</v>
          </cell>
          <cell r="L511" t="str">
            <v>Expanded PCC primary lining with cement mortar sec. lining</v>
          </cell>
          <cell r="Z511" t="str">
            <v>TN to cover additional stages</v>
          </cell>
          <cell r="AC511" t="str">
            <v>Report:
[1] No changes to the model
Technical Note:
…007
[1] No comments/ changes to the model found
[2] No comments/ changes to the model found</v>
          </cell>
          <cell r="AF511" t="str">
            <v>N/A</v>
          </cell>
          <cell r="AI511" t="str">
            <v>N/A</v>
          </cell>
        </row>
        <row r="512">
          <cell r="K512" t="str">
            <v>2EQKC</v>
          </cell>
          <cell r="L512" t="str">
            <v>CO/VC</v>
          </cell>
          <cell r="Z512" t="str">
            <v>[1]: 
TN to cover additional stages.
[2]: 
TN to cover updated construction sequence using GMA_8-11_P14 Xdisp model.</v>
          </cell>
          <cell r="AC512" t="str">
            <v>Report:
[1] No comment/ changes to the model
[2] No change to the model
[3] No change to the model
Technical Note:
[1] No changes to the model</v>
          </cell>
          <cell r="AF512" t="str">
            <v>N/A</v>
          </cell>
          <cell r="AI512" t="str">
            <v>N/A</v>
          </cell>
        </row>
        <row r="513">
          <cell r="K513" t="str">
            <v>2ETU3</v>
          </cell>
          <cell r="L513" t="str">
            <v>CO</v>
          </cell>
          <cell r="Z513" t="str">
            <v>[1]: 
TN to cover additional stages.
[2]: 
TN to cover updated construction sequence using GMA_8-11_P14 Xdisp model.</v>
          </cell>
          <cell r="AC513" t="str">
            <v>Report:
[1] No comment/ changes to the model
[2] No change to the model
[3] No change to the model
Technical Note:
[1] No changes to the model</v>
          </cell>
          <cell r="AF513" t="str">
            <v>N/A</v>
          </cell>
          <cell r="AI513" t="str">
            <v>N/A</v>
          </cell>
        </row>
        <row r="514">
          <cell r="K514" t="str">
            <v>2EUFN</v>
          </cell>
          <cell r="L514" t="str">
            <v>VC</v>
          </cell>
          <cell r="Z514" t="str">
            <v>[1]: 
TN to cover additional stages.
[2]: 
TN to cover updated construction sequence using GMA_8-11_P14 Xdisp model.</v>
          </cell>
          <cell r="AC514" t="str">
            <v>Report:
[1] No comment/ changes to the model
[2] No change to the model
[3] No change to the model
Technical Note:
[1] No changes to the model</v>
          </cell>
          <cell r="AF514" t="str">
            <v>N/A</v>
          </cell>
          <cell r="AI514" t="str">
            <v>N/A</v>
          </cell>
        </row>
        <row r="515">
          <cell r="K515" t="str">
            <v>27KTS</v>
          </cell>
          <cell r="L515" t="str">
            <v>VC</v>
          </cell>
          <cell r="Z515" t="str">
            <v>TN to cover additional stages</v>
          </cell>
          <cell r="AC515" t="str">
            <v>Report:
[1] No changes to the model
[2] No changes to the model
Technical Note:
[1] No comments/ changes to the model found.
[2] No changes to the model</v>
          </cell>
          <cell r="AF515" t="str">
            <v>-</v>
          </cell>
          <cell r="AI515" t="str">
            <v>-</v>
          </cell>
        </row>
        <row r="516">
          <cell r="K516" t="str">
            <v>27KTS</v>
          </cell>
          <cell r="L516" t="str">
            <v>VC</v>
          </cell>
          <cell r="Z516" t="str">
            <v>TN to cover additional stages</v>
          </cell>
          <cell r="AC516" t="str">
            <v>Report:
[1] No changes to the model
[2] No changes to the model
Technical Note:
[1] No comments/ changes to the model found.
[2] No changes to the model</v>
          </cell>
          <cell r="AF516" t="str">
            <v xml:space="preserve">Change to depth of asset. </v>
          </cell>
          <cell r="AI516" t="str">
            <v>-</v>
          </cell>
        </row>
        <row r="517">
          <cell r="K517" t="str">
            <v>286PV
27K8V
27L3D
2870M</v>
          </cell>
          <cell r="L517" t="str">
            <v>CO</v>
          </cell>
          <cell r="Z517" t="str">
            <v>TN to cover additional stages</v>
          </cell>
          <cell r="AC517" t="str">
            <v>Report:
[1] No changes to the model
[2] No changes to the model
Technical Note:
[1] No comments/ changes to the model found.
[2] No changes to the model</v>
          </cell>
          <cell r="AF517" t="str">
            <v xml:space="preserve">Change to depth of asset. </v>
          </cell>
          <cell r="AI517" t="str">
            <v>-</v>
          </cell>
        </row>
        <row r="518">
          <cell r="K518" t="str">
            <v>287A2
27IIS
284PO</v>
          </cell>
          <cell r="L518" t="str">
            <v>Brick</v>
          </cell>
          <cell r="Z518" t="str">
            <v>TN to cover additional stages</v>
          </cell>
          <cell r="AC518" t="str">
            <v>Report:
[1] No changes to the model
[2] No changes to the model
Technical Note:
[1] No comments/ changes to the model found.
[2] No changes to the model</v>
          </cell>
          <cell r="AF518" t="str">
            <v>-</v>
          </cell>
          <cell r="AI518" t="str">
            <v>-</v>
          </cell>
        </row>
        <row r="519">
          <cell r="K519" t="str">
            <v>279T7
27IAC
27IB8
27ICT</v>
          </cell>
          <cell r="L519" t="str">
            <v>VC</v>
          </cell>
          <cell r="Z519" t="str">
            <v>TN to cover additional stages</v>
          </cell>
          <cell r="AC519" t="str">
            <v>Report:
[1] No comment/ changes to the model found
[2] No comment/ changes to the model found
[3] 
Technical Note:
[1] No comments/ changes to the model</v>
          </cell>
          <cell r="AF519" t="str">
            <v>Changes to site survey attributes. For these assets depth and length changes.</v>
          </cell>
          <cell r="AI519" t="str">
            <v>-</v>
          </cell>
        </row>
        <row r="520">
          <cell r="K520" t="str">
            <v>27FRN, 
27GDT
27EDD
27MA1</v>
          </cell>
          <cell r="L520" t="str">
            <v>CO</v>
          </cell>
          <cell r="Z520" t="str">
            <v>TN to cover additional stages - has updated graphs for this asset</v>
          </cell>
          <cell r="AC520" t="str">
            <v>Report:
[1] No changes to the model
[2] No comments/ changes to the model
[3] No changes to the model
Technical Note:
[1] No comments/ changes to the model</v>
          </cell>
          <cell r="AF520" t="str">
            <v>Length of asset increased. Review of results. No update to model required.
Changes to site survey attributes. For these assets depth and length changes.</v>
          </cell>
          <cell r="AI520" t="str">
            <v>-</v>
          </cell>
        </row>
        <row r="521">
          <cell r="K521" t="str">
            <v>286PQ</v>
          </cell>
          <cell r="L521" t="str">
            <v>VC</v>
          </cell>
          <cell r="AC521" t="str">
            <v xml:space="preserve">Report:
[1] No comments/ changes to the model.
[2] No commnets/ Changes to the model found.
[3] No changes to the model
[4] More a case of the currently available information indicates it's a VC pipe rather than an assumption.  If it was an assumption we would expect the worst cases of concrete. 
[5]CCTV for 2014 SCR survey is available 
* 4CU7T – 450mm diameter gravity sewer, assumed to be concrete; CCTV suggests 305mm PE - (track drainage?)
*4CU7U – 1372mm diameter gravity sewer, assumed to be brick - CCTV suggests 305mm PE - (track drainage?)
* 2DKOE – 450mm diameter gravity sewer assumed to be vitrified clay - confirmed.  However, analysis completed as concrete
Assessed as concrete but CCTV notes as PE - threshold of 50mm settlement
Assessed as concrete but CCTV notes as VC - please assess against VC thresholds
Technical Note:
[1] No comments/ changes to the model found.
[2] No changes to the model
</v>
          </cell>
          <cell r="AF521" t="str">
            <v>Model changed with new attributes in the lining.</v>
          </cell>
          <cell r="AI521" t="str">
            <v>-</v>
          </cell>
        </row>
        <row r="522">
          <cell r="K522" t="str">
            <v>286PT</v>
          </cell>
          <cell r="L522" t="str">
            <v>VC</v>
          </cell>
          <cell r="AC522" t="str">
            <v xml:space="preserve">Report:
[1] No comments/ changes to the model.
[2] No commnets/ Changes to the model found.
[3] No changes to the model
[4] More a case of the currently available information indicates it's a VC pipe rather than an assumption.  If it was an assumption we would expect the worst cases of concrete. 
[5]CCTV for 2014 SCR survey is available 
* 4CU7T – 450mm diameter gravity sewer, assumed to be concrete; CCTV suggests 305mm PE - (track drainage?)
*4CU7U – 1372mm diameter gravity sewer, assumed to be brick - CCTV suggests 305mm PE - (track drainage?)
* 2DKOE – 450mm diameter gravity sewer assumed to be vitrified clay - confirmed.  However, analysis completed as concrete
Assessed as concrete but CCTV notes as PE - threshold of 50mm settlement
Assessed as concrete but CCTV notes as VC - please assess against VC thresholds
Technical Note:
[1] No comments/ changes to the model found.
[2] No changes to the model
</v>
          </cell>
          <cell r="AF522" t="str">
            <v>Model changed with new attributes in the lining.</v>
          </cell>
          <cell r="AI522" t="str">
            <v>-</v>
          </cell>
        </row>
        <row r="523">
          <cell r="K523" t="str">
            <v>230GQ
230GP
22QMN
22RQI
22S07
22RQG
22RQE</v>
          </cell>
          <cell r="L523" t="str">
            <v>VC</v>
          </cell>
          <cell r="Z523" t="str">
            <v>TN to cover additional stages</v>
          </cell>
          <cell r="AC523" t="str">
            <v>Report: 
[1] No changes to the model.
[2] No changes to the model.
[3] No comments/ changes to the model
Technical Note:
…003
[1] No changes to the model
…010
[1] No comments/ changes found to the model
[2] No changes to the model found</v>
          </cell>
          <cell r="AF523" t="str">
            <v>Updated parameters from topographical survey to change model for material, coordinates and depth.
Same as above.
No changes made to model.
Update to the pipe material to VC and Cast Iron
'-</v>
          </cell>
          <cell r="AI523" t="str">
            <v>-</v>
          </cell>
        </row>
        <row r="524">
          <cell r="K524" t="str">
            <v>22P33
22P32
22P3R
22P4O
22ROM
22P3O
22RFB
22P4H
22RP9</v>
          </cell>
          <cell r="L524" t="str">
            <v>VC</v>
          </cell>
          <cell r="Z524" t="str">
            <v>TN to cover additional stages</v>
          </cell>
          <cell r="AC524" t="str">
            <v>Report: 
[1] No changes to the model.
[2] No changes to the model.
[3] No comments/ changes to the model
Technical Note:
[1] No changes to the model</v>
          </cell>
          <cell r="AF524" t="str">
            <v>-
Updated parameters from topographical survey to change model for material, coordinates and depth.</v>
          </cell>
          <cell r="AI524" t="str">
            <v>-</v>
          </cell>
        </row>
        <row r="525">
          <cell r="K525" t="str">
            <v>22RDL
22P3E</v>
          </cell>
          <cell r="L525" t="str">
            <v>22RDL: CI (spun iron); 22P3E: VC</v>
          </cell>
          <cell r="Z525" t="str">
            <v>TN to cover additional stages</v>
          </cell>
          <cell r="AC525" t="str">
            <v>Report: 
[1] No changes to the model.
[2] No changes to the model.
[3] No comments/ changes to the model
Technical Note:
[1] No changes to the model</v>
          </cell>
          <cell r="AF525" t="str">
            <v>-</v>
          </cell>
          <cell r="AI525" t="str">
            <v>-</v>
          </cell>
        </row>
        <row r="526">
          <cell r="K526" t="str">
            <v>22SBC
22Q1K
22QMH
22REK
22P2Y</v>
          </cell>
          <cell r="L526" t="str">
            <v>VC</v>
          </cell>
          <cell r="Z526" t="str">
            <v>TN to cover additional stages</v>
          </cell>
          <cell r="AC526" t="str">
            <v>Report: 
[1] No changes to the model.
[2] No changes to the model.
[3] No comments/ changes to the model
Technical Note:
[1] No changes to the model</v>
          </cell>
          <cell r="AF526" t="str">
            <v>Update to the pipe material to VC and Cast Iron
Updated parameters from topographical survey to change model for material, coordinates and depth.
No changes made to model.
Updated parameters from topographical survey to change model for material, coordinates and depth.
Same as above.</v>
          </cell>
          <cell r="AI526" t="str">
            <v>-</v>
          </cell>
        </row>
        <row r="527">
          <cell r="K527" t="str">
            <v>22SBD
22SMI
22RFA
22RF8</v>
          </cell>
          <cell r="L527" t="str">
            <v>VC</v>
          </cell>
          <cell r="AC527" t="str">
            <v>Report: 
[1] No changes to the model.
[2] No changes to the model.
[3] No comments/ changes to the model
Technical Note:
[1] No changes to the model</v>
          </cell>
          <cell r="AF527" t="str">
            <v>Updated parameters from topographical survey to change model for material, coordinates and depth.</v>
          </cell>
          <cell r="AI527" t="str">
            <v>-</v>
          </cell>
        </row>
        <row r="528">
          <cell r="K528" t="str">
            <v>230GM
22QMM</v>
          </cell>
          <cell r="L528" t="str">
            <v>VC</v>
          </cell>
          <cell r="AC528" t="str">
            <v>Report: 
[1] No changes to the model.
[2] No changes to the model.
[3] No comments/ changes to the model
Technical Note:
[1] No changes to the model</v>
          </cell>
          <cell r="AF528" t="str">
            <v>Updated parameters from topographical survey to change model for material, coordinates and depth.
Same as above.</v>
          </cell>
          <cell r="AI528" t="str">
            <v>-</v>
          </cell>
        </row>
        <row r="529">
          <cell r="K529" t="str">
            <v>27NEU</v>
          </cell>
          <cell r="L529" t="str">
            <v>VC</v>
          </cell>
          <cell r="AC529" t="str">
            <v>Report:
[1] No comments/ changes to the model.
[2] No changes to the model
Technical Note:
[1] No comments/ changes to the model found.</v>
          </cell>
          <cell r="AF529" t="str">
            <v>Changes to site survey attributes. For this asset depth, length changes, and the material to VC.</v>
          </cell>
          <cell r="AI529" t="str">
            <v>-</v>
          </cell>
        </row>
        <row r="530">
          <cell r="K530" t="str">
            <v>27NEW</v>
          </cell>
          <cell r="L530" t="str">
            <v>VC</v>
          </cell>
          <cell r="AC530" t="str">
            <v>Report:
[1] No comments/ changes to the model.
[2] No changes to the model
Technical Note:
[1] No comments/ changes to the model found.</v>
          </cell>
          <cell r="AF530" t="str">
            <v>Changes to site survey attributes. For this asset depth, length changes, the diameter changes to 0.15m, and the material to VC.</v>
          </cell>
          <cell r="AI530" t="str">
            <v>-</v>
          </cell>
        </row>
        <row r="531">
          <cell r="K531" t="str">
            <v>27NOT</v>
          </cell>
          <cell r="L531" t="str">
            <v>VC</v>
          </cell>
          <cell r="AC531" t="str">
            <v>Report:
[1] No comments/ changes to the model.
[2] No changes to the model
Technical Note:
[1] No comments/ changes to the model found.</v>
          </cell>
          <cell r="AF531" t="str">
            <v>Changes to site survey attributes. For this asset depth, length changes, diameter changes to 0.225m and the material to VC.</v>
          </cell>
          <cell r="AI531" t="str">
            <v>-</v>
          </cell>
        </row>
        <row r="532">
          <cell r="K532" t="str">
            <v>27PPP</v>
          </cell>
          <cell r="L532" t="str">
            <v>CO</v>
          </cell>
          <cell r="AC532" t="str">
            <v>Report:
[1] No comments/ changes to the model.
[2] No changes to the model
Technical Note:
[1] No comments/ changes to the model found.</v>
          </cell>
          <cell r="AF532" t="str">
            <v>Changes to site survey attributes. For this asset depth, length changes, and the diameter to 0.225/0.3m.</v>
          </cell>
          <cell r="AI532" t="str">
            <v>-</v>
          </cell>
        </row>
        <row r="533">
          <cell r="K533" t="str">
            <v>27PPQ</v>
          </cell>
          <cell r="L533" t="str">
            <v>VC</v>
          </cell>
          <cell r="AC533" t="str">
            <v>Report:
[1] No comments/ changes to the model.
[2] No changes to the model
Technical Note:
[1] No comments/ changes to the model found.</v>
          </cell>
          <cell r="AF533" t="str">
            <v>Changes to site survey attributes. For this asset depth, length changes, and the material to VC.</v>
          </cell>
          <cell r="AI533" t="str">
            <v>-</v>
          </cell>
        </row>
        <row r="534">
          <cell r="K534" t="str">
            <v>27PPT
27PFU</v>
          </cell>
          <cell r="L534" t="str">
            <v>VC</v>
          </cell>
          <cell r="AC534" t="str">
            <v>Report:
[1] No comments/ changes to the model.
[2] No changes to the model
Technical Note:
[1] No comments/ changes to the model found.</v>
          </cell>
          <cell r="AF534" t="str">
            <v>Changes to site survey attributes. For these assets depth, length changes, and the material to VC.</v>
          </cell>
          <cell r="AI534" t="str">
            <v>-</v>
          </cell>
        </row>
        <row r="535">
          <cell r="K535" t="str">
            <v>27L3L
27L3N</v>
          </cell>
          <cell r="L535" t="str">
            <v>Concrete pipe segments</v>
          </cell>
          <cell r="Z535" t="str">
            <v>TN to cover additional stages</v>
          </cell>
          <cell r="AC535" t="str">
            <v>Report:
[1] No changes to the model.
Technica Note:
[1] No comments/ changes to the model.
[2] No changes to the model</v>
          </cell>
          <cell r="AF535" t="str">
            <v>Change of diameter to 300mm, depth, and length of asset.</v>
          </cell>
          <cell r="AI535" t="str">
            <v>-</v>
          </cell>
        </row>
        <row r="536">
          <cell r="K536" t="str">
            <v>27KDX</v>
          </cell>
          <cell r="L536" t="str">
            <v>CO</v>
          </cell>
          <cell r="AC536" t="str">
            <v>Report:
[1] No changes to the model.
Technical Note:
[1] No comments/ changes to the model found.</v>
          </cell>
          <cell r="AF536" t="str">
            <v>-</v>
          </cell>
          <cell r="AI536" t="str">
            <v>-</v>
          </cell>
        </row>
        <row r="537">
          <cell r="K537" t="str">
            <v>27P7N</v>
          </cell>
          <cell r="L537" t="str">
            <v>CO</v>
          </cell>
          <cell r="AC537" t="str">
            <v>Report:
[1] No changes to the model.
Technical Note:
[1] No comments/ changes to the model found.</v>
          </cell>
          <cell r="AF537" t="str">
            <v>-</v>
          </cell>
          <cell r="AI537" t="str">
            <v>-</v>
          </cell>
        </row>
        <row r="538">
          <cell r="K538" t="str">
            <v>27HAS
27J0P 
27J0I
27KEQ
27I39</v>
          </cell>
          <cell r="L538" t="str">
            <v>CO</v>
          </cell>
          <cell r="Z538" t="str">
            <v>TN to cover additional stages</v>
          </cell>
          <cell r="AC538" t="str">
            <v>Report:
[1] No changes to the model.
[2] No changes to the model.
Technical Note:
[1] No comments/ changes to the model found.</v>
          </cell>
          <cell r="AF538" t="str">
            <v>-</v>
          </cell>
          <cell r="AI538" t="str">
            <v>Changes to site survey attributes. For these assets depth, length, and diameter changes to 0.7m.</v>
          </cell>
        </row>
        <row r="539">
          <cell r="K539" t="str">
            <v>27J06</v>
          </cell>
          <cell r="L539" t="str">
            <v>VC</v>
          </cell>
          <cell r="Z539" t="str">
            <v>TN to cover additional stages</v>
          </cell>
          <cell r="AC539" t="str">
            <v>Report:
[1] No changes to the model.
[2] No changes to the model.
Technical Note:
[1] No comments/ changes to the model found.</v>
          </cell>
          <cell r="AF539" t="str">
            <v>-</v>
          </cell>
          <cell r="AI539" t="str">
            <v>Changes to site survey attributes. For this asset depth and length, material changes to CO., and diameter changes to 0.525m.</v>
          </cell>
        </row>
        <row r="540">
          <cell r="K540" t="str">
            <v>27KEU</v>
          </cell>
          <cell r="L540" t="str">
            <v>CO</v>
          </cell>
          <cell r="Z540" t="str">
            <v>TN to cover additional stages</v>
          </cell>
          <cell r="AC540" t="str">
            <v>Report:
[1] No changes to the model.
[2] No changes to the model.
Technical Note:
[1] No comments/ changes to the model found.</v>
          </cell>
          <cell r="AF540" t="str">
            <v>-</v>
          </cell>
          <cell r="AI540" t="str">
            <v>Changes to site survey attributes. For this asset depth and length changes.</v>
          </cell>
        </row>
        <row r="541">
          <cell r="K541" t="str">
            <v>27L9Z</v>
          </cell>
          <cell r="L541" t="str">
            <v>CI</v>
          </cell>
          <cell r="Z541" t="str">
            <v>TN to cover additional stages</v>
          </cell>
          <cell r="AC541" t="str">
            <v>Report:
[1] No changes to the model.
[2] No changes to the model.
Technical Note:
[1] No comments/ changes to the model found.</v>
          </cell>
          <cell r="AF541" t="str">
            <v>-</v>
          </cell>
          <cell r="AI541" t="str">
            <v>Changes to site survey attributes. For this assets depth and length changes.</v>
          </cell>
        </row>
        <row r="542">
          <cell r="K542" t="str">
            <v>27LL7</v>
          </cell>
          <cell r="L542" t="str">
            <v>VC</v>
          </cell>
          <cell r="Z542" t="str">
            <v>TN to cover additional stages</v>
          </cell>
          <cell r="AC542" t="str">
            <v>Report:
[1] No changes to the model.
[2] No changes to the model.
Technical Note:
[1] No comments/ changes to the model found.</v>
          </cell>
          <cell r="AF542" t="str">
            <v>-</v>
          </cell>
          <cell r="AI542" t="str">
            <v>Changes to site survey attributes. For this asset depth and length, material changes to CI., and diameter changes to 0.525m.</v>
          </cell>
        </row>
        <row r="543">
          <cell r="K543" t="str">
            <v>27LL9</v>
          </cell>
          <cell r="L543" t="str">
            <v>CO</v>
          </cell>
          <cell r="Z543" t="str">
            <v>TN to cover additional stages</v>
          </cell>
          <cell r="AC543" t="str">
            <v>Report:
[1] No changes to the model.
[2] No changes to the model.
Technical Note:
[1] No comments/ changes to the model found.</v>
          </cell>
          <cell r="AF543" t="str">
            <v>-</v>
          </cell>
          <cell r="AI543" t="str">
            <v>Changes to site survey attributes. For this asset depth and length changes.</v>
          </cell>
        </row>
        <row r="544">
          <cell r="K544" t="str">
            <v>27LLC
27LA0 
27J00
27KZR
27KET</v>
          </cell>
          <cell r="L544" t="str">
            <v>CO</v>
          </cell>
          <cell r="Z544" t="str">
            <v>TN to cover additional stages</v>
          </cell>
          <cell r="AC544" t="str">
            <v>Report:
[1] No changes to the model.
[2] No changes to the model.
Technical Note:
[1] No comments/ changes to the model found.</v>
          </cell>
          <cell r="AF544" t="str">
            <v>-</v>
          </cell>
          <cell r="AI544" t="str">
            <v>Changes to site survey attributes. For these assets depth, length, and diameter changes to 0.7m.</v>
          </cell>
        </row>
        <row r="545">
          <cell r="K545" t="str">
            <v>27XJ7</v>
          </cell>
          <cell r="L545" t="str">
            <v>Bolted segmental grey iron with brick secondary lining</v>
          </cell>
          <cell r="Z545" t="str">
            <v>TN to cover additional stages</v>
          </cell>
          <cell r="AC545" t="str">
            <v>Report:
[1] No changes to the model
[2]No changes to the model
[3] No changes to the model
Technical Note:
[1] No comments/ changes to the model found.</v>
          </cell>
          <cell r="AF545" t="str">
            <v>Changes to depth of asset.</v>
          </cell>
          <cell r="AI545" t="str">
            <v>-</v>
          </cell>
        </row>
        <row r="546">
          <cell r="K546" t="str">
            <v>27IAB
279T9</v>
          </cell>
          <cell r="L546" t="str">
            <v>CO</v>
          </cell>
          <cell r="Z546" t="str">
            <v>TN to cover additional stages</v>
          </cell>
          <cell r="AC546" t="str">
            <v>Report:
[1] No changes to the model.
[2] No comments/ changes to the model
Technical Note:
[1] No comments/ changes to the model found.</v>
          </cell>
          <cell r="AF546" t="str">
            <v>Changes to site survey attributes. For these assets depth and length changes.</v>
          </cell>
          <cell r="AI546" t="str">
            <v>-</v>
          </cell>
        </row>
        <row r="547">
          <cell r="K547" t="str">
            <v>27KX1</v>
          </cell>
          <cell r="L547" t="str">
            <v>VC</v>
          </cell>
          <cell r="Z547" t="str">
            <v>TN to cover additional stages</v>
          </cell>
          <cell r="AC547" t="str">
            <v>Report:
[1] No changes to the model.
[2] No comments/ changes to the model
Technical Note:
[1] No comments/ changes to the model found.</v>
          </cell>
          <cell r="AF547" t="str">
            <v>Changes to site survey attributes. For this asset depth and length changes.</v>
          </cell>
          <cell r="AI547" t="str">
            <v>-</v>
          </cell>
        </row>
        <row r="548">
          <cell r="K548" t="str">
            <v>27WUE</v>
          </cell>
          <cell r="L548" t="str">
            <v>VC</v>
          </cell>
          <cell r="AC548" t="str">
            <v>Report:
[1]Dimensions/Materials - pipelines all assessed as concrete.  However, the thickness utilised for asset LON-01-46094 is as if based on a VC pipeline (as assumed in the Phase 2 assessment) 
[2]Dimensions/Materials - pipelines all assessed as concrete.  However, the thickness utilised for asset LON-01-46094 is as if based on a VC pipeline (as assumed in the Phase 2 assessment) 
Technical Note:
[1] No comments/ changes to the model found.</v>
          </cell>
          <cell r="AF548" t="str">
            <v>Changes to site survey attributes. For this asset depth and length changes, material changes to VC.</v>
          </cell>
          <cell r="AI548" t="str">
            <v>-</v>
          </cell>
        </row>
        <row r="549">
          <cell r="K549" t="str">
            <v>27WV3
27WV6</v>
          </cell>
          <cell r="L549" t="str">
            <v>VC</v>
          </cell>
          <cell r="AC549" t="str">
            <v>Report:
[1]Dimensions/Materials - pipelines all assessed as concrete.  However, the thickness utilised for asset LON-01-46094 is as if based on a VC pipeline (as assumed in the Phase 2 assessment) 
[2]Dimensions/Materials - pipelines all assessed as concrete.  However, the thickness utilised for asset LON-01-46094 is as if based on a VC pipeline (as assumed in the Phase 2 assessment) 
Technical Note:
[1] No comments/ changes to the model found.</v>
          </cell>
          <cell r="AF549" t="str">
            <v>Changes to site survey attributes. For these assets depth and length changes.</v>
          </cell>
          <cell r="AI549" t="str">
            <v>-</v>
          </cell>
        </row>
        <row r="550">
          <cell r="K550" t="str">
            <v>27WVZ
27XHJ</v>
          </cell>
          <cell r="L550" t="str">
            <v>VC</v>
          </cell>
          <cell r="Z550" t="str">
            <v>TN to cover additional stages</v>
          </cell>
          <cell r="AC550" t="str">
            <v>Report:
[1]Dimensions/Materials - pipelines all assessed as concrete.  However, the thickness utilised for asset LON-01-46094 is as if based on a VC pipeline (as assumed in the Phase 2 assessment) 
[2]Dimensions/Materials - pipelines all assessed as concrete.  However, the thickness utilised for asset LON-01-46094 is as if based on a VC pipeline (as assumed in the Phase 2 assessment) 
Technical Note:
[1] No comments/ changes to the model found.</v>
          </cell>
          <cell r="AF550" t="str">
            <v>Changes to site survey attributes. For these assets depth, length, and material changes to VC.</v>
          </cell>
          <cell r="AI550" t="str">
            <v>-</v>
          </cell>
        </row>
        <row r="551">
          <cell r="K551" t="str">
            <v>27Z5Z</v>
          </cell>
          <cell r="L551" t="str">
            <v>VC</v>
          </cell>
          <cell r="Z551" t="str">
            <v>TN to cover additional stages</v>
          </cell>
          <cell r="AC551" t="str">
            <v>Report:
[1]Dimensions/Materials - pipelines all assessed as concrete.  However, the thickness utilised for asset LON-01-46094 is as if based on a VC pipeline (as assumed in the Phase 2 assessment) 
[2]Dimensions/Materials - pipelines all assessed as concrete.  However, the thickness utilised for asset LON-01-46094 is as if based on a VC pipeline (as assumed in the Phase 2 assessment) 
Technical Note:
[1] No comments/ changes to the model found.</v>
          </cell>
          <cell r="AF551" t="str">
            <v>Changes to site survey attributes. For these assets depth changes, the diameter changes to 0.225m, and material changes to VC.</v>
          </cell>
          <cell r="AI551" t="str">
            <v>-</v>
          </cell>
        </row>
        <row r="552">
          <cell r="K552" t="str">
            <v>27HMZ
27HMY</v>
          </cell>
          <cell r="L552" t="str">
            <v>CO</v>
          </cell>
          <cell r="AC552" t="str">
            <v>Report:
[1] No changes to the model.
Technical Note:
[1] No comments/ changes to the model found.</v>
          </cell>
          <cell r="AF552" t="str">
            <v>No change to model.
Change material to CO and changes made to depth and length.</v>
          </cell>
          <cell r="AI552" t="str">
            <v>-</v>
          </cell>
        </row>
        <row r="553">
          <cell r="K553" t="str">
            <v>27HND</v>
          </cell>
          <cell r="L553" t="str">
            <v>VC</v>
          </cell>
          <cell r="AC553" t="str">
            <v>Report:
[1] No changes to the model.
Technical Note:
[1] No comments/ changes to the model found.</v>
          </cell>
          <cell r="AF553" t="str">
            <v xml:space="preserve">Change material to VC and changes made to depth and length. </v>
          </cell>
          <cell r="AI553" t="str">
            <v>-</v>
          </cell>
        </row>
        <row r="554">
          <cell r="K554" t="str">
            <v>27HWQ</v>
          </cell>
          <cell r="L554" t="str">
            <v>CO</v>
          </cell>
          <cell r="AC554" t="str">
            <v>Report:
[1] No changes to the model.
Technical Note:
[1] No comments/ changes to the model found.</v>
          </cell>
          <cell r="AF554" t="str">
            <v>Change material to CO and changes made to depth and length.</v>
          </cell>
          <cell r="AI554" t="str">
            <v>-</v>
          </cell>
        </row>
        <row r="555">
          <cell r="K555" t="str">
            <v>27JXV
27HN1
27HN0</v>
          </cell>
          <cell r="L555" t="str">
            <v>VC</v>
          </cell>
          <cell r="AC555" t="str">
            <v>Report:
[1] No changes to the model.
Technical Note:
[1] No comments/ changes to the model found.</v>
          </cell>
          <cell r="AF555" t="str">
            <v>-</v>
          </cell>
          <cell r="AI555" t="str">
            <v>-</v>
          </cell>
        </row>
        <row r="556">
          <cell r="K556" t="str">
            <v>27L3M</v>
          </cell>
          <cell r="L556" t="str">
            <v>CO</v>
          </cell>
          <cell r="Z556" t="str">
            <v>TN to cover additional stages</v>
          </cell>
          <cell r="AC556" t="str">
            <v>Report:
[1] No changes to the model
[2] No comments/ changes to the model found.
Technical Note:
[1] No comments/ changes to the model found.
[2] No changes to the model found</v>
          </cell>
          <cell r="AF556" t="str">
            <v>Change of diameter to 300mm, depth, and length of asset.</v>
          </cell>
          <cell r="AI556" t="str">
            <v>-</v>
          </cell>
        </row>
        <row r="557">
          <cell r="K557" t="str">
            <v>27L3N
27L3L</v>
          </cell>
          <cell r="L557" t="str">
            <v>Concrete pipe segments</v>
          </cell>
          <cell r="Z557" t="str">
            <v>TN to cover additional stages</v>
          </cell>
          <cell r="AC557" t="str">
            <v>Report:
[1] No changes to the model
[2] No comments/ changes to the model found.
Technical Note:
[1] No comments/ changes to the model found.
[2] No changes to the model found</v>
          </cell>
          <cell r="AF557" t="str">
            <v>Change of diameter to 300mm, depth, and length of asset.</v>
          </cell>
          <cell r="AI557" t="str">
            <v>-</v>
          </cell>
        </row>
        <row r="558">
          <cell r="K558" t="str">
            <v>27L3Q
27L3O</v>
          </cell>
          <cell r="L558" t="str">
            <v>VC</v>
          </cell>
          <cell r="Z558" t="str">
            <v>TN to cover additional stages</v>
          </cell>
          <cell r="AC558" t="str">
            <v>Report:
[1] No changes to the model
[2] No comments/ changes to the model found.
Technical Note:
[1] No comments/ changes to the model found.
[2] No changes to the model found</v>
          </cell>
          <cell r="AF558" t="str">
            <v>Change of diameter to 300mm, depth, and length of asset.</v>
          </cell>
          <cell r="AI558" t="str">
            <v>-</v>
          </cell>
        </row>
        <row r="559">
          <cell r="K559" t="str">
            <v>32UZL
27IIU</v>
          </cell>
          <cell r="L559" t="str">
            <v>VC</v>
          </cell>
          <cell r="Z559" t="str">
            <v>TN to cover additional stages</v>
          </cell>
          <cell r="AC559" t="str">
            <v>Report:
[1] No changes to the model
[2] No comments/ changes to the model found.
Technical Note:
[1] No comments/ changes to the model found.
[2] No changes to the model found</v>
          </cell>
          <cell r="AF559" t="str">
            <v>Change of diameter to 300mm, depth, and length of asset.</v>
          </cell>
          <cell r="AI559" t="str">
            <v>-</v>
          </cell>
        </row>
        <row r="560">
          <cell r="K560" t="str">
            <v>1PVV6</v>
          </cell>
          <cell r="L560" t="str">
            <v>Brick</v>
          </cell>
          <cell r="Z560" t="str">
            <v>TN to cover additional stages</v>
          </cell>
          <cell r="AC560" t="str">
            <v xml:space="preserve">Report:
[1] No changes to the model
[2] No changes to the model
[3] No comments/ changes to the model
Technical Note:
...006
[1] No changes to the model
…007
[1] No comments/ changes to the model
[2] No comments/ changes to the model
</v>
          </cell>
          <cell r="AF560" t="str">
            <v>-</v>
          </cell>
          <cell r="AI560" t="str">
            <v>-</v>
          </cell>
          <cell r="AK560" t="str">
            <v>LON-01-20112 was removed after CO1 version of the report, as the asset passes the ph3 lite and the orginal ph2 (although it fails the Ph2 lite) email with SCS (Richard Ames dated 15 April 2021 14:54) confirms asset is removed</v>
          </cell>
        </row>
        <row r="561">
          <cell r="K561" t="str">
            <v>2DN75</v>
          </cell>
          <cell r="L561" t="str">
            <v>VC</v>
          </cell>
          <cell r="Z561" t="str">
            <v>tN to cover additional stages</v>
          </cell>
          <cell r="AC561" t="str">
            <v xml:space="preserve">Report:
[1] No changes to the model
[2] No changes to the model
[3] No comments/ changes to the model
Technical Note:
...006
[1] No changes to the model
…007
[1] No comments/ changes to the model
[2] No comments/ changes to the model
</v>
          </cell>
          <cell r="AF561" t="str">
            <v>-</v>
          </cell>
          <cell r="AI561" t="str">
            <v>-</v>
          </cell>
          <cell r="AK561" t="str">
            <v>LON-01-20112 was removed after CO1 version of the report, as the asset passes the ph3 lite and the orginal ph2 (although it fails the Ph2 lite) email with SCS (Richard Ames dated 15 April 2021 14:54) confirms asset is removed</v>
          </cell>
        </row>
        <row r="562">
          <cell r="K562" t="str">
            <v>2DMMN</v>
          </cell>
          <cell r="L562" t="str">
            <v>Concrete Segments Unbolted (CSU)</v>
          </cell>
          <cell r="Z562" t="str">
            <v>TN to cover additional stages</v>
          </cell>
          <cell r="AC562" t="str">
            <v xml:space="preserve">Report:
[1] No changes to the model
[2] No changes to the model
[3] No comments/ changes to the model
Technical Note:
...006
[1] No changes to the model
…007
[1] No comments/ changes to the model
[2] No comments/ changes to the model
</v>
          </cell>
          <cell r="AF562" t="str">
            <v>-</v>
          </cell>
          <cell r="AI562" t="str">
            <v>-</v>
          </cell>
          <cell r="AK562" t="str">
            <v>LON-01-20112 was removed after CO1 version of the report, as the asset passes the ph3 lite and the orginal ph2 (although it fails the Ph2 lite) email with SCS (Richard Ames dated 15 April 2021 14:54) confirms asset is removed</v>
          </cell>
        </row>
        <row r="563">
          <cell r="K563" t="str">
            <v>2DMP6</v>
          </cell>
          <cell r="AK563" t="str">
            <v>LON-01-20112 was removed after CO1 version of the report, as the asset passes the ph3 lite and the orginal ph2 (although it fails the Ph2 lite) email with SCS (Richard Ames dated 15 April 2021 14:54) confirms asset is removed</v>
          </cell>
        </row>
        <row r="564">
          <cell r="K564" t="str">
            <v>2DNJ3</v>
          </cell>
          <cell r="AK564" t="str">
            <v>LON-01-20112 was removed after CO1 version of the report, as the asset passes the ph3 lite and the orginal ph2 (although it fails the Ph2 lite) email with SCS (Richard Ames dated 15 April 2021 14:54) confirms asset is removed</v>
          </cell>
        </row>
        <row r="565">
          <cell r="K565" t="str">
            <v>2DKVS
2DN77
2DKQY
2DKQS
2DL2Y
2DLBC
2DMRB
2DN76</v>
          </cell>
          <cell r="L565" t="str">
            <v>Brick</v>
          </cell>
          <cell r="Z565" t="str">
            <v>TN to cover additional stages</v>
          </cell>
          <cell r="AC565" t="str">
            <v>Report:
[1] No changes to the model
[2] No changes to the model
[3] No comments/ changes to the model
Technical Note:
...006
[1] No changes to the model
…007
[1] No comments/ changes to the model
[2] No comments/ changes to the model
…001
[1] No comments/ changes to the model
[2] No comments/ changes to the model
[3] No comments/ changes to the model</v>
          </cell>
          <cell r="AF565" t="str">
            <v>-</v>
          </cell>
          <cell r="AI565" t="str">
            <v>-</v>
          </cell>
          <cell r="AK565" t="str">
            <v>LON-01-20112 was removed after CO1 version of the report, as the asset passes the ph3 lite and the orginal ph2 (although it fails the Ph2 lite) email with SCS (Richard Ames dated 15 April 2021 14:54) confirms asset is removed</v>
          </cell>
        </row>
        <row r="566">
          <cell r="K566" t="str">
            <v>2DLKK</v>
          </cell>
          <cell r="L566" t="str">
            <v>VC</v>
          </cell>
          <cell r="Z566" t="str">
            <v>TN to cover additional stages</v>
          </cell>
          <cell r="AC566" t="str">
            <v>Report:
[1] No changes to the model
[2] No changes to the model
[3] No comments/ changes to the model
Technical Note:
...006
[1] No changes to the model
…007
[1] No comments/ changes to the model
[2] No comments/ changes to the model
…001
[1] No comments/ changes to the model
[2] No comments/ changes to the model
[3] No comments/ changes to the model</v>
          </cell>
          <cell r="AF566" t="str">
            <v>-</v>
          </cell>
          <cell r="AI566" t="str">
            <v>-</v>
          </cell>
          <cell r="AK566" t="str">
            <v>LON-01-20112 was removed after CO1 version of the report, as the asset passes the ph3 lite and the orginal ph2 (although it fails the Ph2 lite) email with SCS (Richard Ames dated 15 April 2021 14:54) confirms asset is removed</v>
          </cell>
        </row>
        <row r="567">
          <cell r="K567" t="str">
            <v>2DMMO</v>
          </cell>
          <cell r="L567" t="str">
            <v>VC</v>
          </cell>
          <cell r="Z567" t="str">
            <v>TN to cover additional stages</v>
          </cell>
          <cell r="AC567" t="str">
            <v>Report:
[1] No changes to the model
[2] No changes to the model
[3] No comments/ changes to the model
Technical Note:
…007
[1] No comments/ changes to the model
[2] No comments/ changes to the model
…001
[1] No comments/ changes to the model
[2] No comments/ changes to the model
[3] No comments/ changes to the model</v>
          </cell>
          <cell r="AF567" t="str">
            <v>-</v>
          </cell>
          <cell r="AI567" t="str">
            <v>-</v>
          </cell>
          <cell r="AK567" t="str">
            <v>LON-01-20112 was removed after CO1 version of the report, as the asset passes the ph3 lite and the orginal ph2 (although it fails the Ph2 lite) email with SCS (Richard Ames dated 15 April 2021 14:54) confirms asset is removed</v>
          </cell>
        </row>
        <row r="568">
          <cell r="K568" t="str">
            <v>2DG8O</v>
          </cell>
          <cell r="L568" t="str">
            <v>VC</v>
          </cell>
          <cell r="Z568" t="str">
            <v>N/A</v>
          </cell>
          <cell r="AC568" t="str">
            <v>Comment sheet:
[1] CCTV survey is recommended to confirm both the material and size of the assets.</v>
          </cell>
          <cell r="AF568" t="str">
            <v>N/A</v>
          </cell>
          <cell r="AI568" t="str">
            <v>N/A</v>
          </cell>
        </row>
        <row r="569">
          <cell r="K569" t="str">
            <v>FM2C
FN8J
FN8H
FN8I
FM27
FM29
FM2A</v>
          </cell>
          <cell r="L569" t="str">
            <v>PE</v>
          </cell>
          <cell r="Z569" t="str">
            <v>[1] TN to cover additional stages
[2] To cover ARVS temporary works</v>
          </cell>
          <cell r="AC569" t="str">
            <v>Report:
[1] No comments/ changes to the model
[2] No comments/ changes to the model
Technical Note:
…007
[1] No comments/ changes to the model
…001
[2] No comments/ changes to the model</v>
          </cell>
          <cell r="AF569" t="str">
            <v>N/A</v>
          </cell>
          <cell r="AI569" t="str">
            <v>N/A</v>
          </cell>
        </row>
        <row r="570">
          <cell r="K570" t="str">
            <v>2DHCZ
2DHDD
2DH3A</v>
          </cell>
          <cell r="L570" t="str">
            <v>Concrete Segments Bolted  - 5 no. ring + key</v>
          </cell>
          <cell r="Z570" t="str">
            <v>TN to cover additional stages</v>
          </cell>
          <cell r="AC570" t="str">
            <v>Report:
[1] No changes to the model.
[2] No comments/ changes to the model.
Technical Note:
[1] No comments/ changes to the model</v>
          </cell>
          <cell r="AF570" t="str">
            <v>Change to site survey attributes. For these assets the depth and length changes, and the thickness to 0.127-0.178mm.</v>
          </cell>
          <cell r="AI570" t="str">
            <v>N/A</v>
          </cell>
        </row>
        <row r="571">
          <cell r="K571" t="str">
            <v>1B9CJ
1B8NI
1B8NG
1B9AN
1B9CK
1B9AH
1B9AJ</v>
          </cell>
          <cell r="L571" t="str">
            <v>CI/Steel</v>
          </cell>
          <cell r="Z571" t="str">
            <v>[1] TN to cover additional stages
[2] TN to cover additional stages</v>
          </cell>
          <cell r="AC571" t="str">
            <v xml:space="preserve">[1] No changes to the model.
[2] No changes to the model.
</v>
          </cell>
          <cell r="AF571" t="str">
            <v>Requests a respnse on comment sheet</v>
          </cell>
          <cell r="AI571" t="str">
            <v>N/A</v>
          </cell>
        </row>
        <row r="572">
          <cell r="K572" t="str">
            <v>F7O1
FB4J</v>
          </cell>
          <cell r="L572" t="str">
            <v>CI</v>
          </cell>
          <cell r="Z572" t="str">
            <v>TN to cover additional stages</v>
          </cell>
          <cell r="AC572" t="str">
            <v xml:space="preserve">[1] No changes to the model.
[2] No changes to the model.
</v>
          </cell>
          <cell r="AF572" t="str">
            <v>Requests a respnse on comment sheet</v>
          </cell>
          <cell r="AI572" t="str">
            <v>N/A</v>
          </cell>
        </row>
        <row r="573">
          <cell r="K573" t="str">
            <v>FCI4
FB4I</v>
          </cell>
          <cell r="L573" t="str">
            <v>CI</v>
          </cell>
          <cell r="Z573" t="str">
            <v>TN to cover additional stages</v>
          </cell>
          <cell r="AC573" t="str">
            <v xml:space="preserve">[1] No changes to the model.
[2] No changes to the model.
</v>
          </cell>
          <cell r="AF573" t="str">
            <v>Requests a respnse on comment sheet</v>
          </cell>
          <cell r="AI573" t="str">
            <v>N/A</v>
          </cell>
        </row>
        <row r="574">
          <cell r="K574" t="str">
            <v>2DLZX
2DFNJ</v>
          </cell>
          <cell r="L574" t="str">
            <v>bolted concrete segments</v>
          </cell>
          <cell r="Z574" t="str">
            <v>TN to cover additional stages</v>
          </cell>
          <cell r="AC574" t="str">
            <v>[1] No changes to the model.
[2] Collapse history and selected CCTV now available. Jointing - tunnel segements 0.61m; jacking pipe - 2.5m; brick - no joints; VC - 12'.
[3] No changes to the model.</v>
          </cell>
          <cell r="AF574" t="str">
            <v>Change to site survey attributes. For these assets the depth changes, the thickness to 0.16-0.22mm, and the diameter changes to 1.784-1.83m.
Survey shows ovalisation of the tunnel. 
By inspection the difference between the GMA assumptions and survey information is negligible. Therefore, there is no need to re-run the analysis and the conclusions from the current GMA are still valid. </v>
          </cell>
          <cell r="AI574" t="str">
            <v>N/A</v>
          </cell>
        </row>
        <row r="575">
          <cell r="K575" t="str">
            <v>2EHUX</v>
          </cell>
          <cell r="L575" t="str">
            <v>VC</v>
          </cell>
          <cell r="Z575" t="str">
            <v>[1]:
TN for additional stages
[2]:
TN for updated construction sequence</v>
          </cell>
          <cell r="AC575" t="str">
            <v>Report:
[1] Contest for material is CO as diameter is &lt;750mm however NDS describes material as VC therefore assessment has been done assuming VC.
Technical Note [1]:
[1] No changes to the model.</v>
          </cell>
          <cell r="AF575" t="str">
            <v>N/A</v>
          </cell>
          <cell r="AI575" t="str">
            <v>N/A</v>
          </cell>
        </row>
        <row r="576">
          <cell r="K576" t="str">
            <v>6PS9O
6PS9M</v>
          </cell>
          <cell r="L576" t="str">
            <v>VC</v>
          </cell>
          <cell r="Z576" t="str">
            <v>TN to cover additional stages</v>
          </cell>
          <cell r="AC576" t="str">
            <v>Report: 
[1] No changes to the model
[2] No changes to the model
[3] No changes to the model
Technical Note:
[1] No changes to the model</v>
          </cell>
          <cell r="AF576" t="str">
            <v>-</v>
          </cell>
          <cell r="AI576" t="str">
            <v>Changes to site survey attributes. For these assets depth, length changes and the diameter changes to 0.15m.</v>
          </cell>
        </row>
        <row r="577">
          <cell r="K577" t="str">
            <v>27IOF</v>
          </cell>
          <cell r="L577" t="str">
            <v>VC</v>
          </cell>
          <cell r="Z577" t="str">
            <v>TN to cover additional stages</v>
          </cell>
          <cell r="AC577" t="str">
            <v>Report:
[1] CCTV (Wincan Feb 2020) confirmed asset 27KER to be Vitrified Clay.; CCTV (Wincan Feb 2020) confirmed the material for asset 27ION to be Cast Iron
[2] No changes to the model.
[3] No changes to the model.
Technical Note:
[1] No changes to the model.</v>
          </cell>
          <cell r="AF577" t="str">
            <v>-</v>
          </cell>
          <cell r="AI577" t="str">
            <v>-</v>
          </cell>
        </row>
        <row r="578">
          <cell r="K578" t="str">
            <v>27IOK
27JAM
27KOS</v>
          </cell>
          <cell r="L578" t="str">
            <v>CO
VC
CO</v>
          </cell>
          <cell r="Z578" t="str">
            <v>TN to cover additional stages</v>
          </cell>
          <cell r="AC578" t="str">
            <v>Report:
[1] CCTV (Wincan Feb 2020) confirmed asset 27KER to be Vitrified Clay.; CCTV (Wincan Feb 2020) confirmed the material for asset 27ION to be Cast Iron
[2] No changes to the model.
[3] No changes to the model.
Technical Note:
[1] No changes to the model.</v>
          </cell>
          <cell r="AF578" t="str">
            <v>-</v>
          </cell>
          <cell r="AI578" t="str">
            <v>27JAM; Change material to CO.
27KOS; Change diameter to 0.75m.
For all assets the depth and length are changed.</v>
          </cell>
        </row>
        <row r="579">
          <cell r="K579" t="str">
            <v>27KP0
27L9Y
27J07</v>
          </cell>
          <cell r="L579" t="str">
            <v>CO</v>
          </cell>
          <cell r="Z579" t="str">
            <v>TN to cover additional stages</v>
          </cell>
          <cell r="AC579" t="str">
            <v>Report:
[1] CCTV (Wincan Feb 2020) confirmed asset 27KER to be Vitrified Clay.; CCTV (Wincan Feb 2020) confirmed the material for asset 27ION to be Cast Iron
[2] No changes to the model.
[3] No changes to the model.
Technical Note:
[1] No changes to the model.</v>
          </cell>
          <cell r="AF579" t="str">
            <v>-</v>
          </cell>
          <cell r="AI579" t="str">
            <v>Changes to site survey attributes. For these assets depth, length, and material changes to VC and CI.</v>
          </cell>
        </row>
        <row r="580">
          <cell r="K580" t="str">
            <v>27LL6
27ION
27KER</v>
          </cell>
          <cell r="L580" t="str">
            <v>VC
CI
VC</v>
          </cell>
          <cell r="Z580" t="str">
            <v>TN to cover additional stages</v>
          </cell>
          <cell r="AC580" t="str">
            <v>Report:
[1] CCTV (Wincan Feb 2020) confirmed asset 27KER to be Vitrified Clay.; CCTV (Wincan Feb 2020) confirmed the material for asset 27ION to be Cast Iron
[2] No changes to the model.
[3] No changes to the model.
Technical Note:
[1] No changes to the model.</v>
          </cell>
          <cell r="AF580" t="str">
            <v>-</v>
          </cell>
          <cell r="AI580" t="str">
            <v>27LL6; Change diameter to 305.
27ION; Change material to CI. 
For all assets the depth and length are changed.</v>
          </cell>
        </row>
        <row r="581">
          <cell r="K581" t="str">
            <v>27LLZ
27IOP
27J09</v>
          </cell>
          <cell r="L581" t="str">
            <v>CO</v>
          </cell>
          <cell r="Z581" t="str">
            <v>TN to cover additional stages</v>
          </cell>
          <cell r="AC581" t="str">
            <v>Report:
[1] CCTV (Wincan Feb 2020) confirmed asset 27KER to be Vitrified Clay.; CCTV (Wincan Feb 2020) confirmed the material for asset 27ION to be Cast Iron
[2] No changes to the model.
[3] No changes to the model.
Technical Note:
[1] No changes to the model.</v>
          </cell>
          <cell r="AF581" t="str">
            <v>-</v>
          </cell>
          <cell r="AI581" t="str">
            <v>Changes to site survey attributes. For these assets depth, length, and material changes to VC and CI.</v>
          </cell>
        </row>
        <row r="582">
          <cell r="K582" t="str">
            <v>5UHXR
5UHXT
27KOX</v>
          </cell>
          <cell r="L582" t="str">
            <v>CO</v>
          </cell>
          <cell r="Z582" t="str">
            <v>TN to cover additional stages</v>
          </cell>
          <cell r="AC582" t="str">
            <v>Report:
[1] CCTV (Wincan Feb 2020) confirmed asset 27KER to be Vitrified Clay.; CCTV (Wincan Feb 2020) confirmed the material for asset 27ION to be Cast Iron
[2] No changes to the model.
[3] No changes to the model.
Technical Note:
[1] No changes to the model.</v>
          </cell>
          <cell r="AF582" t="str">
            <v>-</v>
          </cell>
          <cell r="AI582" t="str">
            <v>Changes to site survey attributes. For these assets depth and length changes.</v>
          </cell>
        </row>
        <row r="583">
          <cell r="K583" t="str">
            <v>27HYZ</v>
          </cell>
          <cell r="L583" t="str">
            <v>VC</v>
          </cell>
          <cell r="Z583" t="str">
            <v>TN to cover additional stages</v>
          </cell>
          <cell r="AC583" t="str">
            <v>Report:
[1] No changes to the model.
[2] No changes to the model.
[3] No changes to the model.
Technical Note:
[1] No changes to the model.
[2] No changes to the model.</v>
          </cell>
          <cell r="AI583" t="str">
            <v>-</v>
          </cell>
        </row>
        <row r="584">
          <cell r="K584" t="str">
            <v>27KA3</v>
          </cell>
          <cell r="L584" t="str">
            <v>VC</v>
          </cell>
          <cell r="Z584" t="str">
            <v>TN to cover additional stages</v>
          </cell>
          <cell r="AC584" t="str">
            <v>Report:
[1] No changes to the model.
[2] No changes to the model.
[3] No changes to the model.
Technical Note:
[1] No changes to the model.
[2] No changes to the model.</v>
          </cell>
          <cell r="AF584" t="str">
            <v xml:space="preserve">Changes to the length and depth of the asset.
Changes to the length and depth of the asset.
</v>
          </cell>
          <cell r="AI584" t="str">
            <v>-</v>
          </cell>
        </row>
        <row r="585">
          <cell r="K585" t="str">
            <v>285AC
284PL</v>
          </cell>
          <cell r="L585" t="str">
            <v>CI</v>
          </cell>
          <cell r="Z585" t="str">
            <v>TN to cover additional stages</v>
          </cell>
          <cell r="AC585" t="str">
            <v>Report:
[1] No changes to the model.
[2] No changes to the model.
[3] No changes to the model.
Technical Note:
[1] No changes to the model.
[2] No changes to the model.</v>
          </cell>
          <cell r="AF585" t="str">
            <v xml:space="preserve">Changes to the length and depth of the asset.
</v>
          </cell>
          <cell r="AI585" t="str">
            <v>-</v>
          </cell>
        </row>
        <row r="586">
          <cell r="K586" t="str">
            <v>287A6
285AF</v>
          </cell>
          <cell r="L586" t="str">
            <v>VC</v>
          </cell>
          <cell r="Z586" t="str">
            <v>TN to cover additional stages</v>
          </cell>
          <cell r="AC586" t="str">
            <v>Report:
[1] No changes to the model.
[2] No changes to the model.
[3] No changes to the model.
Technical Note:
[1] No changes to the model.
[2] No changes to the model.</v>
          </cell>
          <cell r="AI586" t="str">
            <v>-</v>
          </cell>
        </row>
        <row r="587">
          <cell r="K587" t="str">
            <v>2DL7C
2DN3D
2DL76</v>
          </cell>
          <cell r="L587" t="str">
            <v>VC
VC
CO</v>
          </cell>
          <cell r="Z587" t="str">
            <v>[1]: TN to cover additional transient stages
[2]: TN to cover additional stages</v>
          </cell>
          <cell r="AC587" t="str">
            <v>[R1] No changes
[TN1-1] No changes
[TN1-2] No changes
[TN2-1] No changes</v>
          </cell>
          <cell r="AF587" t="str">
            <v>-
DH to provide data for Stantec. No changes to model.</v>
          </cell>
          <cell r="AI587" t="str">
            <v>-</v>
          </cell>
        </row>
        <row r="588">
          <cell r="K588" t="str">
            <v>2DFMH 
(Utility 1)</v>
          </cell>
          <cell r="L588" t="str">
            <v>VC</v>
          </cell>
          <cell r="Z588" t="str">
            <v>TN to cover additional stages</v>
          </cell>
          <cell r="AC588" t="str">
            <v>[1] No changes
[2] No changes</v>
          </cell>
          <cell r="AF588" t="str">
            <v>N/A</v>
          </cell>
          <cell r="AI588" t="str">
            <v>N/A</v>
          </cell>
        </row>
        <row r="589">
          <cell r="K589" t="str">
            <v>2DJBX
2DFMR
2DFMF
2DFO2
(Utility 2)</v>
          </cell>
          <cell r="L589" t="str">
            <v>Brick</v>
          </cell>
          <cell r="Z589" t="str">
            <v>TN to cover additional stages</v>
          </cell>
          <cell r="AC589" t="str">
            <v>[1] No changes
[2] No changes</v>
          </cell>
          <cell r="AF589" t="str">
            <v>N/A</v>
          </cell>
          <cell r="AI589" t="str">
            <v>N/A</v>
          </cell>
        </row>
        <row r="590">
          <cell r="K590" t="str">
            <v>2DJLB
2DHT7
(Utility 3)</v>
          </cell>
          <cell r="L590" t="str">
            <v>VC</v>
          </cell>
          <cell r="Z590" t="str">
            <v>TN to cover additional stages</v>
          </cell>
          <cell r="AC590" t="str">
            <v>[1] No changes
[2] No changes</v>
          </cell>
          <cell r="AF590" t="str">
            <v>N/A</v>
          </cell>
          <cell r="AI590" t="str">
            <v>N/A</v>
          </cell>
        </row>
        <row r="591">
          <cell r="K591" t="str">
            <v>2DJMI 
(Utility 4)</v>
          </cell>
          <cell r="L591" t="str">
            <v>VC</v>
          </cell>
          <cell r="Z591" t="str">
            <v>TN to cover additional stages</v>
          </cell>
          <cell r="AC591" t="str">
            <v>[1] No changes
[2] No changes</v>
          </cell>
          <cell r="AF591" t="str">
            <v>N/A</v>
          </cell>
          <cell r="AI591" t="str">
            <v>N/A</v>
          </cell>
        </row>
        <row r="592">
          <cell r="K592" t="str">
            <v>2DJMN
2DHJM
(Utility 5)</v>
          </cell>
          <cell r="L592" t="str">
            <v>Brick</v>
          </cell>
          <cell r="Z592" t="str">
            <v>N/A</v>
          </cell>
          <cell r="AC592" t="str">
            <v>[1] No changes
[2] No changes</v>
          </cell>
          <cell r="AF592" t="str">
            <v>N/A</v>
          </cell>
          <cell r="AI592" t="str">
            <v>N/A</v>
          </cell>
        </row>
        <row r="593">
          <cell r="K593" t="str">
            <v>2DJMX 
(Utility 7)</v>
          </cell>
          <cell r="L593" t="str">
            <v>VC</v>
          </cell>
          <cell r="Z593" t="str">
            <v>TN to cover additional stages</v>
          </cell>
          <cell r="AC593" t="str">
            <v>[1] No changes
[2] No changes</v>
          </cell>
          <cell r="AF593" t="str">
            <v>N/A</v>
          </cell>
          <cell r="AI593" t="str">
            <v>N/A</v>
          </cell>
        </row>
        <row r="594">
          <cell r="K594" t="str">
            <v>1DTGE
1DTGF</v>
          </cell>
          <cell r="L594" t="str">
            <v>VC</v>
          </cell>
          <cell r="Z594" t="str">
            <v>TN to cover additional stages</v>
          </cell>
          <cell r="AC594" t="str">
            <v>[R1] No changes
[R2] No changes
[R3] No changes
[TN1] No changes
[TN2] No changes</v>
          </cell>
          <cell r="AF594" t="str">
            <v>DH to provide data for Stantec. No changes to model.</v>
          </cell>
          <cell r="AI594" t="str">
            <v>-</v>
          </cell>
        </row>
        <row r="595">
          <cell r="K595" t="str">
            <v>1DTIQ
1DTIW</v>
          </cell>
          <cell r="L595" t="str">
            <v>VC</v>
          </cell>
          <cell r="Z595" t="str">
            <v>TN to cover additional stages</v>
          </cell>
          <cell r="AC595" t="str">
            <v>[R1] No changes
[R2] No changes
[R3] No changes
[TN1] No changes
[TN2] No changes</v>
          </cell>
          <cell r="AF595" t="str">
            <v>DH to provide data for Stantec. No changes to model.</v>
          </cell>
          <cell r="AI595" t="str">
            <v>-</v>
          </cell>
        </row>
        <row r="596">
          <cell r="K596" t="str">
            <v>1DTIV
1DTIR</v>
          </cell>
          <cell r="L596" t="str">
            <v>VC</v>
          </cell>
          <cell r="Z596" t="str">
            <v>TN to cover additional stages</v>
          </cell>
          <cell r="AC596" t="str">
            <v>[R1] No changes
[R2] No changes
[R3] No changes
[TN1] No changes
[TN2] No changes</v>
          </cell>
          <cell r="AF596" t="str">
            <v>DH to provide data for Stantec. No changes to model.</v>
          </cell>
          <cell r="AI596" t="str">
            <v>-</v>
          </cell>
        </row>
        <row r="597">
          <cell r="K597" t="str">
            <v>1DTIX</v>
          </cell>
          <cell r="L597" t="str">
            <v>VC</v>
          </cell>
          <cell r="Z597" t="str">
            <v>TN to cover additional stages</v>
          </cell>
          <cell r="AC597" t="str">
            <v>[R1] No changes
[R2] No changes
[R3] No changes
[TN1] No changes
[TN2] No changes</v>
          </cell>
          <cell r="AF597" t="str">
            <v>DH to provide data for Stantec. No changes to model.</v>
          </cell>
          <cell r="AI597" t="str">
            <v>-</v>
          </cell>
        </row>
        <row r="598">
          <cell r="K598" t="str">
            <v>1DUBP</v>
          </cell>
          <cell r="L598" t="str">
            <v>VC</v>
          </cell>
          <cell r="Z598" t="str">
            <v>TN to cover additional stages</v>
          </cell>
          <cell r="AC598" t="str">
            <v>[R1] No changes
[R2] No changes
[R3] No changes
[TN1] No changes
[TN2] No changes</v>
          </cell>
          <cell r="AF598" t="str">
            <v>DH to provide data for Stantec. No changes to model.</v>
          </cell>
          <cell r="AI598" t="str">
            <v>-</v>
          </cell>
        </row>
        <row r="599">
          <cell r="K599" t="str">
            <v>2DL6X
(Utility 8)</v>
          </cell>
          <cell r="L599" t="str">
            <v>Brick</v>
          </cell>
          <cell r="Z599" t="str">
            <v>TN to cover additional stages</v>
          </cell>
          <cell r="AC599" t="str">
            <v>[1] No changes
[2] No changes</v>
          </cell>
          <cell r="AF599" t="str">
            <v>N/A</v>
          </cell>
          <cell r="AI599" t="str">
            <v>N/A</v>
          </cell>
        </row>
        <row r="600">
          <cell r="K600" t="str">
            <v>1PVZF</v>
          </cell>
          <cell r="L600" t="str">
            <v>Brick</v>
          </cell>
          <cell r="Z600" t="str">
            <v>TN to cover additional stages</v>
          </cell>
          <cell r="AC600" t="str">
            <v>[R1] No changes
[R2] No changes
[R3] No changes
[TN1] No changes
[TN2] No changes</v>
          </cell>
          <cell r="AF600" t="str">
            <v>Asset material more likely to be brick from CCTV and Recce surveys. Assets should be analysed upon individual pipe length. 
DH to provide data for Stantec. No changes to model.</v>
          </cell>
          <cell r="AI600" t="str">
            <v>-</v>
          </cell>
        </row>
        <row r="601">
          <cell r="K601" t="str">
            <v>1PW09</v>
          </cell>
          <cell r="L601" t="str">
            <v>Brick</v>
          </cell>
          <cell r="Z601" t="str">
            <v>TN to cover additional stages</v>
          </cell>
          <cell r="AC601" t="str">
            <v>[R1] No changes
[R2] No changes
[R3] No changes
[TN1] No changes
[TN2] No changes</v>
          </cell>
          <cell r="AF601" t="str">
            <v>Asset material more likely to be brick from CCTV and Recce surveys. Assets should be analysed upon individual pipe length. 
DH to provide data for Stantec. No changes to model.</v>
          </cell>
          <cell r="AI601" t="str">
            <v>-</v>
          </cell>
        </row>
        <row r="602">
          <cell r="K602" t="str">
            <v>2DLGC
2DHSS
2DLT9
2DLS8
2DLSL</v>
          </cell>
          <cell r="L602" t="str">
            <v>Brick</v>
          </cell>
          <cell r="Z602" t="str">
            <v>TN to cover additional stages</v>
          </cell>
          <cell r="AC602" t="str">
            <v>[Rep1] No changes
[Rep2] No changes
[Rep3] No changes
[TN1] No changes
[TN2] No changes</v>
          </cell>
          <cell r="AF602" t="str">
            <v>-</v>
          </cell>
          <cell r="AI602" t="str">
            <v>-</v>
          </cell>
        </row>
        <row r="603">
          <cell r="K603" t="str">
            <v>2DLT8 
(Utility 9)</v>
          </cell>
          <cell r="L603" t="str">
            <v>VC</v>
          </cell>
          <cell r="Z603" t="str">
            <v>TN to cover additional stages</v>
          </cell>
          <cell r="AC603" t="str">
            <v>[1] No changes
[2] No changes</v>
          </cell>
          <cell r="AF603" t="str">
            <v>N/A</v>
          </cell>
          <cell r="AI603" t="str">
            <v>N/A</v>
          </cell>
        </row>
        <row r="604">
          <cell r="K604" t="str">
            <v>2DFDX</v>
          </cell>
          <cell r="L604" t="str">
            <v>VC</v>
          </cell>
          <cell r="Z604" t="str">
            <v>TN to cover additional stages</v>
          </cell>
          <cell r="AC604" t="str">
            <v>[R1] No changes
[R2] No changes
[R3] No changes
[TN1] No changes
[TN2] No changes</v>
          </cell>
          <cell r="AF604" t="str">
            <v>DH to provide data for Stantec. No changes to model.</v>
          </cell>
          <cell r="AI604" t="str">
            <v>-</v>
          </cell>
        </row>
        <row r="605">
          <cell r="K605" t="str">
            <v>2DHJY</v>
          </cell>
          <cell r="L605" t="str">
            <v>Brick</v>
          </cell>
          <cell r="Z605" t="str">
            <v>TN to cover additional stages</v>
          </cell>
          <cell r="AC605" t="str">
            <v>[R1] No changes
[R2] No changes
[R3] No changes
[TN1] No changes
[TN2] No changes</v>
          </cell>
          <cell r="AF605" t="str">
            <v>DH to provide data for Stantec. No changes to model.</v>
          </cell>
          <cell r="AI605" t="str">
            <v>-</v>
          </cell>
        </row>
        <row r="606">
          <cell r="K606" t="str">
            <v>2DJLU</v>
          </cell>
          <cell r="L606" t="str">
            <v>VC</v>
          </cell>
          <cell r="Z606" t="str">
            <v>Increased extent of impact, new extent outwith lined sections</v>
          </cell>
          <cell r="AC606" t="str">
            <v>[R1] No changes
[R2] No changes
[R3] No changes
[TN1] No changes
[TN2] No changes</v>
          </cell>
          <cell r="AF606" t="str">
            <v>DH to provide data for Stantec. No changes to model.</v>
          </cell>
          <cell r="AI606" t="str">
            <v>-</v>
          </cell>
        </row>
        <row r="607">
          <cell r="K607" t="str">
            <v>2DKWS
2DKWZ</v>
          </cell>
          <cell r="L607" t="str">
            <v>Brick</v>
          </cell>
          <cell r="Z607" t="str">
            <v>Increased extent of impact (monitoring)</v>
          </cell>
          <cell r="AC607" t="str">
            <v>[R1] No changes
[R2] No changes
[R3] No changes
[TN1] No changes
[TN2] No changes</v>
          </cell>
          <cell r="AF607" t="str">
            <v>DH to provide data for Stantec. No changes to model.</v>
          </cell>
          <cell r="AI607" t="str">
            <v>-</v>
          </cell>
        </row>
        <row r="608">
          <cell r="K608" t="str">
            <v>5YDWK</v>
          </cell>
          <cell r="L608" t="str">
            <v>CI</v>
          </cell>
          <cell r="Z608" t="str">
            <v>TN to cover additional stages</v>
          </cell>
          <cell r="AC608" t="str">
            <v>[Rep1] No changes
[Rep2] No changes
[Rep3] No changes
[TN1] No changes
[TN2] No changes</v>
          </cell>
          <cell r="AF608" t="str">
            <v>-</v>
          </cell>
          <cell r="AI608" t="str">
            <v>-</v>
          </cell>
        </row>
        <row r="609">
          <cell r="K609" t="str">
            <v>6L89Z
6L8A5
6L88N</v>
          </cell>
          <cell r="L609" t="str">
            <v>PE</v>
          </cell>
          <cell r="Z609" t="str">
            <v>TN to cover additional stages</v>
          </cell>
          <cell r="AC609" t="str">
            <v>[R1] No changes
[R2] No changes
[R3] No changes
[TN1] No changes
[TN2] No changes</v>
          </cell>
          <cell r="AF609" t="str">
            <v>-</v>
          </cell>
          <cell r="AI609" t="str">
            <v>-</v>
          </cell>
        </row>
        <row r="610">
          <cell r="K610" t="str">
            <v>6SO96</v>
          </cell>
          <cell r="L610" t="str">
            <v>VC</v>
          </cell>
          <cell r="Z610" t="str">
            <v>TN to cover additional stages</v>
          </cell>
          <cell r="AC610" t="str">
            <v>[R1] No changes
[R2] No changes
[R3] No changes
[TN1] No changes
[TN2] No changes</v>
          </cell>
          <cell r="AF610" t="str">
            <v>DH to provide data for Stantec. No changes to model.</v>
          </cell>
          <cell r="AI610" t="str">
            <v>-</v>
          </cell>
        </row>
        <row r="611">
          <cell r="K611" t="str">
            <v>F7NZ
F7X9</v>
          </cell>
          <cell r="L611" t="str">
            <v>CI</v>
          </cell>
          <cell r="Z611" t="str">
            <v>TN to cover additional stages</v>
          </cell>
          <cell r="AC611" t="str">
            <v>[R1] No changes
[R2] No changes
[R3] No changes
[TN1] No changes
[TN2] No changes</v>
          </cell>
          <cell r="AF611" t="str">
            <v>-</v>
          </cell>
          <cell r="AI611" t="str">
            <v>-</v>
          </cell>
        </row>
        <row r="612">
          <cell r="K612" t="str">
            <v>FADD</v>
          </cell>
          <cell r="L612" t="str">
            <v>CI</v>
          </cell>
          <cell r="Z612" t="str">
            <v>TN to cover additional stages</v>
          </cell>
          <cell r="AC612" t="str">
            <v>[R1] No changes
[R2] No changes
[R3] No changes
[TN1] No changes
[TN2] No changes</v>
          </cell>
          <cell r="AF612" t="str">
            <v>-</v>
          </cell>
          <cell r="AI612" t="str">
            <v>-</v>
          </cell>
        </row>
        <row r="613">
          <cell r="K613" t="str">
            <v>FADE
FAD7
FCXR
F930
FCXP</v>
          </cell>
          <cell r="L613" t="str">
            <v>CI</v>
          </cell>
          <cell r="Z613" t="str">
            <v>TN to cover additional stages</v>
          </cell>
          <cell r="AC613" t="str">
            <v>[R1] No changes
[R2] No changes
[R3] No changes
[TN1] No changes
[TN2] No changes</v>
          </cell>
          <cell r="AF613" t="str">
            <v>-</v>
          </cell>
          <cell r="AI613" t="str">
            <v>-</v>
          </cell>
        </row>
        <row r="614">
          <cell r="K614" t="str">
            <v>27K9M
27HYI
27K8X</v>
          </cell>
          <cell r="L614" t="str">
            <v>27K8X &amp; 27HYI: VC;  27K9M: CI</v>
          </cell>
          <cell r="Z614" t="str">
            <v>TN to cover additional stages</v>
          </cell>
          <cell r="AC614" t="str">
            <v>Report:
[1] No changes to the model.
[2] No changes to the model.
Technical Note:
[1] No changes to the model.
[2] No changes to the model.</v>
          </cell>
          <cell r="AF614" t="str">
            <v>-</v>
          </cell>
          <cell r="AI614" t="str">
            <v>-</v>
          </cell>
        </row>
        <row r="615">
          <cell r="K615" t="str">
            <v>27AN9</v>
          </cell>
          <cell r="L615" t="str">
            <v>VC</v>
          </cell>
          <cell r="AC615" t="str">
            <v xml:space="preserve">Report: 
[1] The material is changed as vitrifield clay according to CCTV.
[2] The material is changed as vitrifield clay according to CCTV.
[3] No changes to the model.
[4] No comments/ changes to the model.
Technical Note:
[1] No comments/ changes to the model.
</v>
          </cell>
          <cell r="AF615" t="str">
            <v>-</v>
          </cell>
        </row>
        <row r="616">
          <cell r="K616" t="str">
            <v>27CCQ</v>
          </cell>
          <cell r="L616" t="str">
            <v>VC</v>
          </cell>
          <cell r="AC616" t="str">
            <v xml:space="preserve">Report: 
[1] The material is changed as vitrifield clay according to CCTV.
[2] The material is changed as vitrifield clay according to CCTV.
[3] No changes to the model.
[4] No comments/ changes to the model.
Technical Note:
[1] No comments/ changes to the model.
</v>
          </cell>
          <cell r="AF616" t="str">
            <v>-</v>
          </cell>
        </row>
        <row r="617">
          <cell r="K617" t="str">
            <v>MWCC_UTI_70368</v>
          </cell>
          <cell r="L617" t="str">
            <v>PE</v>
          </cell>
          <cell r="Z617" t="str">
            <v>[1] No changes
[2] Diameter: 0.09m</v>
          </cell>
          <cell r="AC617" t="str">
            <v xml:space="preserve">No comments/ changes to the model
</v>
          </cell>
          <cell r="AF617" t="str">
            <v>N/A</v>
          </cell>
          <cell r="AI617" t="str">
            <v>N/A</v>
          </cell>
        </row>
        <row r="618">
          <cell r="K618" t="str">
            <v>MWCC_UTI_70293
(Util_6)</v>
          </cell>
          <cell r="L618" t="str">
            <v>PE</v>
          </cell>
          <cell r="Z618" t="str">
            <v>[1] TN to cover additional stages
[2] Pipe diameter: 0.09</v>
          </cell>
          <cell r="AC618" t="str">
            <v>N/A</v>
          </cell>
          <cell r="AF618" t="str">
            <v>N/A</v>
          </cell>
          <cell r="AI618" t="str">
            <v>N/A</v>
          </cell>
        </row>
        <row r="619">
          <cell r="K619" t="str">
            <v>MWCC_UTI_70878
MWCC_UTI_72220
(Util_2)</v>
          </cell>
          <cell r="L619" t="str">
            <v>PE</v>
          </cell>
          <cell r="Z619" t="str">
            <v>[1] TN to cover additional stages
[2] Pipe diameter: 0.09</v>
          </cell>
          <cell r="AC619" t="str">
            <v>N/A</v>
          </cell>
          <cell r="AF619" t="str">
            <v>N/A</v>
          </cell>
          <cell r="AI619" t="str">
            <v>N/A</v>
          </cell>
        </row>
        <row r="620">
          <cell r="K620" t="str">
            <v>MWCC_UTI_72048
MWCC_UTI_72221
(Util_3)</v>
          </cell>
          <cell r="L620" t="str">
            <v>PE</v>
          </cell>
          <cell r="Z620" t="str">
            <v>[1] TN to cover additional stages
[2] Pipe diameter: 0.09</v>
          </cell>
          <cell r="AC620" t="str">
            <v>N/A</v>
          </cell>
          <cell r="AF620" t="str">
            <v>N/A</v>
          </cell>
          <cell r="AI620" t="str">
            <v>N/A</v>
          </cell>
        </row>
        <row r="621">
          <cell r="K621" t="str">
            <v>MWCC_UTI_70362</v>
          </cell>
          <cell r="L621" t="str">
            <v>PE</v>
          </cell>
          <cell r="Z621" t="str">
            <v>[1] No changes
[2] Diameter: 0.09m</v>
          </cell>
          <cell r="AC621" t="str">
            <v xml:space="preserve">No comments/ changes to the model
</v>
          </cell>
          <cell r="AF621" t="str">
            <v>N/A</v>
          </cell>
          <cell r="AI621" t="str">
            <v>N/A</v>
          </cell>
        </row>
        <row r="622">
          <cell r="K622" t="str">
            <v>MWCC_UTI_70361</v>
          </cell>
          <cell r="L622" t="str">
            <v>PE</v>
          </cell>
          <cell r="Z622" t="str">
            <v>[1] No changes
[2] Diameter: 0.09m</v>
          </cell>
          <cell r="AC622" t="str">
            <v xml:space="preserve">No comments/ changes to the model
</v>
          </cell>
          <cell r="AF622" t="str">
            <v>N/A</v>
          </cell>
          <cell r="AI622" t="str">
            <v>N/A</v>
          </cell>
        </row>
        <row r="623">
          <cell r="K623" t="str">
            <v>510824862 (Utility 4)</v>
          </cell>
          <cell r="L623" t="str">
            <v>Spun Iron</v>
          </cell>
          <cell r="Z623" t="str">
            <v>TN to cover additional stages</v>
          </cell>
          <cell r="AC623" t="str">
            <v>-</v>
          </cell>
          <cell r="AF623" t="str">
            <v>-</v>
          </cell>
          <cell r="AI623" t="str">
            <v>FCD has updated the material to PE.</v>
          </cell>
        </row>
        <row r="624">
          <cell r="K624" t="str">
            <v>510824863 (Utility 3)</v>
          </cell>
          <cell r="L624" t="str">
            <v>Spun Iron</v>
          </cell>
          <cell r="Z624" t="str">
            <v>TN to cover additional stages</v>
          </cell>
          <cell r="AC624" t="str">
            <v>-</v>
          </cell>
          <cell r="AF624" t="str">
            <v>-</v>
          </cell>
          <cell r="AI624" t="str">
            <v>FCD has updated the material to PE.</v>
          </cell>
        </row>
        <row r="625">
          <cell r="K625" t="str">
            <v>510824865 (Utility 1)</v>
          </cell>
          <cell r="L625" t="str">
            <v>CI</v>
          </cell>
          <cell r="Z625" t="str">
            <v>TN to cover additional stages</v>
          </cell>
          <cell r="AC625" t="str">
            <v>-</v>
          </cell>
          <cell r="AF625" t="str">
            <v>-</v>
          </cell>
          <cell r="AI625" t="str">
            <v>FCD has updated the material to PE.</v>
          </cell>
        </row>
        <row r="626">
          <cell r="K626" t="str">
            <v>510824874 (Utility 2)</v>
          </cell>
          <cell r="L626" t="str">
            <v>Spun Iron</v>
          </cell>
          <cell r="Z626" t="str">
            <v>TN to cover additional stages</v>
          </cell>
          <cell r="AC626" t="str">
            <v>-</v>
          </cell>
          <cell r="AF626" t="str">
            <v>-</v>
          </cell>
          <cell r="AI626" t="str">
            <v>FCD has updated the material to PE.</v>
          </cell>
        </row>
        <row r="627">
          <cell r="K627" t="str">
            <v>2DF2B</v>
          </cell>
          <cell r="L627" t="str">
            <v>CO/VC</v>
          </cell>
          <cell r="AC627" t="str">
            <v xml:space="preserve">[1]CCTV survey is recommended to confirm both the material and size of the assets. </v>
          </cell>
          <cell r="AF627" t="str">
            <v>N/A</v>
          </cell>
          <cell r="AI627" t="str">
            <v>N/A</v>
          </cell>
        </row>
        <row r="628">
          <cell r="K628" t="str">
            <v>2DR0Q</v>
          </cell>
          <cell r="L628" t="str">
            <v>CO/VC</v>
          </cell>
          <cell r="AC628" t="str">
            <v xml:space="preserve">[1]CCTV survey is recommended to confirm both the material and size of the assets. </v>
          </cell>
          <cell r="AF628" t="str">
            <v>N/A</v>
          </cell>
          <cell r="AI628" t="str">
            <v>N/A</v>
          </cell>
        </row>
        <row r="629">
          <cell r="K629" t="str">
            <v>1B2JT
1B3A7
1B3A8
1B3A9
1B3FD
1B3FG
1B3HC
1B3HD
1B3JE
1C6UZ</v>
          </cell>
          <cell r="L629" t="str">
            <v>CI &amp; ST</v>
          </cell>
          <cell r="Z629" t="str">
            <v>TN to cover additional stages</v>
          </cell>
          <cell r="AC629" t="str">
            <v>[1] Depth to top of Harwich incorrect.  Looks like it should be around the -15mOD mark based on cross- section; The Cast iron segmental tunnel seems a bit thin.  ASTM pit cast grey iron 84" pipes are noted between 44 and 56mm.  Measurements on the Tower Subway for a cast iron segmental tunnel of the same size gave thicknesses of approximately 50mm; Thicknesses of cast iron.  The 48"  is listed as "Heavy" which suggests a Class D type pipeline - thickness of these pipes based on BS 78: 1917 and 1938 is 40.6mm (even the thinnest Class B 48" is 28.7mm). For 42" pipes the thickness varies between 26.9mm (Class B)and 38.1mm (Class D)
[2] No model updates found.
[3] No comments/ updates found in the model
[4] Documents is obsolete/ superseded</v>
          </cell>
          <cell r="AF629" t="str">
            <v>-</v>
          </cell>
          <cell r="AI629" t="str">
            <v>-</v>
          </cell>
        </row>
        <row r="630">
          <cell r="K630" t="str">
            <v>1B2JV
1B3JH
1B3JN
1B3JO
1B3L7
1B3JT</v>
          </cell>
          <cell r="L630" t="str">
            <v>CI &amp; ST</v>
          </cell>
          <cell r="Z630" t="str">
            <v>TN to cover additional stages</v>
          </cell>
          <cell r="AC630" t="str">
            <v>[1] Depth to top of Harwich incorrect.  Looks like it should be around the -15mOD mark based on cross- section; The Cast iron segmental tunnel seems a bit thin.  ASTM pit cast grey iron 84" pipes are noted between 44 and 56mm.  Measurements on the Tower Subway for a cast iron segmental tunnel of the same size gave thicknesses of approximately 50mm; Thicknesses of cast iron.  The 48"  is listed as "Heavy" which suggests a Class D type pipeline - thickness of these pipes based on BS 78: 1917 and 1938 is 40.6mm (even the thinnest Class B 48" is 28.7mm). For 42" pipes the thickness varies between 26.9mm (Class B)and 38.1mm (Class D)
[2] No model updates found.
[3] No comments/ updates found in the model
[4] Documents is obsolete/ superseded</v>
          </cell>
          <cell r="AF630" t="str">
            <v>-</v>
          </cell>
          <cell r="AI630" t="str">
            <v>-</v>
          </cell>
        </row>
        <row r="631">
          <cell r="K631" t="str">
            <v>1B3C4
1B3HG</v>
          </cell>
          <cell r="L631" t="str">
            <v>CI &amp; ST</v>
          </cell>
          <cell r="Z631" t="str">
            <v>TN to cover additional stages</v>
          </cell>
          <cell r="AC631" t="str">
            <v>[1] The Cast iron segmental tunnel seems a bit thin.  ASTM pit cast grey iron 84" pipes are noted between 44 and 56mm.  Measurements on the Tower Subway for a cast iron segmental tunnel of the same size gave thicknesses of approximately 50mm; Thicknesses of cast iron.  The 48"  is listed as "Heavy" which suggests a Class D type pipeline - thickness of these pipes based on BS 78: 1917 and 1938 is 40.6mm (even the thinnest Class B 48" is 28.7mm). For 42" pipes the thickness varies between 26.9mm (Class B)and 38.1mm (Class D)
[2] No model updates found.
[3] No comments/ updates found in the model
[4] Documents is obsolete/ superseded</v>
          </cell>
          <cell r="AF631" t="str">
            <v>-</v>
          </cell>
          <cell r="AI631" t="str">
            <v>-</v>
          </cell>
        </row>
        <row r="632">
          <cell r="K632" t="str">
            <v>2DFNL
2DFNI
2DFNM
2DKMG</v>
          </cell>
          <cell r="L632" t="str">
            <v>Brick</v>
          </cell>
          <cell r="Z632" t="str">
            <v>N/A</v>
          </cell>
          <cell r="AC632" t="str">
            <v>[1] No changes to the model.
[2] Collapse history and selected CCTV now available. Jointing - tunnel segements 0.61m; jacking pipe - 2.5m; brick - no joints; VC - 12'.
[3] No changes to the model.</v>
          </cell>
          <cell r="AF632" t="str">
            <v>N/A</v>
          </cell>
          <cell r="AI632" t="str">
            <v>N/A</v>
          </cell>
        </row>
        <row r="633">
          <cell r="K633" t="str">
            <v>2DM94</v>
          </cell>
          <cell r="L633" t="str">
            <v>VC</v>
          </cell>
          <cell r="Z633" t="str">
            <v>N/A</v>
          </cell>
          <cell r="AC633" t="str">
            <v>[1] No changes to the model.
[2] Collapse history and selected CCTV now available. Jointing - tunnel segements 0.61m; jacking pipe - 2.5m; brick - no joints; VC - 12'.
[3] No changes to the model.</v>
          </cell>
          <cell r="AF633" t="str">
            <v>N/A</v>
          </cell>
          <cell r="AI633" t="str">
            <v>N/A</v>
          </cell>
        </row>
        <row r="634">
          <cell r="K634" t="str">
            <v>2DJNM</v>
          </cell>
          <cell r="L634" t="str">
            <v>Brick</v>
          </cell>
          <cell r="Z634" t="str">
            <v>N/A</v>
          </cell>
          <cell r="AC634" t="str">
            <v>[1] No changes to the model.
[2] Collapse history and selected CCTV now available. Jointing - tunnel segements 0.61m; jacking pipe - 2.5m; brick - no joints; VC - 12'.
[3] No changes to the model.</v>
          </cell>
          <cell r="AF634" t="str">
            <v>N/A</v>
          </cell>
          <cell r="AI634" t="str">
            <v>N/A</v>
          </cell>
        </row>
        <row r="635">
          <cell r="K635" t="str">
            <v>2DK3W</v>
          </cell>
          <cell r="L635" t="str">
            <v>VC</v>
          </cell>
          <cell r="Z635" t="str">
            <v>N/A</v>
          </cell>
          <cell r="AC635" t="str">
            <v>[1] No changes to the model.
[2] Collapse history and selected CCTV now available. Jointing - tunnel segements 0.61m; jacking pipe - 2.5m; brick - no joints; VC - 12'.
[3] No changes to the model.</v>
          </cell>
          <cell r="AF635" t="str">
            <v>N/A</v>
          </cell>
          <cell r="AI635" t="str">
            <v>N/A</v>
          </cell>
        </row>
        <row r="636">
          <cell r="K636" t="str">
            <v>2DMUR
2DMUW
2DKDX</v>
          </cell>
          <cell r="L636" t="str">
            <v>Brick</v>
          </cell>
          <cell r="Z636" t="str">
            <v>N/A</v>
          </cell>
          <cell r="AC636" t="str">
            <v>[1] No changes to the model.
[2] Collapse history and selected CCTV now available. Jointing - tunnel segements 0.61m; jacking pipe - 2.5m; brick - no joints; VC - 12'.
[3] No changes to the model.</v>
          </cell>
          <cell r="AF636" t="str">
            <v>N/A</v>
          </cell>
          <cell r="AI636" t="str">
            <v>N/A</v>
          </cell>
        </row>
        <row r="637">
          <cell r="K637" t="str">
            <v>2DN4V</v>
          </cell>
          <cell r="L637" t="str">
            <v>Brick</v>
          </cell>
          <cell r="Z637" t="str">
            <v>N/A</v>
          </cell>
          <cell r="AC637" t="str">
            <v>[1] No changes to the model.
[2] Collapse history and selected CCTV now available. Jointing - tunnel segements 0.61m; jacking pipe - 2.5m; brick - no joints; VC - 12'.
[3] No changes to the model.</v>
          </cell>
          <cell r="AF637" t="str">
            <v>N/A</v>
          </cell>
          <cell r="AI637" t="str">
            <v>N/A</v>
          </cell>
        </row>
        <row r="638">
          <cell r="K638" t="str">
            <v>2DMTO</v>
          </cell>
          <cell r="L638" t="str">
            <v>Brick</v>
          </cell>
          <cell r="Z638" t="str">
            <v>N/A</v>
          </cell>
          <cell r="AC638" t="str">
            <v>[1] No changes to the model.
[2] Collapse history and selected CCTV now available. Jointing - tunnel segements 0.61m; jacking pipe - 2.5m; brick - no joints; VC - 12'.
[3] No changes to the model.</v>
          </cell>
          <cell r="AF638" t="str">
            <v>N/A</v>
          </cell>
          <cell r="AI638" t="str">
            <v>N/A</v>
          </cell>
        </row>
        <row r="639">
          <cell r="K639" t="str">
            <v>1PVX1</v>
          </cell>
          <cell r="L639" t="str">
            <v>Brick</v>
          </cell>
          <cell r="Z639" t="str">
            <v>N/A</v>
          </cell>
          <cell r="AC639" t="str">
            <v>[1] No changes to the model.
[2] Collapse history and selected CCTV now available. Jointing - tunnel segements 0.61m; jacking pipe - 2.5m; brick - no joints; VC - 12'.
[3] No changes to the model.</v>
          </cell>
          <cell r="AF639" t="str">
            <v>N/A</v>
          </cell>
          <cell r="AI639" t="str">
            <v>N/A</v>
          </cell>
        </row>
        <row r="640">
          <cell r="K640" t="str">
            <v>2DM97</v>
          </cell>
          <cell r="L640" t="str">
            <v>VC</v>
          </cell>
          <cell r="Z640" t="str">
            <v>N/A</v>
          </cell>
          <cell r="AC640" t="str">
            <v>[1] No changes to the model.
[2] Collapse history and selected CCTV now available. Jointing - tunnel segements 0.61m; jacking pipe - 2.5m; brick - no joints; VC - 12'.
[3] No changes to the model.</v>
          </cell>
          <cell r="AF640" t="str">
            <v>N/A</v>
          </cell>
          <cell r="AI640" t="str">
            <v>N/A</v>
          </cell>
        </row>
        <row r="641">
          <cell r="K641" t="str">
            <v>2DM98</v>
          </cell>
          <cell r="L641" t="str">
            <v>VC</v>
          </cell>
          <cell r="Z641" t="str">
            <v>N/A</v>
          </cell>
          <cell r="AC641" t="str">
            <v>[1] No changes to the model.
[2] Collapse history and selected CCTV now available. Jointing - tunnel segements 0.61m; jacking pipe - 2.5m; brick - no joints; VC - 12'.
[3] No changes to the model.</v>
          </cell>
          <cell r="AF641" t="str">
            <v>N/A</v>
          </cell>
          <cell r="AI641" t="str">
            <v>N/A</v>
          </cell>
        </row>
        <row r="642">
          <cell r="K642" t="str">
            <v>2DMKF
2DK3V 
2DKP9
2DMUL
2DK3T
2DM9A 
2DLZU
2DJTF
2DM99
2DM96
2DM93
2DM92
2DMTQ
2DKO7
2DN5N
2DKP4
2DLZV
2DFNK
2DHTL
2DHTH
2DJNI
2DFE6</v>
          </cell>
          <cell r="L642" t="str">
            <v>Brick</v>
          </cell>
          <cell r="Z642" t="str">
            <v>N/A</v>
          </cell>
          <cell r="AC642" t="str">
            <v>[1] No changes to the model.
[2] Collapse history and selected CCTV now available. Jointing - tunnel segements 0.61m; jacking pipe - 2.5m; brick - no joints; VC - 12'.
[3] No changes to the model.</v>
          </cell>
          <cell r="AF642" t="str">
            <v>N/A</v>
          </cell>
          <cell r="AI642" t="str">
            <v>N/A</v>
          </cell>
        </row>
        <row r="643">
          <cell r="K643" t="str">
            <v>2DKE5</v>
          </cell>
          <cell r="L643" t="str">
            <v>VC</v>
          </cell>
          <cell r="Z643" t="str">
            <v>N/A</v>
          </cell>
          <cell r="AC643" t="str">
            <v>[1] No changes to the model.
[2] Collapse history and selected CCTV now available. Jointing - tunnel segements 0.61m; jacking pipe - 2.5m; brick - no joints; VC - 12'.
[3] No changes to the model.</v>
          </cell>
          <cell r="AF643" t="str">
            <v>N/A</v>
          </cell>
          <cell r="AI643" t="str">
            <v>N/A</v>
          </cell>
        </row>
        <row r="644">
          <cell r="K644" t="str">
            <v>5KS1K</v>
          </cell>
          <cell r="L644" t="str">
            <v>PVC</v>
          </cell>
          <cell r="AC644" t="str">
            <v>[1] No model updates
[2] No model updates
[2] No model updates</v>
          </cell>
          <cell r="AF644" t="str">
            <v>-</v>
          </cell>
          <cell r="AI644" t="str">
            <v>-</v>
          </cell>
        </row>
        <row r="645">
          <cell r="K645" t="str">
            <v>5KSZB</v>
          </cell>
          <cell r="L645" t="str">
            <v>PVC/VC</v>
          </cell>
          <cell r="AC645" t="str">
            <v>[1] No model updates
[2] No model updates
[2] No model updates</v>
          </cell>
          <cell r="AF645" t="str">
            <v>-</v>
          </cell>
          <cell r="AI645" t="str">
            <v>-</v>
          </cell>
        </row>
        <row r="646">
          <cell r="K646" t="str">
            <v>22X70</v>
          </cell>
          <cell r="L646" t="str">
            <v>CO</v>
          </cell>
          <cell r="AC646" t="str">
            <v>[1] No model changes
[2] CCTV available. Attributes updated in C02 GMA.</v>
          </cell>
          <cell r="AF646" t="str">
            <v>-</v>
          </cell>
          <cell r="AI646" t="str">
            <v>-</v>
          </cell>
        </row>
        <row r="647">
          <cell r="K647" t="str">
            <v>22XF9
22XOZ
22XFA
22XP1
22XP0
22X71
22X75</v>
          </cell>
          <cell r="L647" t="str">
            <v>CO</v>
          </cell>
          <cell r="AC647" t="str">
            <v>[1] No model changes
[2] CCTV available. Attributes updated in C02 GMA.</v>
          </cell>
          <cell r="AF647" t="str">
            <v>-</v>
          </cell>
          <cell r="AI647" t="str">
            <v>-</v>
          </cell>
        </row>
        <row r="648">
          <cell r="K648" t="str">
            <v>22XFB
22U5M
22V63
22V6D
22UXB
22UXA</v>
          </cell>
          <cell r="L648" t="str">
            <v>CO &amp; VC</v>
          </cell>
          <cell r="AC648" t="str">
            <v>[1] No model changes
[2] CCTV available. Attributes updated in C02 GMA.</v>
          </cell>
          <cell r="AF648" t="str">
            <v>-</v>
          </cell>
          <cell r="AI648" t="str">
            <v>-</v>
          </cell>
        </row>
        <row r="649">
          <cell r="K649" t="str">
            <v>22XFC
22U5K
22XFJ
22XFI
22V6C</v>
          </cell>
          <cell r="L649" t="str">
            <v>CO &amp; VC</v>
          </cell>
          <cell r="AC649" t="str">
            <v>[1] No model changes
[2] CCTV available. Attributes updated in C02 GMA.</v>
          </cell>
          <cell r="AF649" t="str">
            <v>-</v>
          </cell>
          <cell r="AI649" t="str">
            <v>-</v>
          </cell>
        </row>
        <row r="650">
          <cell r="K650" t="str">
            <v>22XGP
22XGR
22X6Z</v>
          </cell>
          <cell r="L650" t="str">
            <v>CO</v>
          </cell>
          <cell r="AC650" t="str">
            <v>[1] No model changes
[2] CCTV available. Attributes updated in C02 GMA.</v>
          </cell>
          <cell r="AF650" t="str">
            <v>-</v>
          </cell>
          <cell r="AI650" t="str">
            <v>-</v>
          </cell>
        </row>
        <row r="651">
          <cell r="K651" t="str">
            <v>27IJ0</v>
          </cell>
          <cell r="L651" t="str">
            <v>CO</v>
          </cell>
          <cell r="AC651" t="str">
            <v>[1] No model changes
[2] No model changes
[3] No model changes</v>
          </cell>
          <cell r="AF651" t="str">
            <v>Change to diameter of asset to 1.89 xv0.91m for the new asset diameter.</v>
          </cell>
          <cell r="AI651" t="str">
            <v>-</v>
          </cell>
        </row>
        <row r="652">
          <cell r="K652" t="str">
            <v>2863O</v>
          </cell>
          <cell r="L652" t="str">
            <v>CO</v>
          </cell>
          <cell r="AC652" t="str">
            <v>[1] No model changes
[2] No model changes
[3] No model changes</v>
          </cell>
          <cell r="AF652" t="str">
            <v>Change to diameter of asset to 1.89 xv0.91m for the new asset diameter.</v>
          </cell>
          <cell r="AI652" t="str">
            <v>-</v>
          </cell>
        </row>
        <row r="653">
          <cell r="K653" t="str">
            <v>26G2G</v>
          </cell>
          <cell r="L653" t="str">
            <v>CO</v>
          </cell>
          <cell r="Z653" t="str">
            <v>TN to cover additional stages</v>
          </cell>
          <cell r="AC653" t="str">
            <v>[1] No model changes
[2] No model changes</v>
          </cell>
          <cell r="AF653" t="str">
            <v>N/A</v>
          </cell>
          <cell r="AI653" t="str">
            <v>N/A</v>
          </cell>
        </row>
        <row r="654">
          <cell r="K654" t="str">
            <v>1DTGG
1DTII</v>
          </cell>
          <cell r="L654" t="str">
            <v>VC</v>
          </cell>
          <cell r="Z654" t="str">
            <v>N/A</v>
          </cell>
          <cell r="AC654" t="str">
            <v>[1] No model change
[2] No model change
[3] No model change</v>
          </cell>
          <cell r="AF654" t="str">
            <v>-</v>
          </cell>
          <cell r="AI654" t="str">
            <v>-</v>
          </cell>
        </row>
        <row r="655">
          <cell r="K655" t="str">
            <v>1DLT8
1DLTA</v>
          </cell>
          <cell r="L655" t="str">
            <v>VC</v>
          </cell>
          <cell r="Z655" t="str">
            <v>TN to cover additional stages</v>
          </cell>
          <cell r="AC655" t="str">
            <v>[1] No model change
[2] No model change
[3] No model change</v>
          </cell>
          <cell r="AF655" t="str">
            <v>DH to provide data for Stantec. No changes to model.</v>
          </cell>
          <cell r="AI655" t="str">
            <v>-</v>
          </cell>
        </row>
        <row r="656">
          <cell r="K656" t="str">
            <v>1DU94
1DTGH</v>
          </cell>
          <cell r="L656" t="str">
            <v>VC</v>
          </cell>
          <cell r="Z656" t="str">
            <v>N/A</v>
          </cell>
          <cell r="AC656" t="str">
            <v>[1] No model change
[2] No model change
[3] No model change</v>
          </cell>
          <cell r="AF656" t="str">
            <v>-</v>
          </cell>
          <cell r="AI656" t="str">
            <v>-</v>
          </cell>
        </row>
        <row r="657">
          <cell r="K657" t="str">
            <v>1PVEG</v>
          </cell>
          <cell r="L657" t="str">
            <v>Brick</v>
          </cell>
          <cell r="Z657" t="str">
            <v>N/A</v>
          </cell>
          <cell r="AC657" t="str">
            <v>[1] No model change
[2] No model change
[3] No model change</v>
          </cell>
          <cell r="AF657" t="str">
            <v xml:space="preserve">Asset material more likely to be brick from CCTV and Recce surveys. Assets should be analysed upon individual pipe length. </v>
          </cell>
          <cell r="AI657" t="str">
            <v>-</v>
          </cell>
        </row>
        <row r="658">
          <cell r="K658" t="str">
            <v>2CXOM</v>
          </cell>
          <cell r="L658" t="str">
            <v>Brick</v>
          </cell>
          <cell r="Z658" t="str">
            <v>N/A</v>
          </cell>
          <cell r="AC658" t="str">
            <v>[1] No model change
[2] No model change
[3] No model change</v>
          </cell>
          <cell r="AF658" t="str">
            <v>-</v>
          </cell>
          <cell r="AI658" t="str">
            <v>-</v>
          </cell>
        </row>
        <row r="659">
          <cell r="K659" t="str">
            <v>2D6IF</v>
          </cell>
          <cell r="L659" t="str">
            <v>Brick</v>
          </cell>
          <cell r="Z659" t="str">
            <v>N/A</v>
          </cell>
          <cell r="AC659" t="str">
            <v>[1] No model change
[2] No model change
[3] No model change</v>
          </cell>
          <cell r="AF659" t="str">
            <v>-</v>
          </cell>
          <cell r="AI659" t="str">
            <v>-</v>
          </cell>
        </row>
        <row r="660">
          <cell r="K660" t="str">
            <v>2D6IW</v>
          </cell>
          <cell r="L660" t="str">
            <v>Brick</v>
          </cell>
          <cell r="Z660" t="str">
            <v>N/A</v>
          </cell>
          <cell r="AC660" t="str">
            <v>[1] No model change
[2] No model change
[3] No model change</v>
          </cell>
          <cell r="AF660" t="str">
            <v>-</v>
          </cell>
          <cell r="AI660" t="str">
            <v>-</v>
          </cell>
        </row>
        <row r="661">
          <cell r="K661" t="str">
            <v>2DA8P
2DA9H</v>
          </cell>
          <cell r="L661" t="str">
            <v>Brick</v>
          </cell>
          <cell r="Z661" t="str">
            <v>N/A</v>
          </cell>
          <cell r="AC661" t="str">
            <v>[1] No model change
[2] No model change
[3] No model change</v>
          </cell>
          <cell r="AF661" t="str">
            <v>-</v>
          </cell>
          <cell r="AI661" t="str">
            <v>-</v>
          </cell>
        </row>
        <row r="662">
          <cell r="K662" t="str">
            <v>2DFE0</v>
          </cell>
          <cell r="L662" t="str">
            <v>Brick</v>
          </cell>
          <cell r="Z662" t="str">
            <v>N/A</v>
          </cell>
          <cell r="AC662" t="str">
            <v>[1] No model change
[2] No model change
[3] No model change</v>
          </cell>
          <cell r="AF662" t="str">
            <v>-</v>
          </cell>
          <cell r="AI662" t="str">
            <v>-</v>
          </cell>
        </row>
        <row r="663">
          <cell r="K663" t="str">
            <v>2DHJX
2CZUM</v>
          </cell>
          <cell r="L663" t="str">
            <v>VC</v>
          </cell>
          <cell r="Z663" t="str">
            <v>N/A</v>
          </cell>
          <cell r="AC663" t="str">
            <v>[1] No model change
[2] No model change
[3] No model change</v>
          </cell>
          <cell r="AF663" t="str">
            <v>-</v>
          </cell>
          <cell r="AI663" t="str">
            <v>-</v>
          </cell>
        </row>
        <row r="664">
          <cell r="K664" t="str">
            <v>2DHK0</v>
          </cell>
          <cell r="L664" t="str">
            <v>Brick</v>
          </cell>
          <cell r="Z664" t="str">
            <v>N/A</v>
          </cell>
          <cell r="AC664" t="str">
            <v>[1] No model change
[2] No model change
[3] No model change</v>
          </cell>
          <cell r="AF664" t="str">
            <v>-</v>
          </cell>
          <cell r="AI664" t="str">
            <v>-</v>
          </cell>
        </row>
        <row r="665">
          <cell r="K665" t="str">
            <v>2DHK1</v>
          </cell>
          <cell r="L665" t="str">
            <v>VC</v>
          </cell>
          <cell r="Z665" t="str">
            <v>N/A</v>
          </cell>
          <cell r="AC665" t="str">
            <v>[1] No model change
[2] No model change
[3] No model change</v>
          </cell>
          <cell r="AF665" t="str">
            <v>-</v>
          </cell>
          <cell r="AI665" t="str">
            <v>-</v>
          </cell>
        </row>
        <row r="666">
          <cell r="K666" t="str">
            <v>2DKWU
2DKWW</v>
          </cell>
          <cell r="L666" t="str">
            <v>Brick</v>
          </cell>
          <cell r="Z666" t="str">
            <v>N/A</v>
          </cell>
          <cell r="AC666" t="str">
            <v>[1] No model change
[2] No model change
[3] No model change</v>
          </cell>
          <cell r="AF666" t="str">
            <v>-</v>
          </cell>
          <cell r="AI666" t="str">
            <v>-</v>
          </cell>
        </row>
        <row r="667">
          <cell r="K667" t="str">
            <v>2DMT0</v>
          </cell>
          <cell r="L667" t="str">
            <v>Brick</v>
          </cell>
          <cell r="Z667" t="str">
            <v>N/A</v>
          </cell>
          <cell r="AC667" t="str">
            <v>[1] No model change
[2] No model change
[3] No model change</v>
          </cell>
          <cell r="AF667" t="str">
            <v>-</v>
          </cell>
          <cell r="AI667" t="str">
            <v>-</v>
          </cell>
        </row>
        <row r="668">
          <cell r="K668" t="str">
            <v>53KJ1</v>
          </cell>
          <cell r="L668" t="str">
            <v>VC</v>
          </cell>
          <cell r="Z668" t="str">
            <v>N/A</v>
          </cell>
          <cell r="AC668" t="str">
            <v>[1] No model change
[2] No model change
[3] No model change</v>
          </cell>
          <cell r="AF668" t="str">
            <v>-</v>
          </cell>
          <cell r="AI668" t="str">
            <v>-</v>
          </cell>
        </row>
        <row r="669">
          <cell r="K669" t="str">
            <v>53KJF</v>
          </cell>
          <cell r="L669" t="str">
            <v>VC</v>
          </cell>
          <cell r="Z669" t="str">
            <v>N/A</v>
          </cell>
          <cell r="AC669" t="str">
            <v>[1] No model change
[2] No model change
[3] No model change</v>
          </cell>
          <cell r="AF669" t="str">
            <v>-</v>
          </cell>
          <cell r="AI669" t="str">
            <v>-</v>
          </cell>
        </row>
        <row r="670">
          <cell r="K670" t="str">
            <v>5GQET</v>
          </cell>
          <cell r="L670" t="str">
            <v>VC</v>
          </cell>
          <cell r="Z670" t="str">
            <v>N/A</v>
          </cell>
          <cell r="AC670" t="str">
            <v>[1] No model change
[2] No model change
[3] No model change</v>
          </cell>
          <cell r="AF670" t="str">
            <v>-</v>
          </cell>
          <cell r="AI670" t="str">
            <v>-</v>
          </cell>
        </row>
        <row r="671">
          <cell r="K671" t="str">
            <v>5YC85</v>
          </cell>
          <cell r="L671" t="str">
            <v>CI</v>
          </cell>
          <cell r="Z671" t="str">
            <v>N/A</v>
          </cell>
          <cell r="AC671" t="str">
            <v>[1] No model change
[2] No model change
[3] No model change</v>
          </cell>
          <cell r="AF671" t="str">
            <v>-</v>
          </cell>
          <cell r="AI671" t="str">
            <v>-</v>
          </cell>
        </row>
        <row r="672">
          <cell r="K672" t="str">
            <v>6L7GW</v>
          </cell>
          <cell r="L672" t="str">
            <v>CI</v>
          </cell>
          <cell r="Z672" t="str">
            <v>N/A</v>
          </cell>
          <cell r="AC672" t="str">
            <v>[1] No model change
[2] No model change
[3] No model change+AC672:AC672:AJ672</v>
          </cell>
          <cell r="AF672" t="str">
            <v>-</v>
          </cell>
          <cell r="AI672" t="str">
            <v>-</v>
          </cell>
        </row>
        <row r="673">
          <cell r="K673" t="str">
            <v>6TGDQ</v>
          </cell>
          <cell r="L673" t="str">
            <v>VC</v>
          </cell>
          <cell r="Z673" t="str">
            <v>N/A</v>
          </cell>
          <cell r="AC673" t="str">
            <v>[1] No model change
[2] No model change
[3] No model change</v>
          </cell>
          <cell r="AF673" t="str">
            <v>-</v>
          </cell>
          <cell r="AI673" t="str">
            <v>-</v>
          </cell>
        </row>
        <row r="674">
          <cell r="K674" t="str">
            <v>F7X8</v>
          </cell>
          <cell r="L674" t="str">
            <v>CI</v>
          </cell>
          <cell r="Z674" t="str">
            <v>N/A</v>
          </cell>
          <cell r="AC674" t="str">
            <v>[1] No model change
[2] No model change
[3] No model change</v>
          </cell>
          <cell r="AF674" t="str">
            <v>-</v>
          </cell>
          <cell r="AI674" t="str">
            <v>-</v>
          </cell>
        </row>
        <row r="675">
          <cell r="K675" t="str">
            <v>F8MP</v>
          </cell>
          <cell r="L675" t="str">
            <v>CI</v>
          </cell>
          <cell r="Z675" t="str">
            <v>N/A</v>
          </cell>
          <cell r="AC675" t="str">
            <v>[1] No model change
[2] No model change
[3] No model change</v>
          </cell>
          <cell r="AF675" t="str">
            <v>-</v>
          </cell>
          <cell r="AI675" t="str">
            <v>-</v>
          </cell>
        </row>
        <row r="676">
          <cell r="K676" t="str">
            <v>F8VB</v>
          </cell>
          <cell r="L676" t="str">
            <v>CI</v>
          </cell>
          <cell r="Z676" t="str">
            <v>N/A</v>
          </cell>
          <cell r="AC676" t="str">
            <v>[1] No model change
[2] No model change
[3] No model change</v>
          </cell>
          <cell r="AF676" t="str">
            <v>-</v>
          </cell>
          <cell r="AI676" t="str">
            <v>-</v>
          </cell>
        </row>
        <row r="677">
          <cell r="K677" t="str">
            <v>2DKOE</v>
          </cell>
          <cell r="L677" t="str">
            <v>VC</v>
          </cell>
          <cell r="Z677" t="str">
            <v>N/A</v>
          </cell>
          <cell r="AC677" t="str">
            <v>[1] CCTV suggests 4CU7T 305mm PE track drainage; 4CU7U 305mm PE track drainage; 2DKOE 450mm VC
[2] No model change</v>
          </cell>
          <cell r="AF677" t="str">
            <v>N/A</v>
          </cell>
          <cell r="AI677" t="str">
            <v>N/A</v>
          </cell>
        </row>
        <row r="678">
          <cell r="K678" t="str">
            <v>4CU7T</v>
          </cell>
          <cell r="L678" t="str">
            <v>PE</v>
          </cell>
          <cell r="Z678" t="str">
            <v>N/A</v>
          </cell>
          <cell r="AC678" t="str">
            <v>[1] CCTV suggests 4CU7T 305mm PE track drainage; 4CU7U 305mm PE track drainage; 2DKOE 450mm VC
[2] No model change</v>
          </cell>
          <cell r="AF678" t="str">
            <v>N/A</v>
          </cell>
          <cell r="AI678" t="str">
            <v>N/A</v>
          </cell>
        </row>
        <row r="679">
          <cell r="K679" t="str">
            <v>4CU7U</v>
          </cell>
          <cell r="L679" t="str">
            <v>PE</v>
          </cell>
          <cell r="Z679" t="str">
            <v>N/A</v>
          </cell>
          <cell r="AC679" t="str">
            <v>[1] CCTV suggests 4CU7T 305mm PE track drainage; 4CU7U 305mm PE track drainage; 2DKOE 450mm VC
[2] No model change</v>
          </cell>
          <cell r="AF679" t="str">
            <v>N/A</v>
          </cell>
          <cell r="AI679" t="str">
            <v>N/A</v>
          </cell>
        </row>
        <row r="680">
          <cell r="K680" t="str">
            <v>5F5T5
5F5T8</v>
          </cell>
          <cell r="L680" t="str">
            <v>VC</v>
          </cell>
          <cell r="Z680" t="str">
            <v>TN to cover additional stages</v>
          </cell>
          <cell r="AC680" t="str">
            <v>[1] No model change
[2] No model change</v>
          </cell>
          <cell r="AF680" t="str">
            <v>N/A</v>
          </cell>
          <cell r="AI680" t="str">
            <v>N/A</v>
          </cell>
        </row>
        <row r="681">
          <cell r="K681" t="str">
            <v>6PMKM</v>
          </cell>
          <cell r="L681" t="str">
            <v>VC</v>
          </cell>
          <cell r="Z681" t="str">
            <v>TN to cover additional stages</v>
          </cell>
          <cell r="AC681" t="str">
            <v>[1] No model change
[2] No model change</v>
          </cell>
          <cell r="AF681" t="str">
            <v>N/A</v>
          </cell>
          <cell r="AI681" t="str">
            <v>N/A</v>
          </cell>
        </row>
        <row r="682">
          <cell r="K682" t="str">
            <v>6XRC7</v>
          </cell>
          <cell r="L682" t="str">
            <v>VC</v>
          </cell>
          <cell r="Z682" t="str">
            <v>TN to cover additional stages</v>
          </cell>
          <cell r="AC682" t="str">
            <v>[1] No model change
[2] No model change</v>
          </cell>
          <cell r="AF682" t="str">
            <v>N/A</v>
          </cell>
          <cell r="AI682" t="str">
            <v>N/A</v>
          </cell>
        </row>
        <row r="683">
          <cell r="K683">
            <v>26951</v>
          </cell>
          <cell r="L683" t="str">
            <v>CO</v>
          </cell>
          <cell r="Z683" t="str">
            <v>TN to cover additional stages</v>
          </cell>
          <cell r="AC683" t="str">
            <v>[1] No model changes
[2] CCTV survey completed 14/01/22 confirms that all 3 assets are composed of vitrified clay</v>
          </cell>
          <cell r="AF683" t="str">
            <v>Change to this asset's material to VC.</v>
          </cell>
          <cell r="AI683" t="str">
            <v>N/A</v>
          </cell>
        </row>
        <row r="684">
          <cell r="K684" t="str">
            <v>269NH</v>
          </cell>
          <cell r="L684" t="str">
            <v>CO</v>
          </cell>
          <cell r="Z684" t="str">
            <v>TN to cover additional stages</v>
          </cell>
          <cell r="AC684" t="str">
            <v>[1] No model changes
[2] CCTV survey completed 14/01/22 confirms that all 3 assets are composed of vitrified clay</v>
          </cell>
          <cell r="AF684" t="str">
            <v>Change to this asset's material to VC.</v>
          </cell>
          <cell r="AI684" t="str">
            <v>N/A</v>
          </cell>
        </row>
        <row r="685">
          <cell r="K685" t="str">
            <v>26BPA</v>
          </cell>
          <cell r="L685" t="str">
            <v>CO/VC</v>
          </cell>
          <cell r="Z685" t="str">
            <v>TN to cover additional stages</v>
          </cell>
          <cell r="AC685" t="str">
            <v>[1] No model changes
[2] CCTV survey completed 14/01/22 confirms that all 3 assets are composed of vitrified clay</v>
          </cell>
          <cell r="AF685" t="str">
            <v>N/A</v>
          </cell>
          <cell r="AI685" t="str">
            <v>N/A</v>
          </cell>
        </row>
        <row r="686">
          <cell r="K686" t="str">
            <v>22RCX
22Y6U
22TDX</v>
          </cell>
          <cell r="L686" t="str">
            <v>VC</v>
          </cell>
          <cell r="Z686" t="str">
            <v>N/A</v>
          </cell>
          <cell r="AC686" t="str">
            <v>[1] No changes to the model</v>
          </cell>
          <cell r="AF686" t="str">
            <v>N/A</v>
          </cell>
          <cell r="AI686" t="str">
            <v>N/A</v>
          </cell>
        </row>
        <row r="687">
          <cell r="K687" t="str">
            <v>MWCC_UTI_30009 (263031)</v>
          </cell>
          <cell r="L687" t="str">
            <v>PE</v>
          </cell>
          <cell r="Z687" t="str">
            <v>N/A</v>
          </cell>
          <cell r="AC687" t="str">
            <v>[1] No model change
[2] No model change</v>
          </cell>
          <cell r="AF687" t="str">
            <v>N/A</v>
          </cell>
          <cell r="AI687" t="str">
            <v>N/A</v>
          </cell>
        </row>
        <row r="688">
          <cell r="K688" t="str">
            <v>279958
279959
(MWCC_UTI_30038
MWCC_UTI_30039)</v>
          </cell>
          <cell r="L688" t="str">
            <v xml:space="preserve">Concrete Segments Bolted, 60no. segments </v>
          </cell>
          <cell r="Z688" t="str">
            <v xml:space="preserve">[1]
Although featured In technical note, the TN does not provide secondary lining analysis for the asset.
[2] Scheme design alignment changes
</v>
          </cell>
          <cell r="AC688" t="str">
            <v>[1]: No model change
[2]: No model change</v>
          </cell>
          <cell r="AF688" t="str">
            <v>N/A</v>
          </cell>
          <cell r="AI688" t="str">
            <v>N/A</v>
          </cell>
        </row>
        <row r="689">
          <cell r="K689" t="str">
            <v>262077
262217
265553
265572</v>
          </cell>
          <cell r="L689" t="str">
            <v>PE (oil-filled) with corrugated aluminium sheath</v>
          </cell>
          <cell r="Z689" t="str">
            <v>N/A</v>
          </cell>
          <cell r="AC689" t="str">
            <v>[1]: Asset is actually 6x 400kV Oil Filled, Corrugated Aluminium Sheath AC cables with water cooling pipes. This does not affect analysis.</v>
          </cell>
          <cell r="AF689" t="str">
            <v>N/A</v>
          </cell>
          <cell r="AI689" t="str">
            <v>N/A</v>
          </cell>
        </row>
        <row r="690">
          <cell r="K690" t="str">
            <v>26PM2
26SFQ
26PLU</v>
          </cell>
          <cell r="L690" t="str">
            <v>VC</v>
          </cell>
          <cell r="Z690" t="str">
            <v>N/A</v>
          </cell>
          <cell r="AC690" t="str">
            <v>[1] For information only - CCTV 1MC04-SCJ_MCB-UT-REP-SS03-000025 notes 26SFQ as 47m in length compared to 55.71m noted in report.</v>
          </cell>
          <cell r="AF690" t="str">
            <v>N/A</v>
          </cell>
          <cell r="AI690" t="str">
            <v>N/A</v>
          </cell>
        </row>
        <row r="691">
          <cell r="K691" t="str">
            <v>LON-01-44088</v>
          </cell>
          <cell r="L691" t="str">
            <v>N/A</v>
          </cell>
          <cell r="Z691" t="str">
            <v>N/A</v>
          </cell>
          <cell r="AC691" t="str">
            <v>N/A</v>
          </cell>
          <cell r="AF691" t="str">
            <v>N/A</v>
          </cell>
          <cell r="AI691" t="str">
            <v>Assessment performed following exceeding phase 2 GMA criteria. Study performed for vertical displacement to show full Phase 3 assessment of asset not required. Asset is 125mm Polyethylene pipe.</v>
          </cell>
        </row>
        <row r="692">
          <cell r="K692" t="str">
            <v>Culvert 22</v>
          </cell>
          <cell r="L692" t="str">
            <v>Brick</v>
          </cell>
          <cell r="Z692" t="str">
            <v>N/A</v>
          </cell>
          <cell r="AC692" t="str">
            <v>N/A</v>
          </cell>
          <cell r="AF692" t="str">
            <v>N/A</v>
          </cell>
          <cell r="AI692" t="str">
            <v>N/A</v>
          </cell>
        </row>
        <row r="693">
          <cell r="K693" t="str">
            <v>Culvert 23</v>
          </cell>
          <cell r="L693" t="str">
            <v>Brick</v>
          </cell>
          <cell r="Z693" t="str">
            <v>N/A</v>
          </cell>
          <cell r="AC693" t="str">
            <v>N/A</v>
          </cell>
          <cell r="AF693" t="str">
            <v>N/A</v>
          </cell>
          <cell r="AI693" t="str">
            <v>N/A</v>
          </cell>
        </row>
        <row r="694">
          <cell r="K694" t="str">
            <v>Culvert 24</v>
          </cell>
          <cell r="L694" t="str">
            <v>Cast Iron</v>
          </cell>
          <cell r="Z694" t="str">
            <v>N/A</v>
          </cell>
          <cell r="AC694" t="str">
            <v>N/A</v>
          </cell>
          <cell r="AF694" t="str">
            <v>N/A</v>
          </cell>
          <cell r="AI694" t="str">
            <v>N/A</v>
          </cell>
        </row>
        <row r="695">
          <cell r="K695" t="str">
            <v>MWCC_UTI_68058 (BT)
MWCC_UTI_68339 (BT) 
MWCC_UTI_68057 (BT) 
MWCC_UTI_68121 (BT) 
MWCC_UTI_68338 (BT)</v>
          </cell>
          <cell r="L695" t="str">
            <v>N/A</v>
          </cell>
          <cell r="Z695" t="str">
            <v xml:space="preserve"> Interim assessment based on temporary works design. Asset exceed vertical displacement and gradient criteria</v>
          </cell>
          <cell r="AC695" t="str">
            <v>N/A</v>
          </cell>
          <cell r="AF695" t="str">
            <v>N/A</v>
          </cell>
          <cell r="AI695" t="str">
            <v>N/A</v>
          </cell>
        </row>
        <row r="696">
          <cell r="K696" t="str">
            <v>F860
F864
F866
FBSF</v>
          </cell>
          <cell r="L696" t="str">
            <v>CI
DI
ST
ST</v>
          </cell>
          <cell r="Z696" t="str">
            <v>N/A</v>
          </cell>
          <cell r="AC696" t="str">
            <v>N/A</v>
          </cell>
          <cell r="AF696" t="str">
            <v>N/A</v>
          </cell>
          <cell r="AI696" t="str">
            <v>Assessment performed following GMA by Robert Bird Group. Asset passes assessment. Asset does not have Phase 3 GMA.</v>
          </cell>
        </row>
        <row r="697">
          <cell r="K697" t="str">
            <v>5EVY6
1BEYN
1BEUY</v>
          </cell>
          <cell r="L697" t="str">
            <v>CI
CI
ST</v>
          </cell>
          <cell r="Z697" t="str">
            <v>N/A</v>
          </cell>
          <cell r="AC697" t="str">
            <v>N/A</v>
          </cell>
          <cell r="AF697" t="str">
            <v>N/A</v>
          </cell>
          <cell r="AI697" t="str">
            <v>Updated bridge assessment.</v>
          </cell>
        </row>
        <row r="698">
          <cell r="K698" t="str">
            <v>FVOG</v>
          </cell>
          <cell r="L698" t="str">
            <v>CI</v>
          </cell>
          <cell r="Z698" t="str">
            <v>N/A</v>
          </cell>
          <cell r="AC698" t="str">
            <v>N/A</v>
          </cell>
          <cell r="AF698" t="str">
            <v>N/A</v>
          </cell>
          <cell r="AI698" t="str">
            <v>Updated bridge assessment.</v>
          </cell>
        </row>
        <row r="701">
          <cell r="K701">
            <v>4.3999999999999995</v>
          </cell>
        </row>
      </sheetData>
      <sheetData sheetId="6"/>
      <sheetData sheetId="7"/>
      <sheetData sheetId="8"/>
      <sheetData sheetId="9"/>
      <sheetData sheetId="10"/>
    </sheetDataSet>
  </externalBook>
</externalLink>
</file>

<file path=xl/persons/person.xml><?xml version="1.0" encoding="utf-8"?>
<personList xmlns="http://schemas.microsoft.com/office/spreadsheetml/2018/threadedcomments" xmlns:x="http://schemas.openxmlformats.org/spreadsheetml/2006/main">
  <person displayName="Joe Westhead" id="{91E43232-9568-40AD-A2B0-0F867E498AD5}" userId="S::Joe.Westhead@arup.com::a9edcb67-2839-40de-b193-882ec3f4428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T4" dT="2025-06-06T10:37:09.67" personId="{91E43232-9568-40AD-A2B0-0F867E498AD5}" id="{968801D3-56FB-45FF-9AD1-1E61AFEBA539}">
    <text>These coordinates from JV maps. Z coordinate assumed</text>
  </threadedComment>
  <threadedComment ref="T5" dT="2025-06-06T10:47:10.25" personId="{91E43232-9568-40AD-A2B0-0F867E498AD5}" id="{688FF27A-831D-437E-993A-BADC151A604C}">
    <text>These coordinates from JV maps. Z coordinate assumed</text>
  </threadedComment>
  <threadedComment ref="T6" dT="2025-06-06T11:25:39.57" personId="{91E43232-9568-40AD-A2B0-0F867E498AD5}" id="{A4A4BA39-CD38-4B74-AFC8-3E865FA7FEF1}">
    <text xml:space="preserve">These coordinates from JV maps. Z coordinate assumed
</text>
  </threadedComment>
  <threadedComment ref="T57" dT="2025-06-04T09:26:44.14" personId="{91E43232-9568-40AD-A2B0-0F867E498AD5}" id="{24F8D5DC-2505-4B6D-BA21-0F0AF73D8E7A}">
    <text>These entries have been provided in addition to those from the xdisp report. This is because the xdisp report in the apendices has limited resoloution</text>
  </threadedComment>
</ThreadedComments>
</file>

<file path=xl/threadedComments/threadedComment2.xml><?xml version="1.0" encoding="utf-8"?>
<ThreadedComments xmlns="http://schemas.microsoft.com/office/spreadsheetml/2018/threadedcomments" xmlns:x="http://schemas.openxmlformats.org/spreadsheetml/2006/main">
  <threadedComment ref="O17" dT="2025-06-10T10:49:17.99" personId="{91E43232-9568-40AD-A2B0-0F867E498AD5}" id="{BEA57562-3B9E-44DC-AFEC-160F4217325D}">
    <text>Assumed</text>
  </threadedComment>
  <threadedComment ref="P17" dT="2025-06-10T10:54:34.84" personId="{91E43232-9568-40AD-A2B0-0F867E498AD5}" id="{FDF918E4-B8D7-4544-9BBA-C49BA07D39ED}">
    <text xml:space="preserve">Measured </text>
  </threadedComment>
  <threadedComment ref="Q17" dT="2025-06-10T10:54:34.84" personId="{91E43232-9568-40AD-A2B0-0F867E498AD5}" id="{3C18DF40-A9B4-44A9-ACE2-2D6924C6BDBB}">
    <text>Measured - minus 0.5m as per most other Xdisp files</text>
  </threadedComment>
  <threadedComment ref="O27" dT="2025-06-10T14:57:53.25" personId="{91E43232-9568-40AD-A2B0-0F867E498AD5}" id="{3A747A3F-B93A-4DAF-AD92-AC8C20C69943}">
    <text>Assumed</text>
  </threadedComment>
  <threadedComment ref="P27" dT="2025-06-10T14:57:35.61" personId="{91E43232-9568-40AD-A2B0-0F867E498AD5}" id="{CACDBD51-F2CF-46F8-AAD5-43220B84AB22}">
    <text>Measured</text>
  </threadedComment>
  <threadedComment ref="Q27" dT="2025-06-10T14:57:45.26" personId="{91E43232-9568-40AD-A2B0-0F867E498AD5}" id="{318045ED-FCC3-47C1-8E20-E63C3A7E5C35}">
    <text>Measured - 0.5m</text>
  </threadedComment>
  <threadedComment ref="O30" dT="2025-06-10T14:57:53.25" personId="{91E43232-9568-40AD-A2B0-0F867E498AD5}" id="{811FF448-BAF1-46B4-A2B5-2D7AE83738C9}">
    <text>Assumed</text>
  </threadedComment>
  <threadedComment ref="P30" dT="2025-06-10T14:57:35.61" personId="{91E43232-9568-40AD-A2B0-0F867E498AD5}" id="{B947FBCD-4311-40E0-873B-D7AA9694C8B9}">
    <text>Measured</text>
  </threadedComment>
  <threadedComment ref="Q30" dT="2025-06-10T14:57:45.26" personId="{91E43232-9568-40AD-A2B0-0F867E498AD5}" id="{782761C9-9083-4AB5-92FF-74420986FDB6}">
    <text>Measured - 0.5m</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EAE26-0410-481E-B92B-A9537DA028E1}">
  <dimension ref="A1:A7"/>
  <sheetViews>
    <sheetView workbookViewId="0">
      <selection activeCell="A8" sqref="A8"/>
    </sheetView>
  </sheetViews>
  <sheetFormatPr defaultRowHeight="15"/>
  <cols>
    <col min="1" max="1" width="10.28515625" bestFit="1" customWidth="1"/>
  </cols>
  <sheetData>
    <row r="1" spans="1:1">
      <c r="A1" t="s">
        <v>0</v>
      </c>
    </row>
    <row r="2" spans="1:1">
      <c r="A2" s="41">
        <v>45810</v>
      </c>
    </row>
    <row r="4" spans="1:1">
      <c r="A4" t="s">
        <v>1</v>
      </c>
    </row>
    <row r="5" spans="1:1">
      <c r="A5" t="s">
        <v>2</v>
      </c>
    </row>
    <row r="6" spans="1:1">
      <c r="A6" t="s">
        <v>3</v>
      </c>
    </row>
    <row r="7" spans="1:1">
      <c r="A7" t="s">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0734C-F7BC-462A-BB4E-AFB2B723B73E}">
  <dimension ref="A1:AA65"/>
  <sheetViews>
    <sheetView topLeftCell="A62" zoomScale="55" zoomScaleNormal="55" workbookViewId="0">
      <selection activeCell="I64" sqref="I64"/>
    </sheetView>
  </sheetViews>
  <sheetFormatPr defaultRowHeight="15"/>
  <cols>
    <col min="1" max="1" width="36.140625" bestFit="1" customWidth="1"/>
    <col min="2" max="2" width="14.5703125" bestFit="1" customWidth="1"/>
    <col min="3" max="3" width="13.42578125" bestFit="1" customWidth="1"/>
    <col min="4" max="4" width="23" bestFit="1" customWidth="1"/>
    <col min="5" max="5" width="75.42578125" bestFit="1" customWidth="1"/>
    <col min="6" max="6" width="25.28515625" bestFit="1" customWidth="1"/>
    <col min="7" max="7" width="24.28515625" customWidth="1"/>
    <col min="8" max="8" width="9.140625" style="3"/>
    <col min="9" max="9" width="54.85546875" customWidth="1"/>
    <col min="10" max="10" width="19" style="12" customWidth="1"/>
    <col min="11" max="11" width="19.28515625" customWidth="1"/>
    <col min="12" max="12" width="22.28515625" style="13" customWidth="1"/>
    <col min="13" max="14" width="47.42578125" style="4" customWidth="1"/>
    <col min="15" max="15" width="32.7109375" style="4" customWidth="1"/>
    <col min="16" max="16" width="47.42578125" style="4" customWidth="1"/>
    <col min="17" max="17" width="28.85546875" style="4" customWidth="1"/>
    <col min="18" max="18" width="22.5703125" style="4" customWidth="1"/>
    <col min="19" max="19" width="25.28515625" style="4" customWidth="1"/>
    <col min="20" max="20" width="47.42578125" style="4" customWidth="1"/>
    <col min="21" max="21" width="20.28515625" style="12" customWidth="1"/>
    <col min="22" max="22" width="20.28515625" customWidth="1"/>
    <col min="23" max="23" width="20.28515625" style="13" customWidth="1"/>
    <col min="24" max="24" width="20.28515625" customWidth="1"/>
    <col min="25" max="25" width="24.140625" customWidth="1"/>
    <col min="26" max="26" width="20.28515625" customWidth="1"/>
    <col min="27" max="27" width="19.42578125" customWidth="1"/>
  </cols>
  <sheetData>
    <row r="1" spans="1:27" ht="30">
      <c r="A1" s="2" t="s">
        <v>5</v>
      </c>
      <c r="J1" s="71" t="s">
        <v>6</v>
      </c>
      <c r="K1" s="72"/>
      <c r="L1" s="73"/>
      <c r="M1" s="10" t="s">
        <v>7</v>
      </c>
      <c r="N1" s="9" t="s">
        <v>8</v>
      </c>
      <c r="U1" s="71" t="s">
        <v>6</v>
      </c>
      <c r="V1" s="72"/>
      <c r="W1" s="73"/>
    </row>
    <row r="2" spans="1:27" ht="60">
      <c r="A2" s="1" t="s">
        <v>9</v>
      </c>
      <c r="B2" s="1" t="s">
        <v>10</v>
      </c>
      <c r="C2" s="1" t="s">
        <v>11</v>
      </c>
      <c r="D2" s="1" t="s">
        <v>12</v>
      </c>
      <c r="E2" s="1" t="s">
        <v>13</v>
      </c>
      <c r="F2" s="1" t="s">
        <v>14</v>
      </c>
      <c r="G2" s="1" t="s">
        <v>15</v>
      </c>
      <c r="I2" s="7" t="s">
        <v>16</v>
      </c>
      <c r="J2" s="12" t="s">
        <v>17</v>
      </c>
      <c r="K2" t="s">
        <v>18</v>
      </c>
      <c r="L2" s="13" t="s">
        <v>19</v>
      </c>
      <c r="M2" s="6" t="s">
        <v>20</v>
      </c>
      <c r="N2" s="6" t="s">
        <v>21</v>
      </c>
      <c r="O2" s="6" t="s">
        <v>22</v>
      </c>
      <c r="P2" s="6" t="s">
        <v>23</v>
      </c>
      <c r="Q2" s="6" t="s">
        <v>24</v>
      </c>
      <c r="R2" s="6" t="s">
        <v>25</v>
      </c>
      <c r="S2" s="5" t="s">
        <v>26</v>
      </c>
      <c r="T2" s="5" t="s">
        <v>27</v>
      </c>
      <c r="U2" s="12" t="s">
        <v>17</v>
      </c>
      <c r="V2" t="s">
        <v>18</v>
      </c>
      <c r="W2" s="13" t="s">
        <v>19</v>
      </c>
      <c r="X2" s="4" t="s">
        <v>28</v>
      </c>
      <c r="Y2" s="4" t="s">
        <v>29</v>
      </c>
      <c r="Z2" s="4" t="s">
        <v>30</v>
      </c>
      <c r="AA2" s="4" t="s">
        <v>31</v>
      </c>
    </row>
    <row r="3" spans="1:27" ht="409.5">
      <c r="A3" t="s">
        <v>32</v>
      </c>
      <c r="B3" t="s">
        <v>33</v>
      </c>
      <c r="C3" t="s">
        <v>34</v>
      </c>
      <c r="D3" t="s">
        <v>35</v>
      </c>
      <c r="E3" t="s">
        <v>36</v>
      </c>
      <c r="F3" t="s">
        <v>35</v>
      </c>
      <c r="G3" t="s">
        <v>37</v>
      </c>
      <c r="I3" s="4" t="str">
        <f>_xlfn.XLOOKUP(D3,[1]ET3!$I:$I,[1]ET3!$O:$O)</f>
        <v>(290609.8113, 289622.5283, 31.779999) (290616.5377, 289617.3879, 31.779999) (290623.2639, 289612.2479, 31.84) (290629.9903, 289607.1075, 31.869999) (290636.7167, 289601.9675, 31.869999) (290649.7521, 289591.8155, 31.82) (290665.6993, 289579.3503, 31.860001) (290681.6465, 289566.8853, 31.939999) (290697.5939, 289554.4203, 31.919998) (290709.1061, 289546.0983, 32.099998) (290713.0161, 289544.8785, 32.099998) (290716.9261, 289543.6589, 31.75) (290720.8361, 289542.4389, 31.919998) (290724.8599, 289541.0701, 31.93) (290730.9367, 289537.0181, 31.869999) (290737.0137, 289532.9659, 31.860001) (290743.0905, 289528.9137, 31.889999) (290749.1673, 289524.8617, 31.900002) (290752.7637, 289521.7853, 31.939999) (290755.4745, 289519.0573, 31.939999) (290758.1851, 289516.3293, 31.91) (290760.8957, 289513.6015, 31.93) (290763.6521, 289510.8275, 31.939999) (290766.4711, 289507.9905, 31.93) (290769.2901, 289505.1535, 31.970001) (290772.1091, 289502.3165, 32) (290774.8711, 289499.4911, 32.009998) (290777.1469, 289496.7665, 32.060001) (290779.4227, 289494.0415, 32.09) (290781.6987, 289491.3169, 32.040001) (290783.9745, 289488.5919, 32.040001) (290788.0445, 289482.6041, 32.110001) (290792.5927, 289475.7461, 32.150002) (290797.1411, 289468.8881, 32.09) (290801.6895, 289462.0301, 32.119999) (290807.6227, 289453.0581, 32.07) (290815.0947, 289441.7373, 32.139999) (290822.5671, 289430.4163, 31.880001) (290830.0391, 289419.0953, 31.700001) (290840.7261, 289403.1191, 31.509998) (290868.5605, 289362.3139, 30.799999) (290896.3947, 289321.5087, 29.58) (290924.2289, 289280.7035, 28.43) (290952.0631, 289239.8983, 27.309999) (290960.6541, 289227.6777, 26.969999) (290965.6373, 289220.8165, 26.82) (290970.6203, 289213.9553, 26.530001) (290975.6033, 289207.0943, 26.299999) (290978.4729, 289201.5029, 26.200001) (290979.4405, 289197.0539, 26.110001) (290980.4077, 289192.6051, 26.209999) (290981.3751, 289188.1561, 26) (290983.5309, 289183.0375, 25.83) (290990.1423, 289175.4063, 25.620001) (290996.7539, 289167.7751, 32.830002) (291003.3655, 289160.1439, 33.060001) (291009.9771, 289152.5127, 33.189999) (291021.0425, 289136.8041, 33.5) (291032.6319, 289120.1449, 33.580002) (291044.2211, 289103.4859, 33.66) (291055.8105, 289086.8269, 33.639999) (291059.8695, 289078.6895, 28.24) (291058.4517, 289076.7495, 25.790001) (291057.0341, 289074.8095, 30.66) (291055.6163, 289072.8695, 30.43) (291055.0557, 289070.4959, 25.58) (291056.8947, 289066.9075, 23.67) (291058.7337, 289063.3191, 23.709999) (291060.5727, 289059.7307, 23.709999) (291062.4117, 289056.1423, 23.700001) (291071.5345, 289041.4169, 23.74) (291081.0619, 289026.0727, 23.74) (291090.5895, 289010.7285, 23.82) (291100.1169, 288995.3843, 23.799999) (291108.4151, 288982.6491, 23.77) (291115.9961, 288971.4357, 23.73) (291123.5771, 288960.2225, 23.66) (291131.1583, 288949.0091, 23.639999) (291138.8789, 288938.7185, 23.6) (291146.9017, 288930.4273, 23.549999) (291154.9247, 288922.1357, 23.549999) (291162.9477, 288913.8445, 23.709999) (291170.9707, 288905.5533, 23.73)</v>
      </c>
      <c r="J3" s="14" t="s">
        <v>38</v>
      </c>
      <c r="K3" s="4" t="s">
        <v>39</v>
      </c>
      <c r="L3" s="15" t="s">
        <v>40</v>
      </c>
      <c r="M3" s="9" t="str" cm="1">
        <f t="array" ref="M3">INDEX('[2]Phase 3 Master List GMA'!$Z:$Z, MATCH(TRUE, ISNUMBER(SEARCH(D3, '[2]Phase 3 Master List GMA'!$K:$K)), 0))</f>
        <v>TN to cover additional stages</v>
      </c>
      <c r="N3" s="9" t="str" cm="1">
        <f t="array" ref="N3">INDEX('[2]Phase 3 Master List GMA'!$AC:$AC, MATCH(TRUE, ISNUMBER(SEARCH(D3, '[2]Phase 3 Master List GMA'!$K:$K)), 0))</f>
        <v>N/A</v>
      </c>
      <c r="O3" s="9" t="str" cm="1">
        <f t="array" ref="O3">INDEX('[2]Phase 3 Master List GMA'!$AF:$AF, MATCH(TRUE, ISNUMBER(SEARCH(D3, '[2]Phase 3 Master List GMA'!$K:$K)), 0))</f>
        <v>N/A</v>
      </c>
      <c r="P3" s="9" t="str" cm="1">
        <f t="array" ref="P3">INDEX('[2]Phase 3 Master List GMA'!$AI:$AI, MATCH(TRUE, ISNUMBER(SEARCH(D3, '[2]Phase 3 Master List GMA'!$K:$K)), 0))</f>
        <v>N/A</v>
      </c>
      <c r="Q3" s="9" cm="1">
        <f t="array" ref="Q3">INDEX('[2]Phase 3 Master List GMA'!$AK:$AK, MATCH(TRUE, ISNUMBER(SEARCH(D3, '[2]Phase 3 Master List GMA'!$K:$K)), 0))</f>
        <v>0</v>
      </c>
      <c r="R3" s="4" t="str" cm="1">
        <f t="array" ref="R3">INDEX('[2]Phase 3 Master List GMA'!$L:$L, MATCH(TRUE, ISNUMBER(SEARCH(D3, '[2]Phase 3 Master List GMA'!$K:$K)), 0))</f>
        <v>PE</v>
      </c>
      <c r="S3" s="8" t="s">
        <v>41</v>
      </c>
      <c r="T3" s="4" t="s">
        <v>42</v>
      </c>
      <c r="U3" s="14" t="s">
        <v>38</v>
      </c>
      <c r="V3" s="4" t="s">
        <v>39</v>
      </c>
      <c r="W3" s="15" t="s">
        <v>40</v>
      </c>
      <c r="X3" s="11" t="str">
        <f t="shared" ref="X3:X34" si="0">IF(AND(J3=U3,K3=V3,L3=W3),"YES","NO")</f>
        <v>YES</v>
      </c>
      <c r="Z3" s="11" t="s">
        <v>43</v>
      </c>
      <c r="AA3" s="4">
        <v>8.5685300000000009</v>
      </c>
    </row>
    <row r="4" spans="1:27" ht="60">
      <c r="A4" t="s">
        <v>32</v>
      </c>
      <c r="B4" t="s">
        <v>44</v>
      </c>
      <c r="C4" t="s">
        <v>45</v>
      </c>
      <c r="D4" t="s">
        <v>46</v>
      </c>
      <c r="E4" t="s">
        <v>36</v>
      </c>
      <c r="F4" t="s">
        <v>47</v>
      </c>
      <c r="G4" t="s">
        <v>48</v>
      </c>
      <c r="H4" s="3" t="s">
        <v>18</v>
      </c>
      <c r="I4" t="str">
        <f>_xlfn.XLOOKUP(D4,[1]ET3!$I:$I,[1]ET3!$O:$O)</f>
        <v>We don't have coords (FCD only)</v>
      </c>
      <c r="M4" s="9" t="str" cm="1">
        <f t="array" ref="M4">INDEX('[2]Phase 3 Master List GMA'!$Z:$Z, MATCH(TRUE, ISNUMBER(SEARCH(D4, '[2]Phase 3 Master List GMA'!$K:$K)), 0))</f>
        <v>N/A</v>
      </c>
      <c r="N4" s="9" t="str" cm="1">
        <f t="array" ref="N4">INDEX('[2]Phase 3 Master List GMA'!$AC:$AC, MATCH(TRUE, ISNUMBER(SEARCH(D4, '[2]Phase 3 Master List GMA'!$K:$K)), 0))</f>
        <v>N/A</v>
      </c>
      <c r="O4" s="9" t="str" cm="1">
        <f t="array" ref="O4">INDEX('[2]Phase 3 Master List GMA'!$AF:$AF, MATCH(TRUE, ISNUMBER(SEARCH(D4, '[2]Phase 3 Master List GMA'!$K:$K)), 0))</f>
        <v>N/A</v>
      </c>
      <c r="P4" s="9" t="str" cm="1">
        <f t="array" ref="P4">INDEX('[2]Phase 3 Master List GMA'!$AI:$AI, MATCH(TRUE, ISNUMBER(SEARCH(D4, '[2]Phase 3 Master List GMA'!$K:$K)), 0))</f>
        <v>Assessment of effects of MSB utility mitigation works (jacking) on utility assets demonstrates asset is likely to exceed acceptance criteria therefore further mitigation works will be required.</v>
      </c>
      <c r="Q4" s="9" cm="1">
        <f t="array" ref="Q4">INDEX('[2]Phase 3 Master List GMA'!$AK:$AK, MATCH(TRUE, ISNUMBER(SEARCH(D4, '[2]Phase 3 Master List GMA'!$K:$K)), 0))</f>
        <v>0</v>
      </c>
      <c r="R4" s="4" t="str" cm="1">
        <f t="array" ref="R4">INDEX('[2]Phase 3 Master List GMA'!$L:$L, MATCH(TRUE, ISNUMBER(SEARCH(D4, '[2]Phase 3 Master List GMA'!$K:$K)), 0))</f>
        <v>PE</v>
      </c>
      <c r="S4" s="8" t="s">
        <v>49</v>
      </c>
      <c r="T4" s="4" t="s">
        <v>50</v>
      </c>
      <c r="X4" s="11" t="str">
        <f>IF(AND(J4=U4,K4=V4,L4=W4),"YES","NO")</f>
        <v>YES</v>
      </c>
      <c r="Y4" t="s">
        <v>51</v>
      </c>
      <c r="Z4" s="11" t="s">
        <v>52</v>
      </c>
    </row>
    <row r="5" spans="1:27" ht="60">
      <c r="A5" t="s">
        <v>32</v>
      </c>
      <c r="B5" t="s">
        <v>44</v>
      </c>
      <c r="C5" t="s">
        <v>45</v>
      </c>
      <c r="D5" t="s">
        <v>53</v>
      </c>
      <c r="E5" t="s">
        <v>36</v>
      </c>
      <c r="F5" t="s">
        <v>54</v>
      </c>
      <c r="G5" t="s">
        <v>48</v>
      </c>
      <c r="H5" s="3" t="s">
        <v>18</v>
      </c>
      <c r="I5" t="str">
        <f>_xlfn.XLOOKUP(D5,[1]ET3!$I:$I,[1]ET3!$O:$O)</f>
        <v>We don't have coords (FCD only)</v>
      </c>
      <c r="M5" s="9" t="str" cm="1">
        <f t="array" ref="M5">INDEX('[2]Phase 3 Master List GMA'!$Z:$Z, MATCH(TRUE, ISNUMBER(SEARCH(D5, '[2]Phase 3 Master List GMA'!$K:$K)), 0))</f>
        <v>N/A</v>
      </c>
      <c r="N5" s="9" t="str" cm="1">
        <f t="array" ref="N5">INDEX('[2]Phase 3 Master List GMA'!$AC:$AC, MATCH(TRUE, ISNUMBER(SEARCH(D5, '[2]Phase 3 Master List GMA'!$K:$K)), 0))</f>
        <v>N/A</v>
      </c>
      <c r="O5" s="9" t="str" cm="1">
        <f t="array" ref="O5">INDEX('[2]Phase 3 Master List GMA'!$AF:$AF, MATCH(TRUE, ISNUMBER(SEARCH(D5, '[2]Phase 3 Master List GMA'!$K:$K)), 0))</f>
        <v>N/A</v>
      </c>
      <c r="P5" s="9" t="str" cm="1">
        <f t="array" ref="P5">INDEX('[2]Phase 3 Master List GMA'!$AI:$AI, MATCH(TRUE, ISNUMBER(SEARCH(D5, '[2]Phase 3 Master List GMA'!$K:$K)), 0))</f>
        <v>Assessment of effects of MSB utility mitigation works (jacking) on utility assets demonstrates asset is likely to exceed acceptance criteria therefore further mitigation works will be required.</v>
      </c>
      <c r="Q5" s="9" cm="1">
        <f t="array" ref="Q5">INDEX('[2]Phase 3 Master List GMA'!$AK:$AK, MATCH(TRUE, ISNUMBER(SEARCH(D5, '[2]Phase 3 Master List GMA'!$K:$K)), 0))</f>
        <v>0</v>
      </c>
      <c r="R5" s="4" t="str" cm="1">
        <f t="array" ref="R5">INDEX('[2]Phase 3 Master List GMA'!$L:$L, MATCH(TRUE, ISNUMBER(SEARCH(D5, '[2]Phase 3 Master List GMA'!$K:$K)), 0))</f>
        <v>PE</v>
      </c>
      <c r="S5" s="8" t="s">
        <v>49</v>
      </c>
      <c r="T5" s="4" t="s">
        <v>55</v>
      </c>
      <c r="X5" s="11" t="str">
        <f t="shared" si="0"/>
        <v>YES</v>
      </c>
      <c r="Y5" t="s">
        <v>51</v>
      </c>
      <c r="Z5" s="11" t="s">
        <v>52</v>
      </c>
    </row>
    <row r="6" spans="1:27" ht="150">
      <c r="A6" t="s">
        <v>56</v>
      </c>
      <c r="B6" t="s">
        <v>57</v>
      </c>
      <c r="C6" t="s">
        <v>58</v>
      </c>
      <c r="D6" t="s">
        <v>59</v>
      </c>
      <c r="E6" t="s">
        <v>60</v>
      </c>
      <c r="F6" t="s">
        <v>59</v>
      </c>
      <c r="G6" t="s">
        <v>61</v>
      </c>
      <c r="I6" t="str">
        <f>_xlfn.XLOOKUP(D6,[1]ET4!$J:$J,[1]ET4!$O:$O)</f>
        <v>(291108, 288929, -16.5) (291223, 288906, -16.5)</v>
      </c>
      <c r="J6" s="16" t="s">
        <v>62</v>
      </c>
      <c r="K6" s="4" t="s">
        <v>63</v>
      </c>
      <c r="L6" s="13">
        <f>-16.5
-16.5</f>
        <v>-33</v>
      </c>
      <c r="M6" s="9" t="str" cm="1">
        <f t="array" ref="M6">INDEX('[2]Phase 3 Master List GMA'!$Z:$Z, MATCH(TRUE, ISNUMBER(SEARCH(D6, '[2]Phase 3 Master List GMA'!$K:$K)), 0))</f>
        <v>N/A</v>
      </c>
      <c r="N6" s="9" t="str" cm="1">
        <f t="array" ref="N6">INDEX('[2]Phase 3 Master List GMA'!$AC:$AC, MATCH(TRUE, ISNUMBER(SEARCH(D6, '[2]Phase 3 Master List GMA'!$K:$K)), 0))</f>
        <v>No comments/ changes</v>
      </c>
      <c r="O6" s="9" t="str" cm="1">
        <f t="array" ref="O6">INDEX('[2]Phase 3 Master List GMA'!$AF:$AF, MATCH(TRUE, ISNUMBER(SEARCH(D6, '[2]Phase 3 Master List GMA'!$K:$K)), 0))</f>
        <v>N/A</v>
      </c>
      <c r="P6" s="9" t="str" cm="1">
        <f t="array" ref="P6">INDEX('[2]Phase 3 Master List GMA'!$AI:$AI, MATCH(TRUE, ISNUMBER(SEARCH(D6, '[2]Phase 3 Master List GMA'!$K:$K)), 0))</f>
        <v>N/A</v>
      </c>
      <c r="Q6" s="9" cm="1">
        <f t="array" ref="Q6">INDEX('[2]Phase 3 Master List GMA'!$AK:$AK, MATCH(TRUE, ISNUMBER(SEARCH(D6, '[2]Phase 3 Master List GMA'!$K:$K)), 0))</f>
        <v>0</v>
      </c>
      <c r="R6" s="4" t="str" cm="1">
        <f t="array" ref="R6">INDEX('[2]Phase 3 Master List GMA'!$L:$L, MATCH(TRUE, ISNUMBER(SEARCH(D6, '[2]Phase 3 Master List GMA'!$K:$K)), 0))</f>
        <v>Concrete bolted segmental primary lining; cast in-situ RC  secondary lining and composite lining</v>
      </c>
      <c r="S6" s="8" t="s">
        <v>64</v>
      </c>
      <c r="T6" s="4" t="s">
        <v>65</v>
      </c>
      <c r="X6" s="11" t="str">
        <f t="shared" si="0"/>
        <v>NO</v>
      </c>
      <c r="Y6" t="s">
        <v>66</v>
      </c>
      <c r="Z6" s="11" t="s">
        <v>52</v>
      </c>
    </row>
    <row r="7" spans="1:27" ht="120">
      <c r="A7" t="s">
        <v>56</v>
      </c>
      <c r="B7" t="s">
        <v>57</v>
      </c>
      <c r="C7" t="s">
        <v>67</v>
      </c>
      <c r="D7" t="s">
        <v>68</v>
      </c>
      <c r="E7" t="s">
        <v>69</v>
      </c>
      <c r="F7" t="s">
        <v>70</v>
      </c>
      <c r="G7" t="s">
        <v>71</v>
      </c>
      <c r="I7" s="4" t="str">
        <f>_xlfn.XLOOKUP(D7,[1]ET4!$J:$J,[1]ET4!$O:$O)</f>
        <v>(291234.27, 288799.07, 30.23) (291224.2239, 288796.0208, 30.27662) (291220.4343, 288794.8727, 30.29425) (291218.0413, 288794.2451, 30.3639) (291208.37, 288791.71, 30.65)</v>
      </c>
      <c r="J7" s="14" t="s">
        <v>72</v>
      </c>
      <c r="K7" s="4" t="s">
        <v>73</v>
      </c>
      <c r="L7" s="15" t="s">
        <v>74</v>
      </c>
      <c r="M7" s="9" t="str" cm="1">
        <f t="array" ref="M7">INDEX('[2]Phase 3 Master List GMA'!$Z:$Z, MATCH(TRUE, ISNUMBER(SEARCH(D7, '[2]Phase 3 Master List GMA'!$K:$K)), 0))</f>
        <v>TN to cover additional stages</v>
      </c>
      <c r="N7" s="9" t="str" cm="1">
        <f t="array" ref="N7">INDEX('[2]Phase 3 Master List GMA'!$AC:$AC, MATCH(TRUE, ISNUMBER(SEARCH(D7, '[2]Phase 3 Master List GMA'!$K:$K)), 0))</f>
        <v>[1] No model change
[2] No model change
[3] No model change</v>
      </c>
      <c r="O7" s="9" t="str" cm="1">
        <f t="array" ref="O7">INDEX('[2]Phase 3 Master List GMA'!$AF:$AF, MATCH(TRUE, ISNUMBER(SEARCH(D7, '[2]Phase 3 Master List GMA'!$K:$K)), 0))</f>
        <v>DH to provide data for Stantec. No changes to model.</v>
      </c>
      <c r="P7" s="9" t="str" cm="1">
        <f t="array" ref="P7">INDEX('[2]Phase 3 Master List GMA'!$AI:$AI, MATCH(TRUE, ISNUMBER(SEARCH(D7, '[2]Phase 3 Master List GMA'!$K:$K)), 0))</f>
        <v>-</v>
      </c>
      <c r="Q7" s="9" cm="1">
        <f t="array" ref="Q7">INDEX('[2]Phase 3 Master List GMA'!$AK:$AK, MATCH(TRUE, ISNUMBER(SEARCH(D7, '[2]Phase 3 Master List GMA'!$K:$K)), 0))</f>
        <v>0</v>
      </c>
      <c r="R7" s="4" t="str" cm="1">
        <f t="array" ref="R7">INDEX('[2]Phase 3 Master List GMA'!$L:$L, MATCH(TRUE, ISNUMBER(SEARCH(D7, '[2]Phase 3 Master List GMA'!$K:$K)), 0))</f>
        <v>VC</v>
      </c>
      <c r="S7" s="4" t="s">
        <v>75</v>
      </c>
      <c r="U7" s="14" t="s">
        <v>76</v>
      </c>
      <c r="V7" s="4" t="s">
        <v>77</v>
      </c>
      <c r="W7" s="15" t="s">
        <v>78</v>
      </c>
      <c r="X7" s="11" t="str">
        <f t="shared" si="0"/>
        <v>NO</v>
      </c>
      <c r="Y7" s="4" t="s">
        <v>79</v>
      </c>
      <c r="Z7" s="11" t="s">
        <v>43</v>
      </c>
      <c r="AA7">
        <v>2.5956999999999999</v>
      </c>
    </row>
    <row r="8" spans="1:27" ht="120">
      <c r="A8" t="s">
        <v>56</v>
      </c>
      <c r="B8" t="s">
        <v>57</v>
      </c>
      <c r="C8" t="s">
        <v>67</v>
      </c>
      <c r="D8" t="s">
        <v>80</v>
      </c>
      <c r="E8" t="s">
        <v>69</v>
      </c>
      <c r="F8" t="s">
        <v>70</v>
      </c>
      <c r="G8" t="s">
        <v>71</v>
      </c>
      <c r="I8" s="4" t="str">
        <f>_xlfn.XLOOKUP(D8,[1]ET4!$J:$J,[1]ET4!$O:$O)</f>
        <v>(291234.27, 288799.07, 30.23) (291224.2239, 288796.0208, 30.27662) (291220.4343, 288794.8727, 30.29425) (291218.0413, 288794.2451, 30.3639) (291208.37, 288791.71, 30.65)</v>
      </c>
      <c r="J8" s="14" t="s">
        <v>72</v>
      </c>
      <c r="K8" s="4" t="s">
        <v>73</v>
      </c>
      <c r="L8" s="15" t="s">
        <v>74</v>
      </c>
      <c r="M8" s="9" t="str" cm="1">
        <f t="array" ref="M8">INDEX('[2]Phase 3 Master List GMA'!$Z:$Z, MATCH(TRUE, ISNUMBER(SEARCH(D8, '[2]Phase 3 Master List GMA'!$K:$K)), 0))</f>
        <v>TN to cover additional stages</v>
      </c>
      <c r="N8" s="9" t="str" cm="1">
        <f t="array" ref="N8">INDEX('[2]Phase 3 Master List GMA'!$AC:$AC, MATCH(TRUE, ISNUMBER(SEARCH(D8, '[2]Phase 3 Master List GMA'!$K:$K)), 0))</f>
        <v>[1] No model change
[2] No model change
[3] No model change</v>
      </c>
      <c r="O8" s="9" t="str" cm="1">
        <f t="array" ref="O8">INDEX('[2]Phase 3 Master List GMA'!$AF:$AF, MATCH(TRUE, ISNUMBER(SEARCH(D8, '[2]Phase 3 Master List GMA'!$K:$K)), 0))</f>
        <v>DH to provide data for Stantec. No changes to model.</v>
      </c>
      <c r="P8" s="9" t="str" cm="1">
        <f t="array" ref="P8">INDEX('[2]Phase 3 Master List GMA'!$AI:$AI, MATCH(TRUE, ISNUMBER(SEARCH(D8, '[2]Phase 3 Master List GMA'!$K:$K)), 0))</f>
        <v>-</v>
      </c>
      <c r="Q8" s="9" cm="1">
        <f t="array" ref="Q8">INDEX('[2]Phase 3 Master List GMA'!$AK:$AK, MATCH(TRUE, ISNUMBER(SEARCH(D8, '[2]Phase 3 Master List GMA'!$K:$K)), 0))</f>
        <v>0</v>
      </c>
      <c r="R8" s="4" t="str" cm="1">
        <f t="array" ref="R8">INDEX('[2]Phase 3 Master List GMA'!$L:$L, MATCH(TRUE, ISNUMBER(SEARCH(D8, '[2]Phase 3 Master List GMA'!$K:$K)), 0))</f>
        <v>VC</v>
      </c>
      <c r="S8" s="4" t="s">
        <v>75</v>
      </c>
      <c r="U8" s="14" t="s">
        <v>76</v>
      </c>
      <c r="V8" s="4" t="s">
        <v>77</v>
      </c>
      <c r="W8" s="15" t="s">
        <v>78</v>
      </c>
      <c r="X8" s="11" t="str">
        <f t="shared" si="0"/>
        <v>NO</v>
      </c>
      <c r="Y8" s="4" t="s">
        <v>79</v>
      </c>
      <c r="Z8" s="11" t="s">
        <v>43</v>
      </c>
      <c r="AA8">
        <v>2.5956999999999999</v>
      </c>
    </row>
    <row r="9" spans="1:27" ht="345" customHeight="1">
      <c r="A9" t="s">
        <v>56</v>
      </c>
      <c r="B9" t="s">
        <v>57</v>
      </c>
      <c r="C9" t="s">
        <v>81</v>
      </c>
      <c r="D9" t="s">
        <v>82</v>
      </c>
      <c r="E9" t="s">
        <v>83</v>
      </c>
      <c r="F9" t="s">
        <v>84</v>
      </c>
      <c r="G9" t="s">
        <v>71</v>
      </c>
      <c r="I9" s="4" t="str">
        <f>_xlfn.XLOOKUP(D9,[1]ET4!$J:$J,[1]ET4!$O:$O)</f>
        <v>(291210.583679, 288825.267273, 30.227) (291212.338928, 288821.758484, 30.227) (291212.765686, 288820.905273, 30.227) (291213.03009, 288819.59729, 30.227) (291214.164307, 288817.164917, 30.227) (291214.525879, 288815.754272, 30.227) (291215.810913, 288811.516724, 30.227) (291216.831482, 288808.587097, 30.227) (291217.368286, 288806.271118, 30.227) (291218.475281, 288802.838928, 30.227) (291219.198486, 288800.0177, 30.227) (291220.383484, 288795.782898, 30.227) (291220.458923, 288794.88031, 30.227) (291220.4589, 288794.8803, 30.6515) (291220.9041, 288792.8669, 30.617) (291221.9563, 288787.4351, 30.516) (291223.4863, 288781.1897, 30.4471) (291224.1905, 288777.6685, 30.4334) (291226.2823, 288770.0071, 30.3275) (291227.9343, 288764.5587, 30.227) (291229.4781, 288758.8133, 30.1118) (291231.6863, 288751.7491, 29.977) (291234.1755, 288743.9765, 29.8567)</v>
      </c>
      <c r="J9" s="14" t="s">
        <v>85</v>
      </c>
      <c r="K9" s="4" t="s">
        <v>86</v>
      </c>
      <c r="L9" s="15" t="s">
        <v>87</v>
      </c>
      <c r="M9" s="10" t="str" cm="1">
        <f t="array" ref="M9">INDEX('[2]Phase 3 Master List GMA'!$Z:$Z, MATCH(TRUE, ISNUMBER(SEARCH(D9, '[2]Phase 3 Master List GMA'!$K:$K)), 0))</f>
        <v>Increased extent of impact (monitoring)</v>
      </c>
      <c r="N9" s="10" t="str" cm="1">
        <f t="array" ref="N9">INDEX('[2]Phase 3 Master List GMA'!$AC:$AC, MATCH(TRUE, ISNUMBER(SEARCH(D9, '[2]Phase 3 Master List GMA'!$K:$K)), 0))</f>
        <v>[R1] No changes
[R2] No changes
[R3] No changes
[TN1] No changes
[TN2] No changes</v>
      </c>
      <c r="O9" s="10" t="str" cm="1">
        <f t="array" ref="O9">INDEX('[2]Phase 3 Master List GMA'!$AF:$AF, MATCH(TRUE, ISNUMBER(SEARCH(D9, '[2]Phase 3 Master List GMA'!$K:$K)), 0))</f>
        <v>DH to provide data for Stantec. No changes to model.</v>
      </c>
      <c r="P9" s="10" t="str" cm="1">
        <f t="array" ref="P9">INDEX('[2]Phase 3 Master List GMA'!$AI:$AI, MATCH(TRUE, ISNUMBER(SEARCH(D9, '[2]Phase 3 Master List GMA'!$K:$K)), 0))</f>
        <v>-</v>
      </c>
      <c r="Q9" s="10" cm="1">
        <f t="array" ref="Q9">INDEX('[2]Phase 3 Master List GMA'!$AK:$AK, MATCH(TRUE, ISNUMBER(SEARCH(D9, '[2]Phase 3 Master List GMA'!$K:$K)), 0))</f>
        <v>0</v>
      </c>
      <c r="R9" s="4" t="str" cm="1">
        <f t="array" ref="R9">INDEX('[2]Phase 3 Master List GMA'!$L:$L, MATCH(TRUE, ISNUMBER(SEARCH(D9, '[2]Phase 3 Master List GMA'!$K:$K)), 0))</f>
        <v>Brick</v>
      </c>
      <c r="S9" s="4" t="s">
        <v>88</v>
      </c>
      <c r="U9" s="14" t="s">
        <v>89</v>
      </c>
      <c r="V9" s="4" t="s">
        <v>90</v>
      </c>
      <c r="W9" s="15" t="s">
        <v>91</v>
      </c>
      <c r="X9" s="11" t="str">
        <f t="shared" si="0"/>
        <v>NO</v>
      </c>
      <c r="Y9" s="4" t="s">
        <v>92</v>
      </c>
      <c r="Z9" s="11" t="s">
        <v>43</v>
      </c>
      <c r="AA9">
        <v>90.957790000000003</v>
      </c>
    </row>
    <row r="10" spans="1:27" ht="345" customHeight="1">
      <c r="A10" t="s">
        <v>56</v>
      </c>
      <c r="B10" t="s">
        <v>57</v>
      </c>
      <c r="C10" t="s">
        <v>81</v>
      </c>
      <c r="D10" t="s">
        <v>93</v>
      </c>
      <c r="E10" t="s">
        <v>83</v>
      </c>
      <c r="F10" t="s">
        <v>84</v>
      </c>
      <c r="G10" t="s">
        <v>71</v>
      </c>
      <c r="I10" s="4" t="str">
        <f>_xlfn.XLOOKUP(D10,[1]ET4!$J:$J,[1]ET4!$O:$O)</f>
        <v>(291210.583679, 288825.267273, 30.227) (291212.338928, 288821.758484, 30.227) (291212.765686, 288820.905273, 30.227) (291213.03009, 288819.59729, 30.227) (291214.164307, 288817.164917, 30.227) (291214.525879, 288815.754272, 30.227) (291215.810913, 288811.516724, 30.227) (291216.831482, 288808.587097, 30.227) (291217.368286, 288806.271118, 30.227) (291218.475281, 288802.838928, 30.227) (291219.198486, 288800.0177, 30.227) (291220.383484, 288795.782898, 30.227) (291220.458923, 288794.88031, 30.227) (291220.4589, 288794.8803, 30.6515) (291220.9041, 288792.8669, 30.617) (291221.9563, 288787.4351, 30.516) (291223.4863, 288781.1897, 30.4471) (291224.1905, 288777.6685, 30.4334) (291226.2823, 288770.0071, 30.3275) (291227.9343, 288764.5587, 30.227) (291229.4781, 288758.8133, 30.1118) (291231.6863, 288751.7491, 29.977) (291234.1755, 288743.9765, 29.8567)</v>
      </c>
      <c r="J10" s="14" t="s">
        <v>85</v>
      </c>
      <c r="K10" s="4" t="s">
        <v>86</v>
      </c>
      <c r="L10" s="15" t="s">
        <v>87</v>
      </c>
      <c r="M10" s="10" t="str" cm="1">
        <f t="array" ref="M10">INDEX('[2]Phase 3 Master List GMA'!$Z:$Z, MATCH(TRUE, ISNUMBER(SEARCH(D10, '[2]Phase 3 Master List GMA'!$K:$K)), 0))</f>
        <v>Increased extent of impact (monitoring)</v>
      </c>
      <c r="N10" s="10" t="str" cm="1">
        <f t="array" ref="N10">INDEX('[2]Phase 3 Master List GMA'!$AC:$AC, MATCH(TRUE, ISNUMBER(SEARCH(D10, '[2]Phase 3 Master List GMA'!$K:$K)), 0))</f>
        <v>[R1] No changes
[R2] No changes
[R3] No changes
[TN1] No changes
[TN2] No changes</v>
      </c>
      <c r="O10" s="10" t="str" cm="1">
        <f t="array" ref="O10">INDEX('[2]Phase 3 Master List GMA'!$AF:$AF, MATCH(TRUE, ISNUMBER(SEARCH(D10, '[2]Phase 3 Master List GMA'!$K:$K)), 0))</f>
        <v>DH to provide data for Stantec. No changes to model.</v>
      </c>
      <c r="P10" s="10" t="str" cm="1">
        <f t="array" ref="P10">INDEX('[2]Phase 3 Master List GMA'!$AI:$AI, MATCH(TRUE, ISNUMBER(SEARCH(D10, '[2]Phase 3 Master List GMA'!$K:$K)), 0))</f>
        <v>-</v>
      </c>
      <c r="Q10" s="10" cm="1">
        <f t="array" ref="Q10">INDEX('[2]Phase 3 Master List GMA'!$AK:$AK, MATCH(TRUE, ISNUMBER(SEARCH(D10, '[2]Phase 3 Master List GMA'!$K:$K)), 0))</f>
        <v>0</v>
      </c>
      <c r="R10" s="4" t="str" cm="1">
        <f t="array" ref="R10">INDEX('[2]Phase 3 Master List GMA'!$L:$L, MATCH(TRUE, ISNUMBER(SEARCH(D10, '[2]Phase 3 Master List GMA'!$K:$K)), 0))</f>
        <v>Brick</v>
      </c>
      <c r="S10" s="4" t="s">
        <v>88</v>
      </c>
      <c r="U10" s="14" t="s">
        <v>89</v>
      </c>
      <c r="V10" s="4" t="s">
        <v>90</v>
      </c>
      <c r="W10" s="15" t="s">
        <v>91</v>
      </c>
      <c r="X10" s="11" t="str">
        <f t="shared" si="0"/>
        <v>NO</v>
      </c>
      <c r="Y10" s="4" t="s">
        <v>92</v>
      </c>
      <c r="Z10" s="11" t="s">
        <v>43</v>
      </c>
      <c r="AA10">
        <v>90.957790000000003</v>
      </c>
    </row>
    <row r="11" spans="1:27" ht="409.5" customHeight="1">
      <c r="A11" t="s">
        <v>56</v>
      </c>
      <c r="B11" t="s">
        <v>57</v>
      </c>
      <c r="C11" t="s">
        <v>94</v>
      </c>
      <c r="D11" t="s">
        <v>95</v>
      </c>
      <c r="E11" t="s">
        <v>69</v>
      </c>
      <c r="F11" t="s">
        <v>96</v>
      </c>
      <c r="G11" t="s">
        <v>71</v>
      </c>
      <c r="I11" s="4" t="str">
        <f>_xlfn.XLOOKUP(D11,[1]ET4!$J:$J,[1]ET4!$O:$O)</f>
        <v>(291094.8942, 288959.7054, 31.79) (291099.9648, 288954.8641, 31.716533) (291104.6409, 288950.2337, 31.647571) (291108.6362, 288946.3223, 31.588979) (291112.9315, 288942.4026, 31.528043) (291116.7378, 288938.8966, 31.473813) (291121.3249, 288934.6689, 31.408441) (291126.4063, 288930.2275, 31.337718) (291131.3878, 288925.7888, 31.267798) (291136.1803, 288921.7555, 31.202158) (291140.0702, 288917.6469, 31.142867) (291146.5967, 288911.1648, 31.046472) (291150.3058, 288907.7615, 30.993721) (291153.1287, 288904.8827, 30.951469) (291156.6241, 288900.985, 30.896605) (291160.6949, 288896.1709, 30.830538) (291164.7547, 288890.957, 30.76129) (291169.8978, 288885.1131, 30.679711) (291174.1494, 288879.5938, 30.606702) (291178.1119, 288874.4825, 30.538928) (291183.514, 288867.1307, 30.443324) (291189.1161, 288859.7734, 30.346418) (291193.6402, 288853.246, 30.263192) (291196.8193, 288848.7565, 30.205544) (291199.404, 288844.4834, 30.15321) (291203.3419, 288838.4724, 30.077906) (291206.2128, 288833.6912, 30.019463) (291210.585, 288825.2668, 29.92)</v>
      </c>
      <c r="J11" s="14" t="s">
        <v>97</v>
      </c>
      <c r="K11" s="4" t="s">
        <v>98</v>
      </c>
      <c r="L11" s="15" t="s">
        <v>99</v>
      </c>
      <c r="M11" s="9" t="str" cm="1">
        <f t="array" ref="M11">INDEX('[2]Phase 3 Master List GMA'!$Z:$Z, MATCH(TRUE, ISNUMBER(SEARCH(D11, '[2]Phase 3 Master List GMA'!$K:$K)), 0))</f>
        <v>[1]: TN to cover additional transient stages
[2]: TN to cover additional stages</v>
      </c>
      <c r="N11" s="9" t="str" cm="1">
        <f t="array" ref="N11">INDEX('[2]Phase 3 Master List GMA'!$AC:$AC, MATCH(TRUE, ISNUMBER(SEARCH(D11, '[2]Phase 3 Master List GMA'!$K:$K)), 0))</f>
        <v>[R1] No changes
[TN1-1] No changes
[TN1-2] No changes
[TN2-1] No changes</v>
      </c>
      <c r="O11" s="9" t="str" cm="1">
        <f t="array" ref="O11">INDEX('[2]Phase 3 Master List GMA'!$AF:$AF, MATCH(TRUE, ISNUMBER(SEARCH(D11, '[2]Phase 3 Master List GMA'!$K:$K)), 0))</f>
        <v>-
DH to provide data for Stantec. No changes to model.</v>
      </c>
      <c r="P11" s="9" t="str" cm="1">
        <f t="array" ref="P11">INDEX('[2]Phase 3 Master List GMA'!$AI:$AI, MATCH(TRUE, ISNUMBER(SEARCH(D11, '[2]Phase 3 Master List GMA'!$K:$K)), 0))</f>
        <v>-</v>
      </c>
      <c r="Q11" s="9" cm="1">
        <f t="array" ref="Q11">INDEX('[2]Phase 3 Master List GMA'!$AK:$AK, MATCH(TRUE, ISNUMBER(SEARCH(D11, '[2]Phase 3 Master List GMA'!$K:$K)), 0))</f>
        <v>0</v>
      </c>
      <c r="R11" s="4" t="s">
        <v>69</v>
      </c>
      <c r="S11" s="4" t="s">
        <v>100</v>
      </c>
      <c r="U11" s="14" t="s">
        <v>101</v>
      </c>
      <c r="V11" s="4" t="s">
        <v>102</v>
      </c>
      <c r="W11" s="15" t="s">
        <v>103</v>
      </c>
      <c r="X11" s="11" t="str">
        <f t="shared" si="0"/>
        <v>NO</v>
      </c>
      <c r="Y11" s="4" t="s">
        <v>104</v>
      </c>
      <c r="Z11" s="11" t="s">
        <v>43</v>
      </c>
      <c r="AA11">
        <v>18.895209999999999</v>
      </c>
    </row>
    <row r="12" spans="1:27" ht="409.5">
      <c r="A12" t="s">
        <v>56</v>
      </c>
      <c r="B12" t="s">
        <v>57</v>
      </c>
      <c r="C12" t="s">
        <v>94</v>
      </c>
      <c r="D12" t="s">
        <v>105</v>
      </c>
      <c r="E12" t="s">
        <v>69</v>
      </c>
      <c r="F12" t="s">
        <v>96</v>
      </c>
      <c r="G12" t="s">
        <v>71</v>
      </c>
      <c r="I12" s="4" t="str">
        <f>_xlfn.XLOOKUP(D12,[1]ET4!$J:$J,[1]ET4!$O:$O)</f>
        <v>(291094.8942, 288959.7054, 31.79) (291099.9648, 288954.8641, 31.716533) (291104.6409, 288950.2337, 31.647571) (291108.6362, 288946.3223, 31.588979) (291112.9315, 288942.4026, 31.528043) (291116.7378, 288938.8966, 31.473813) (291121.3249, 288934.6689, 31.408441) (291126.4063, 288930.2275, 31.337718) (291131.3878, 288925.7888, 31.267798) (291136.1803, 288921.7555, 31.202158) (291140.0702, 288917.6469, 31.142867) (291146.5967, 288911.1648, 31.046472) (291150.3058, 288907.7615, 30.993721) (291153.1287, 288904.8827, 30.951469) (291156.6241, 288900.985, 30.896605) (291160.6949, 288896.1709, 30.830538) (291164.7547, 288890.957, 30.76129) (291169.8978, 288885.1131, 30.679711) (291174.1494, 288879.5938, 30.606702) (291178.1119, 288874.4825, 30.538928) (291183.514, 288867.1307, 30.443324) (291189.1161, 288859.7734, 30.346418) (291193.6402, 288853.246, 30.263192) (291196.8193, 288848.7565, 30.205544) (291199.404, 288844.4834, 30.15321) (291203.3419, 288838.4724, 30.077906) (291206.2128, 288833.6912, 30.019463) (291210.585, 288825.2668, 29.92)</v>
      </c>
      <c r="J12" s="14" t="s">
        <v>97</v>
      </c>
      <c r="K12" s="4" t="s">
        <v>98</v>
      </c>
      <c r="L12" s="15" t="s">
        <v>99</v>
      </c>
      <c r="M12" s="9" t="str" cm="1">
        <f t="array" ref="M12">INDEX('[2]Phase 3 Master List GMA'!$Z:$Z, MATCH(TRUE, ISNUMBER(SEARCH(D12, '[2]Phase 3 Master List GMA'!$K:$K)), 0))</f>
        <v>[1]: TN to cover additional transient stages
[2]: TN to cover additional stages</v>
      </c>
      <c r="N12" s="9" t="str" cm="1">
        <f t="array" ref="N12">INDEX('[2]Phase 3 Master List GMA'!$AC:$AC, MATCH(TRUE, ISNUMBER(SEARCH(D12, '[2]Phase 3 Master List GMA'!$K:$K)), 0))</f>
        <v>[R1] No changes
[TN1-1] No changes
[TN1-2] No changes
[TN2-1] No changes</v>
      </c>
      <c r="O12" s="9" t="str" cm="1">
        <f t="array" ref="O12">INDEX('[2]Phase 3 Master List GMA'!$AF:$AF, MATCH(TRUE, ISNUMBER(SEARCH(D12, '[2]Phase 3 Master List GMA'!$K:$K)), 0))</f>
        <v>-
DH to provide data for Stantec. No changes to model.</v>
      </c>
      <c r="P12" s="9" t="str" cm="1">
        <f t="array" ref="P12">INDEX('[2]Phase 3 Master List GMA'!$AI:$AI, MATCH(TRUE, ISNUMBER(SEARCH(D12, '[2]Phase 3 Master List GMA'!$K:$K)), 0))</f>
        <v>-</v>
      </c>
      <c r="Q12" s="9" cm="1">
        <f t="array" ref="Q12">INDEX('[2]Phase 3 Master List GMA'!$AK:$AK, MATCH(TRUE, ISNUMBER(SEARCH(D12, '[2]Phase 3 Master List GMA'!$K:$K)), 0))</f>
        <v>0</v>
      </c>
      <c r="R12" s="4" t="s">
        <v>69</v>
      </c>
      <c r="S12" s="4" t="s">
        <v>100</v>
      </c>
      <c r="U12" s="14" t="s">
        <v>101</v>
      </c>
      <c r="V12" s="4" t="s">
        <v>102</v>
      </c>
      <c r="W12" s="15" t="s">
        <v>103</v>
      </c>
      <c r="X12" s="11" t="str">
        <f t="shared" si="0"/>
        <v>NO</v>
      </c>
      <c r="Y12" s="4" t="s">
        <v>104</v>
      </c>
      <c r="Z12" s="11" t="s">
        <v>43</v>
      </c>
      <c r="AA12">
        <v>18.895209999999999</v>
      </c>
    </row>
    <row r="13" spans="1:27" ht="409.5">
      <c r="A13" t="s">
        <v>56</v>
      </c>
      <c r="B13" t="s">
        <v>57</v>
      </c>
      <c r="C13" t="s">
        <v>94</v>
      </c>
      <c r="D13" t="s">
        <v>106</v>
      </c>
      <c r="E13" t="s">
        <v>69</v>
      </c>
      <c r="F13" t="s">
        <v>96</v>
      </c>
      <c r="G13" t="s">
        <v>71</v>
      </c>
      <c r="I13" s="4" t="str">
        <f>_xlfn.XLOOKUP(D13,[1]ET4!$J:$J,[1]ET4!$O:$O)</f>
        <v>(291094.8942, 288959.7054, 31.79) (291099.9648, 288954.8641, 31.716533) (291104.6409, 288950.2337, 31.647571) (291108.6362, 288946.3223, 31.588979) (291112.9315, 288942.4026, 31.528043) (291116.7378, 288938.8966, 31.473813) (291121.3249, 288934.6689, 31.408441) (291126.4063, 288930.2275, 31.337718) (291131.3878, 288925.7888, 31.267798) (291136.1803, 288921.7555, 31.202158) (291140.0702, 288917.6469, 31.142867) (291146.5967, 288911.1648, 31.046472) (291150.3058, 288907.7615, 30.993721) (291153.1287, 288904.8827, 30.951469) (291156.6241, 288900.985, 30.896605) (291160.6949, 288896.1709, 30.830538) (291164.7547, 288890.957, 30.76129) (291169.8978, 288885.1131, 30.679711) (291174.1494, 288879.5938, 30.606702) (291178.1119, 288874.4825, 30.538928) (291183.514, 288867.1307, 30.443324) (291189.1161, 288859.7734, 30.346418) (291193.6402, 288853.246, 30.263192) (291196.8193, 288848.7565, 30.205544) (291199.404, 288844.4834, 30.15321) (291203.3419, 288838.4724, 30.077906) (291206.2128, 288833.6912, 30.019463) (291210.585, 288825.2668, 29.92)</v>
      </c>
      <c r="J13" s="14" t="s">
        <v>97</v>
      </c>
      <c r="K13" s="4" t="s">
        <v>98</v>
      </c>
      <c r="L13" s="15" t="s">
        <v>99</v>
      </c>
      <c r="M13" s="9" t="str" cm="1">
        <f t="array" ref="M13">INDEX('[2]Phase 3 Master List GMA'!$Z:$Z, MATCH(TRUE, ISNUMBER(SEARCH(D13, '[2]Phase 3 Master List GMA'!$K:$K)), 0))</f>
        <v>[1]: TN to cover additional transient stages
[2]: TN to cover additional stages</v>
      </c>
      <c r="N13" s="9" t="str" cm="1">
        <f t="array" ref="N13">INDEX('[2]Phase 3 Master List GMA'!$AC:$AC, MATCH(TRUE, ISNUMBER(SEARCH(D13, '[2]Phase 3 Master List GMA'!$K:$K)), 0))</f>
        <v>[R1] No changes
[TN1-1] No changes
[TN1-2] No changes
[TN2-1] No changes</v>
      </c>
      <c r="O13" s="9" t="str" cm="1">
        <f t="array" ref="O13">INDEX('[2]Phase 3 Master List GMA'!$AF:$AF, MATCH(TRUE, ISNUMBER(SEARCH(D13, '[2]Phase 3 Master List GMA'!$K:$K)), 0))</f>
        <v>-
DH to provide data for Stantec. No changes to model.</v>
      </c>
      <c r="P13" s="9" t="str" cm="1">
        <f t="array" ref="P13">INDEX('[2]Phase 3 Master List GMA'!$AI:$AI, MATCH(TRUE, ISNUMBER(SEARCH(D13, '[2]Phase 3 Master List GMA'!$K:$K)), 0))</f>
        <v>-</v>
      </c>
      <c r="Q13" s="9" cm="1">
        <f t="array" ref="Q13">INDEX('[2]Phase 3 Master List GMA'!$AK:$AK, MATCH(TRUE, ISNUMBER(SEARCH(D13, '[2]Phase 3 Master List GMA'!$K:$K)), 0))</f>
        <v>0</v>
      </c>
      <c r="R13" s="4" t="s">
        <v>107</v>
      </c>
      <c r="S13" s="4" t="s">
        <v>100</v>
      </c>
      <c r="U13" s="14" t="s">
        <v>101</v>
      </c>
      <c r="V13" s="4" t="s">
        <v>102</v>
      </c>
      <c r="W13" s="15" t="s">
        <v>103</v>
      </c>
      <c r="X13" s="11" t="str">
        <f t="shared" si="0"/>
        <v>NO</v>
      </c>
      <c r="Y13" s="4" t="s">
        <v>104</v>
      </c>
      <c r="Z13" s="11" t="s">
        <v>43</v>
      </c>
      <c r="AA13">
        <v>18.895209999999999</v>
      </c>
    </row>
    <row r="14" spans="1:27" ht="409.5">
      <c r="A14" t="s">
        <v>56</v>
      </c>
      <c r="B14" t="s">
        <v>57</v>
      </c>
      <c r="C14" t="s">
        <v>108</v>
      </c>
      <c r="D14" t="s">
        <v>109</v>
      </c>
      <c r="E14" t="s">
        <v>110</v>
      </c>
      <c r="F14" t="s">
        <v>109</v>
      </c>
      <c r="G14" t="s">
        <v>71</v>
      </c>
      <c r="I14" s="4" t="str">
        <f>_xlfn.XLOOKUP(D14,[1]ET4!$J:$J,[1]ET4!$O:$O)</f>
        <v>(291078.7631, 288974.1371, 32.9383) (291079.3487, 288973.5469, 32.9221) (291082.0117, 288970.7339, 32.8785) (291085.3695, 288967.1873, 32.8586) (291089.6933, 288962.6613, 32.8599) (291092.5483, 288959.6049, 32.846) (291094.9335, 288956.7997, 32.8026) (291098.9153, 288952.8391, 32.766) (291103.7807, 288947.7819, 32.8421) (291109.3901, 288942.3471, 32.7781) (291112.6041, 288939.3603, 32.8409) (291115.7005, 288936.4165, 32.7723) (291119.5291, 288932.6585, 32.8076) (291124.1371, 288928.3629, 32.7856) (291127.1947, 288925.4599, 32.7711) (291128.1107, 288924.6641, 32.6786) (291136.7757, 288917.1367, 32.7344) (291146.0773, 288908.7749, 32.7794) (291153.8539, 288901.5137, 32.7343) (291153.8709, 288900.6737, 32.7813) (291153.8961, 288899.4279, 32.7778) (291155.1471, 288898.1645, 32.7953) (291156.4105, 288896.8885, 32.7115) (291157.0911, 288896.1695, 32.6961) (291158.9381, 288894.3389, 32.7066) (291162.4351, 288890.0737, 32.6115) (291167.2411, 288884.3035, 32.5417) (291171.4421, 288878.1925, 32.4246) (291174.4233, 288873.9413, 32.418) (291179.7381, 288866.4497, 32.356) (291184.5169, 288859.6873, 32.2946) (291190.0205, 288851.8331, 32.0902) (291193.5773, 288846.8515, 32.0592) (291197.2701, 288841.0323, 32.0071) (291202.4529, 288833.0677, 31.9536) (291204.3941, 288829.9967, 31.9013) (291204.5311, 288829.7571, 31.8946)</v>
      </c>
      <c r="J14" s="14" t="s">
        <v>111</v>
      </c>
      <c r="K14" s="4" t="s">
        <v>112</v>
      </c>
      <c r="L14" s="15" t="s">
        <v>113</v>
      </c>
      <c r="M14" s="9" t="str" cm="1">
        <f t="array" ref="M14">INDEX('[2]Phase 3 Master List GMA'!$Z:$Z, MATCH(TRUE, ISNUMBER(SEARCH(D14, '[2]Phase 3 Master List GMA'!$K:$K)), 0))</f>
        <v>N/A</v>
      </c>
      <c r="N14" s="9" t="str" cm="1">
        <f t="array" ref="N14">INDEX('[2]Phase 3 Master List GMA'!$AC:$AC, MATCH(TRUE, ISNUMBER(SEARCH(D14, '[2]Phase 3 Master List GMA'!$K:$K)), 0))</f>
        <v>[1] No model change
[2] No model change
[3] No model change+AC672:AC672:AJ672</v>
      </c>
      <c r="O14" s="9" t="str" cm="1">
        <f t="array" ref="O14">INDEX('[2]Phase 3 Master List GMA'!$AF:$AF, MATCH(TRUE, ISNUMBER(SEARCH(D14, '[2]Phase 3 Master List GMA'!$K:$K)), 0))</f>
        <v>-</v>
      </c>
      <c r="P14" s="9" t="str" cm="1">
        <f t="array" ref="P14">INDEX('[2]Phase 3 Master List GMA'!$AI:$AI, MATCH(TRUE, ISNUMBER(SEARCH(D14, '[2]Phase 3 Master List GMA'!$K:$K)), 0))</f>
        <v>-</v>
      </c>
      <c r="Q14" s="9" cm="1">
        <f t="array" ref="Q14">INDEX('[2]Phase 3 Master List GMA'!$AK:$AK, MATCH(TRUE, ISNUMBER(SEARCH(D14, '[2]Phase 3 Master List GMA'!$K:$K)), 0))</f>
        <v>0</v>
      </c>
      <c r="R14" s="4" t="str" cm="1">
        <f t="array" ref="R14">INDEX('[2]Phase 3 Master List GMA'!$L:$L, MATCH(TRUE, ISNUMBER(SEARCH(D14, '[2]Phase 3 Master List GMA'!$K:$K)), 0))</f>
        <v>CI</v>
      </c>
      <c r="S14" s="4" t="s">
        <v>114</v>
      </c>
      <c r="U14" s="14" t="s">
        <v>115</v>
      </c>
      <c r="V14" s="4" t="s">
        <v>116</v>
      </c>
      <c r="W14" s="15" t="s">
        <v>117</v>
      </c>
      <c r="X14" s="11" t="str">
        <f t="shared" si="0"/>
        <v>NO</v>
      </c>
      <c r="Y14" s="4" t="s">
        <v>92</v>
      </c>
      <c r="Z14" s="11" t="s">
        <v>43</v>
      </c>
      <c r="AA14">
        <v>45.909860000000002</v>
      </c>
    </row>
    <row r="15" spans="1:27" ht="409.5">
      <c r="A15" t="s">
        <v>56</v>
      </c>
      <c r="B15" t="s">
        <v>57</v>
      </c>
      <c r="C15" t="s">
        <v>108</v>
      </c>
      <c r="D15" t="s">
        <v>118</v>
      </c>
      <c r="E15" t="s">
        <v>36</v>
      </c>
      <c r="F15" t="s">
        <v>119</v>
      </c>
      <c r="G15" t="s">
        <v>71</v>
      </c>
      <c r="I15" s="4" t="str">
        <f>_xlfn.XLOOKUP(D15,[1]ET4!$J:$J,[1]ET4!$O:$O)</f>
        <v>(291204.8373, 288829.2223, 31.8799) (291205.1285, 288828.7135, 31.87) (291205.5113, 288828.0451, 31.86) (291205.6701, 288827.7675, 31.8568) (291206.3509, 288828.0851, 31.8156) (291206.7399, 288828.2665, 31.7467) (291207.9445, 288828.8287, 31.6956) (291211.2513, 288823.0461, 31.6576) (291213.5105, 288817.8685, 31.6549) (291214.1105, 288814.2291, 31.55) (291216.1983, 288806.4159, 31.507) (291218.8515, 288796.2395, 31.312) (291220.0357, 288790.3161, 31.2) (291221.3555, 288783.7145, 31.0995) (291223.1541, 288775.0405, 31.0783) (291226.1343, 288762.5135, 30.8347) (291227.4871, 288757.3851, 30.6973)</v>
      </c>
      <c r="J15" s="14" t="s">
        <v>120</v>
      </c>
      <c r="K15" s="4" t="s">
        <v>121</v>
      </c>
      <c r="L15" s="15" t="s">
        <v>122</v>
      </c>
      <c r="M15" s="9" t="str" cm="1">
        <f t="array" ref="M15">INDEX('[2]Phase 3 Master List GMA'!$Z:$Z, MATCH(TRUE, ISNUMBER(SEARCH(D15, '[2]Phase 3 Master List GMA'!$K:$K)), 0))</f>
        <v>TN to cover additional stages</v>
      </c>
      <c r="N15" s="9" t="str" cm="1">
        <f t="array" ref="N15">INDEX('[2]Phase 3 Master List GMA'!$AC:$AC, MATCH(TRUE, ISNUMBER(SEARCH(D15, '[2]Phase 3 Master List GMA'!$K:$K)), 0))</f>
        <v>[R1] No changes
[R2] No changes
[R3] No changes
[TN1] No changes
[TN2] No changes</v>
      </c>
      <c r="O15" s="9" t="str" cm="1">
        <f t="array" ref="O15">INDEX('[2]Phase 3 Master List GMA'!$AF:$AF, MATCH(TRUE, ISNUMBER(SEARCH(D15, '[2]Phase 3 Master List GMA'!$K:$K)), 0))</f>
        <v>-</v>
      </c>
      <c r="P15" s="9" t="str" cm="1">
        <f t="array" ref="P15">INDEX('[2]Phase 3 Master List GMA'!$AI:$AI, MATCH(TRUE, ISNUMBER(SEARCH(D15, '[2]Phase 3 Master List GMA'!$K:$K)), 0))</f>
        <v>-</v>
      </c>
      <c r="Q15" s="9" cm="1">
        <f t="array" ref="Q15">INDEX('[2]Phase 3 Master List GMA'!$AK:$AK, MATCH(TRUE, ISNUMBER(SEARCH(D15, '[2]Phase 3 Master List GMA'!$K:$K)), 0))</f>
        <v>0</v>
      </c>
      <c r="R15" s="4" t="str" cm="1">
        <f t="array" ref="R15">INDEX('[2]Phase 3 Master List GMA'!$L:$L, MATCH(TRUE, ISNUMBER(SEARCH(D15, '[2]Phase 3 Master List GMA'!$K:$K)), 0))</f>
        <v>PE</v>
      </c>
      <c r="S15" s="24" t="s">
        <v>123</v>
      </c>
      <c r="T15" s="4" t="s">
        <v>124</v>
      </c>
      <c r="U15" s="14" t="s">
        <v>125</v>
      </c>
      <c r="V15" s="4" t="s">
        <v>126</v>
      </c>
      <c r="W15" s="15" t="s">
        <v>127</v>
      </c>
      <c r="X15" s="11" t="str">
        <f t="shared" si="0"/>
        <v>NO</v>
      </c>
      <c r="Y15" s="4" t="s">
        <v>128</v>
      </c>
      <c r="Z15" s="11" t="s">
        <v>129</v>
      </c>
      <c r="AA15">
        <v>87.79862</v>
      </c>
    </row>
    <row r="16" spans="1:27" ht="409.5">
      <c r="A16" t="s">
        <v>56</v>
      </c>
      <c r="B16" t="s">
        <v>57</v>
      </c>
      <c r="C16" t="s">
        <v>108</v>
      </c>
      <c r="D16" t="s">
        <v>130</v>
      </c>
      <c r="E16" t="s">
        <v>36</v>
      </c>
      <c r="F16" t="s">
        <v>119</v>
      </c>
      <c r="G16" t="s">
        <v>71</v>
      </c>
      <c r="I16" s="4" t="str">
        <f>_xlfn.XLOOKUP(D16,[1]ET4!$J:$J,[1]ET4!$O:$O)</f>
        <v>(291204.8373, 288829.2223, 31.8799) (291205.1285, 288828.7135, 31.87) (291205.5113, 288828.0451, 31.86) (291205.6701, 288827.7675, 31.8568) (291206.3509, 288828.0851, 31.8156) (291206.7399, 288828.2665, 31.7467) (291207.9445, 288828.8287, 31.6956) (291211.2513, 288823.0461, 31.6576) (291213.5105, 288817.8685, 31.6549) (291214.1105, 288814.2291, 31.55) (291216.1983, 288806.4159, 31.507) (291218.8515, 288796.2395, 31.312) (291220.0357, 288790.3161, 31.2) (291221.3555, 288783.7145, 31.0995) (291223.1541, 288775.0405, 31.0783) (291226.1343, 288762.5135, 30.8347) (291227.4871, 288757.3851, 30.6973)</v>
      </c>
      <c r="J16" s="14" t="s">
        <v>120</v>
      </c>
      <c r="K16" s="4" t="s">
        <v>121</v>
      </c>
      <c r="L16" s="15" t="s">
        <v>122</v>
      </c>
      <c r="M16" s="9" t="str" cm="1">
        <f t="array" ref="M16">INDEX('[2]Phase 3 Master List GMA'!$Z:$Z, MATCH(TRUE, ISNUMBER(SEARCH(D16, '[2]Phase 3 Master List GMA'!$K:$K)), 0))</f>
        <v>TN to cover additional stages</v>
      </c>
      <c r="N16" s="9" t="str" cm="1">
        <f t="array" ref="N16">INDEX('[2]Phase 3 Master List GMA'!$AC:$AC, MATCH(TRUE, ISNUMBER(SEARCH(D16, '[2]Phase 3 Master List GMA'!$K:$K)), 0))</f>
        <v>[R1] No changes
[R2] No changes
[R3] No changes
[TN1] No changes
[TN2] No changes</v>
      </c>
      <c r="O16" s="9" t="str" cm="1">
        <f t="array" ref="O16">INDEX('[2]Phase 3 Master List GMA'!$AF:$AF, MATCH(TRUE, ISNUMBER(SEARCH(D16, '[2]Phase 3 Master List GMA'!$K:$K)), 0))</f>
        <v>-</v>
      </c>
      <c r="P16" s="9" t="str" cm="1">
        <f t="array" ref="P16">INDEX('[2]Phase 3 Master List GMA'!$AI:$AI, MATCH(TRUE, ISNUMBER(SEARCH(D16, '[2]Phase 3 Master List GMA'!$K:$K)), 0))</f>
        <v>-</v>
      </c>
      <c r="Q16" s="9" cm="1">
        <f t="array" ref="Q16">INDEX('[2]Phase 3 Master List GMA'!$AK:$AK, MATCH(TRUE, ISNUMBER(SEARCH(D16, '[2]Phase 3 Master List GMA'!$K:$K)), 0))</f>
        <v>0</v>
      </c>
      <c r="R16" s="4" t="str" cm="1">
        <f t="array" ref="R16">INDEX('[2]Phase 3 Master List GMA'!$L:$L, MATCH(TRUE, ISNUMBER(SEARCH(D16, '[2]Phase 3 Master List GMA'!$K:$K)), 0))</f>
        <v>PE</v>
      </c>
      <c r="S16" s="24" t="s">
        <v>123</v>
      </c>
      <c r="T16" s="4" t="s">
        <v>131</v>
      </c>
      <c r="U16" s="14" t="s">
        <v>132</v>
      </c>
      <c r="V16" s="4" t="s">
        <v>133</v>
      </c>
      <c r="W16" s="15" t="s">
        <v>134</v>
      </c>
      <c r="X16" s="11" t="str">
        <f t="shared" si="0"/>
        <v>NO</v>
      </c>
      <c r="Y16" s="4" t="s">
        <v>128</v>
      </c>
      <c r="Z16" s="11" t="s">
        <v>129</v>
      </c>
      <c r="AA16">
        <v>87.79862</v>
      </c>
    </row>
    <row r="17" spans="1:27" ht="409.5">
      <c r="A17" t="s">
        <v>56</v>
      </c>
      <c r="B17" t="s">
        <v>57</v>
      </c>
      <c r="C17" t="s">
        <v>108</v>
      </c>
      <c r="D17" t="s">
        <v>135</v>
      </c>
      <c r="E17" t="s">
        <v>36</v>
      </c>
      <c r="F17" t="s">
        <v>119</v>
      </c>
      <c r="G17" t="s">
        <v>71</v>
      </c>
      <c r="I17" s="4" t="str">
        <f>_xlfn.XLOOKUP(D17,[1]ET4!$J:$J,[1]ET4!$O:$O)</f>
        <v>(291204.8373, 288829.2223, 31.8799) (291205.1285, 288828.7135, 31.87) (291205.5113, 288828.0451, 31.86) (291205.6701, 288827.7675, 31.8568) (291206.3509, 288828.0851, 31.8156) (291206.7399, 288828.2665, 31.7467) (291207.9445, 288828.8287, 31.6956) (291211.2513, 288823.0461, 31.6576) (291213.5105, 288817.8685, 31.6549) (291214.1105, 288814.2291, 31.55) (291216.1983, 288806.4159, 31.507) (291218.8515, 288796.2395, 31.312) (291220.0357, 288790.3161, 31.2) (291221.3555, 288783.7145, 31.0995) (291223.1541, 288775.0405, 31.0783) (291226.1343, 288762.5135, 30.8347) (291227.4871, 288757.3851, 30.6973)</v>
      </c>
      <c r="J17" s="14" t="s">
        <v>120</v>
      </c>
      <c r="K17" s="4" t="s">
        <v>121</v>
      </c>
      <c r="L17" s="15" t="s">
        <v>122</v>
      </c>
      <c r="M17" s="9" t="str" cm="1">
        <f t="array" ref="M17">INDEX('[2]Phase 3 Master List GMA'!$Z:$Z, MATCH(TRUE, ISNUMBER(SEARCH(D17, '[2]Phase 3 Master List GMA'!$K:$K)), 0))</f>
        <v>TN to cover additional stages</v>
      </c>
      <c r="N17" s="9" t="str" cm="1">
        <f t="array" ref="N17">INDEX('[2]Phase 3 Master List GMA'!$AC:$AC, MATCH(TRUE, ISNUMBER(SEARCH(D17, '[2]Phase 3 Master List GMA'!$K:$K)), 0))</f>
        <v>[R1] No changes
[R2] No changes
[R3] No changes
[TN1] No changes
[TN2] No changes</v>
      </c>
      <c r="O17" s="9" t="str" cm="1">
        <f t="array" ref="O17">INDEX('[2]Phase 3 Master List GMA'!$AF:$AF, MATCH(TRUE, ISNUMBER(SEARCH(D17, '[2]Phase 3 Master List GMA'!$K:$K)), 0))</f>
        <v>-</v>
      </c>
      <c r="P17" s="9" t="str" cm="1">
        <f t="array" ref="P17">INDEX('[2]Phase 3 Master List GMA'!$AI:$AI, MATCH(TRUE, ISNUMBER(SEARCH(D17, '[2]Phase 3 Master List GMA'!$K:$K)), 0))</f>
        <v>-</v>
      </c>
      <c r="Q17" s="9" cm="1">
        <f t="array" ref="Q17">INDEX('[2]Phase 3 Master List GMA'!$AK:$AK, MATCH(TRUE, ISNUMBER(SEARCH(D17, '[2]Phase 3 Master List GMA'!$K:$K)), 0))</f>
        <v>0</v>
      </c>
      <c r="R17" s="4" t="str" cm="1">
        <f t="array" ref="R17">INDEX('[2]Phase 3 Master List GMA'!$L:$L, MATCH(TRUE, ISNUMBER(SEARCH(D17, '[2]Phase 3 Master List GMA'!$K:$K)), 0))</f>
        <v>PE</v>
      </c>
      <c r="S17" s="24" t="s">
        <v>123</v>
      </c>
      <c r="T17" s="4" t="s">
        <v>136</v>
      </c>
      <c r="U17" s="14" t="s">
        <v>137</v>
      </c>
      <c r="V17" s="4" t="s">
        <v>138</v>
      </c>
      <c r="W17" s="15" t="s">
        <v>139</v>
      </c>
      <c r="X17" s="11" t="str">
        <f t="shared" si="0"/>
        <v>NO</v>
      </c>
      <c r="Y17" s="4" t="s">
        <v>128</v>
      </c>
      <c r="Z17" s="11" t="s">
        <v>129</v>
      </c>
      <c r="AA17">
        <v>87.79862</v>
      </c>
    </row>
    <row r="18" spans="1:27" ht="90">
      <c r="A18" t="s">
        <v>56</v>
      </c>
      <c r="B18" t="s">
        <v>57</v>
      </c>
      <c r="C18" t="s">
        <v>67</v>
      </c>
      <c r="D18" t="s">
        <v>140</v>
      </c>
      <c r="E18" t="s">
        <v>69</v>
      </c>
      <c r="F18" t="s">
        <v>140</v>
      </c>
      <c r="G18" t="s">
        <v>71</v>
      </c>
      <c r="I18" s="4" t="str">
        <f>_xlfn.XLOOKUP(D18,[1]ET4!$J:$J,[1]ET4!$O:$O)</f>
        <v>(291114.068992, 288947.00769, 31.3758) (291106.858093, 288940.167114, 31.3758) (291102.901672, 288936.413879, 30.9962) (291095.690773, 288929.573303, 30.9962)</v>
      </c>
      <c r="J18" s="14" t="s">
        <v>141</v>
      </c>
      <c r="K18" s="4" t="s">
        <v>142</v>
      </c>
      <c r="L18" s="15" t="s">
        <v>143</v>
      </c>
      <c r="M18" s="9" t="str" cm="1">
        <f t="array" ref="M18">INDEX('[2]Phase 3 Master List GMA'!$Z:$Z, MATCH(TRUE, ISNUMBER(SEARCH(D18, '[2]Phase 3 Master List GMA'!$K:$K)), 0))</f>
        <v>TN to cover additional stages</v>
      </c>
      <c r="N18" s="9" t="str" cm="1">
        <f t="array" ref="N18">INDEX('[2]Phase 3 Master List GMA'!$AC:$AC, MATCH(TRUE, ISNUMBER(SEARCH(D18, '[2]Phase 3 Master List GMA'!$K:$K)), 0))</f>
        <v>[R1] No changes
[R2] No changes
[R3] No changes
[TN1] No changes
[TN2] No changes</v>
      </c>
      <c r="O18" s="9" t="str" cm="1">
        <f t="array" ref="O18">INDEX('[2]Phase 3 Master List GMA'!$AF:$AF, MATCH(TRUE, ISNUMBER(SEARCH(D18, '[2]Phase 3 Master List GMA'!$K:$K)), 0))</f>
        <v>DH to provide data for Stantec. No changes to model.</v>
      </c>
      <c r="P18" s="9" t="str" cm="1">
        <f t="array" ref="P18">INDEX('[2]Phase 3 Master List GMA'!$AI:$AI, MATCH(TRUE, ISNUMBER(SEARCH(D18, '[2]Phase 3 Master List GMA'!$K:$K)), 0))</f>
        <v>-</v>
      </c>
      <c r="Q18" s="9" cm="1">
        <f t="array" ref="Q18">INDEX('[2]Phase 3 Master List GMA'!$AK:$AK, MATCH(TRUE, ISNUMBER(SEARCH(D18, '[2]Phase 3 Master List GMA'!$K:$K)), 0))</f>
        <v>0</v>
      </c>
      <c r="R18" s="4" t="str" cm="1">
        <f t="array" ref="R18">INDEX('[2]Phase 3 Master List GMA'!$L:$L, MATCH(TRUE, ISNUMBER(SEARCH(D18, '[2]Phase 3 Master List GMA'!$K:$K)), 0))</f>
        <v>VC</v>
      </c>
      <c r="S18" s="4" t="s">
        <v>144</v>
      </c>
      <c r="U18" s="14" t="s">
        <v>145</v>
      </c>
      <c r="V18" s="4" t="s">
        <v>146</v>
      </c>
      <c r="W18" s="15" t="s">
        <v>147</v>
      </c>
      <c r="X18" s="11" t="str">
        <f t="shared" si="0"/>
        <v>NO</v>
      </c>
      <c r="Y18" s="4" t="s">
        <v>148</v>
      </c>
      <c r="Z18" s="11" t="s">
        <v>43</v>
      </c>
      <c r="AA18">
        <v>3.9817900000000002</v>
      </c>
    </row>
    <row r="19" spans="1:27" ht="90">
      <c r="A19" t="s">
        <v>56</v>
      </c>
      <c r="B19" t="s">
        <v>57</v>
      </c>
      <c r="C19" t="s">
        <v>67</v>
      </c>
      <c r="D19" t="s">
        <v>149</v>
      </c>
      <c r="E19" t="s">
        <v>69</v>
      </c>
      <c r="F19" t="s">
        <v>149</v>
      </c>
      <c r="G19" t="s">
        <v>71</v>
      </c>
      <c r="I19" s="4" t="str">
        <f>_xlfn.XLOOKUP(D19,[1]ET4!$J:$J,[1]ET4!$O:$O)</f>
        <v>(291218.79575, 288807.347599, 30.0855) (291211.227478, 288804.74292, 30.0855) (291209.735107, 288804.229309, 29.818) (291202.166835, 288801.62463, 29.818)</v>
      </c>
      <c r="J19" s="14" t="s">
        <v>150</v>
      </c>
      <c r="K19" s="4" t="s">
        <v>151</v>
      </c>
      <c r="L19" s="15" t="s">
        <v>152</v>
      </c>
      <c r="M19" s="9" t="str" cm="1">
        <f t="array" ref="M19">INDEX('[2]Phase 3 Master List GMA'!$Z:$Z, MATCH(TRUE, ISNUMBER(SEARCH(D19, '[2]Phase 3 Master List GMA'!$K:$K)), 0))</f>
        <v>N/A</v>
      </c>
      <c r="N19" s="9" t="str" cm="1">
        <f t="array" ref="N19">INDEX('[2]Phase 3 Master List GMA'!$AC:$AC, MATCH(TRUE, ISNUMBER(SEARCH(D19, '[2]Phase 3 Master List GMA'!$K:$K)), 0))</f>
        <v>[1] No model change
[2] No model change
[3] No model change</v>
      </c>
      <c r="O19" s="9" t="str" cm="1">
        <f t="array" ref="O19">INDEX('[2]Phase 3 Master List GMA'!$AF:$AF, MATCH(TRUE, ISNUMBER(SEARCH(D19, '[2]Phase 3 Master List GMA'!$K:$K)), 0))</f>
        <v>-</v>
      </c>
      <c r="P19" s="9" t="str" cm="1">
        <f t="array" ref="P19">INDEX('[2]Phase 3 Master List GMA'!$AI:$AI, MATCH(TRUE, ISNUMBER(SEARCH(D19, '[2]Phase 3 Master List GMA'!$K:$K)), 0))</f>
        <v>-</v>
      </c>
      <c r="Q19" s="9" cm="1">
        <f t="array" ref="Q19">INDEX('[2]Phase 3 Master List GMA'!$AK:$AK, MATCH(TRUE, ISNUMBER(SEARCH(D19, '[2]Phase 3 Master List GMA'!$K:$K)), 0))</f>
        <v>0</v>
      </c>
      <c r="R19" s="4" t="str" cm="1">
        <f t="array" ref="R19">INDEX('[2]Phase 3 Master List GMA'!$L:$L, MATCH(TRUE, ISNUMBER(SEARCH(D19, '[2]Phase 3 Master List GMA'!$K:$K)), 0))</f>
        <v>VC</v>
      </c>
      <c r="S19" s="4" t="s">
        <v>153</v>
      </c>
      <c r="U19" s="14" t="s">
        <v>154</v>
      </c>
      <c r="V19" s="4" t="s">
        <v>155</v>
      </c>
      <c r="W19" s="15" t="s">
        <v>156</v>
      </c>
      <c r="X19" s="11" t="str">
        <f t="shared" si="0"/>
        <v>NO</v>
      </c>
      <c r="Y19" s="4" t="s">
        <v>148</v>
      </c>
      <c r="Z19" s="11" t="s">
        <v>43</v>
      </c>
      <c r="AA19">
        <v>9.6195599999999999</v>
      </c>
    </row>
    <row r="20" spans="1:27" ht="409.5">
      <c r="A20" t="s">
        <v>56</v>
      </c>
      <c r="B20" t="s">
        <v>57</v>
      </c>
      <c r="C20" t="s">
        <v>157</v>
      </c>
      <c r="D20" t="s">
        <v>158</v>
      </c>
      <c r="E20" t="s">
        <v>110</v>
      </c>
      <c r="F20" t="s">
        <v>159</v>
      </c>
      <c r="G20" t="s">
        <v>71</v>
      </c>
      <c r="I20" s="4" t="str">
        <f>_xlfn.XLOOKUP(D20,[1]ET4!$J:$J,[1]ET4!$O:$O)</f>
        <v>(291043.7811, 289000.5255, 32.9644386204) (291055.9874, 288993.1878, 32.9644386204) (291058.5459, 288991.617, 32.9644386204) (291064.1355, 288987.4619, 32.9644386204) (291065.7079, 288986.4183, 32.9644386204) (291069.6279, 288983.4095, 32.9644386204) (291072.9616, 288980.9169, 32.9644386204) (291074.434, 288979.8761, 32.9644386204) (291076.3899, 288978.2217, 32.9644386204) (291079.5073, 288975.1348, 32.7807114147) (291080.1907, 288974.5157, 32.7807114147) (291083.2027, 288971.2315, 32.7807114147) (291086.0174, 288968.0528, 32.7807114147) (291090.2963, 288963.5333, 32.7807114147) (291093.3082, 288960.2491, 32.7807114147) (291096.2393, 288957.6675, 32.7807114147) (291099.8539, 288954.4669, 32.7807114147) (291105.5188, 288949.4092, 32.7807114147) (291111.2783, 288944.1488, 32.7807114147) (291114.0122, 288941.6727, 32.7807114147)</v>
      </c>
      <c r="J20" s="14" t="s">
        <v>160</v>
      </c>
      <c r="K20" s="4" t="s">
        <v>161</v>
      </c>
      <c r="L20" s="15" t="s">
        <v>162</v>
      </c>
      <c r="M20" s="9" t="str" cm="1">
        <f t="array" ref="M20">INDEX('[2]Phase 3 Master List GMA'!$Z:$Z, MATCH(TRUE, ISNUMBER(SEARCH(D20, '[2]Phase 3 Master List GMA'!$K:$K)), 0))</f>
        <v>TN to cover additional stages</v>
      </c>
      <c r="N20" s="9" t="str" cm="1">
        <f t="array" ref="N20">INDEX('[2]Phase 3 Master List GMA'!$AC:$AC, MATCH(TRUE, ISNUMBER(SEARCH(D20, '[2]Phase 3 Master List GMA'!$K:$K)), 0))</f>
        <v>[R1] No changes
[R2] No changes
[R3] No changes
[TN1] No changes
[TN2] No changes</v>
      </c>
      <c r="O20" s="9" t="str" cm="1">
        <f t="array" ref="O20">INDEX('[2]Phase 3 Master List GMA'!$AF:$AF, MATCH(TRUE, ISNUMBER(SEARCH(D20, '[2]Phase 3 Master List GMA'!$K:$K)), 0))</f>
        <v>-</v>
      </c>
      <c r="P20" s="9" t="str" cm="1">
        <f t="array" ref="P20">INDEX('[2]Phase 3 Master List GMA'!$AI:$AI, MATCH(TRUE, ISNUMBER(SEARCH(D20, '[2]Phase 3 Master List GMA'!$K:$K)), 0))</f>
        <v>-</v>
      </c>
      <c r="Q20" s="9" cm="1">
        <f t="array" ref="Q20">INDEX('[2]Phase 3 Master List GMA'!$AK:$AK, MATCH(TRUE, ISNUMBER(SEARCH(D20, '[2]Phase 3 Master List GMA'!$K:$K)), 0))</f>
        <v>0</v>
      </c>
      <c r="R20" s="4" t="str" cm="1">
        <f t="array" ref="R20">INDEX('[2]Phase 3 Master List GMA'!$L:$L, MATCH(TRUE, ISNUMBER(SEARCH(D20, '[2]Phase 3 Master List GMA'!$K:$K)), 0))</f>
        <v>CI</v>
      </c>
      <c r="S20" s="4" t="s">
        <v>163</v>
      </c>
      <c r="U20" s="14" t="s">
        <v>164</v>
      </c>
      <c r="V20" s="4" t="s">
        <v>165</v>
      </c>
      <c r="W20" s="15" t="s">
        <v>166</v>
      </c>
      <c r="X20" s="11" t="str">
        <f t="shared" si="0"/>
        <v>NO</v>
      </c>
      <c r="Y20" s="4" t="s">
        <v>104</v>
      </c>
      <c r="Z20" s="11" t="s">
        <v>43</v>
      </c>
      <c r="AA20">
        <v>90</v>
      </c>
    </row>
    <row r="21" spans="1:27" ht="302.45" customHeight="1">
      <c r="A21" t="s">
        <v>56</v>
      </c>
      <c r="B21" t="s">
        <v>57</v>
      </c>
      <c r="C21" t="s">
        <v>157</v>
      </c>
      <c r="D21" t="s">
        <v>167</v>
      </c>
      <c r="E21" t="s">
        <v>110</v>
      </c>
      <c r="F21" t="s">
        <v>159</v>
      </c>
      <c r="G21" t="s">
        <v>71</v>
      </c>
      <c r="I21" s="4" t="str">
        <f>_xlfn.XLOOKUP(D21,[1]ET4!$J:$J,[1]ET4!$O:$O)</f>
        <v>(291043.7811, 289000.5255, 32.9644386204) (291055.9874, 288993.1878, 32.9644386204) (291058.5459, 288991.617, 32.9644386204) (291064.1355, 288987.4619, 32.9644386204) (291065.7079, 288986.4183, 32.9644386204) (291069.6279, 288983.4095, 32.9644386204) (291072.9616, 288980.9169, 32.9644386204) (291074.434, 288979.8761, 32.9644386204) (291076.3899, 288978.2217, 32.9644386204) (291079.5073, 288975.1348, 32.7807114147) (291080.1907, 288974.5157, 32.7807114147) (291083.2027, 288971.2315, 32.7807114147) (291086.0174, 288968.0528, 32.7807114147) (291090.2963, 288963.5333, 32.7807114147) (291093.3082, 288960.2491, 32.7807114147) (291096.2393, 288957.6675, 32.7807114147) (291099.8539, 288954.4669, 32.7807114147) (291105.5188, 288949.4092, 32.7807114147) (291111.2783, 288944.1488, 32.7807114147) (291114.0122, 288941.6727, 32.7807114147)</v>
      </c>
      <c r="J21" s="14" t="s">
        <v>160</v>
      </c>
      <c r="K21" s="4" t="s">
        <v>161</v>
      </c>
      <c r="L21" s="15" t="s">
        <v>162</v>
      </c>
      <c r="M21" s="9" t="str" cm="1">
        <f t="array" ref="M21">INDEX('[2]Phase 3 Master List GMA'!$Z:$Z, MATCH(TRUE, ISNUMBER(SEARCH(D21, '[2]Phase 3 Master List GMA'!$K:$K)), 0))</f>
        <v>TN to cover additional stages</v>
      </c>
      <c r="N21" s="9" t="str" cm="1">
        <f t="array" ref="N21">INDEX('[2]Phase 3 Master List GMA'!$AC:$AC, MATCH(TRUE, ISNUMBER(SEARCH(D21, '[2]Phase 3 Master List GMA'!$K:$K)), 0))</f>
        <v>[R1] No changes
[R2] No changes
[R3] No changes
[TN1] No changes
[TN2] No changes</v>
      </c>
      <c r="O21" s="9" t="str" cm="1">
        <f t="array" ref="O21">INDEX('[2]Phase 3 Master List GMA'!$AF:$AF, MATCH(TRUE, ISNUMBER(SEARCH(D21, '[2]Phase 3 Master List GMA'!$K:$K)), 0))</f>
        <v>-</v>
      </c>
      <c r="P21" s="9" t="str" cm="1">
        <f t="array" ref="P21">INDEX('[2]Phase 3 Master List GMA'!$AI:$AI, MATCH(TRUE, ISNUMBER(SEARCH(D21, '[2]Phase 3 Master List GMA'!$K:$K)), 0))</f>
        <v>-</v>
      </c>
      <c r="Q21" s="9" cm="1">
        <f t="array" ref="Q21">INDEX('[2]Phase 3 Master List GMA'!$AK:$AK, MATCH(TRUE, ISNUMBER(SEARCH(D21, '[2]Phase 3 Master List GMA'!$K:$K)), 0))</f>
        <v>0</v>
      </c>
      <c r="R21" s="4" t="str" cm="1">
        <f t="array" ref="R21">INDEX('[2]Phase 3 Master List GMA'!$L:$L, MATCH(TRUE, ISNUMBER(SEARCH(D21, '[2]Phase 3 Master List GMA'!$K:$K)), 0))</f>
        <v>CI</v>
      </c>
      <c r="S21" s="4" t="s">
        <v>163</v>
      </c>
      <c r="U21" s="14" t="s">
        <v>164</v>
      </c>
      <c r="V21" s="4" t="s">
        <v>165</v>
      </c>
      <c r="W21" s="15" t="s">
        <v>166</v>
      </c>
      <c r="X21" s="11" t="str">
        <f t="shared" si="0"/>
        <v>NO</v>
      </c>
      <c r="Y21" s="4" t="s">
        <v>104</v>
      </c>
      <c r="Z21" s="11" t="s">
        <v>43</v>
      </c>
      <c r="AA21">
        <v>90</v>
      </c>
    </row>
    <row r="22" spans="1:27" ht="409.5">
      <c r="A22" t="s">
        <v>56</v>
      </c>
      <c r="B22" t="s">
        <v>57</v>
      </c>
      <c r="C22" t="s">
        <v>157</v>
      </c>
      <c r="D22" t="s">
        <v>168</v>
      </c>
      <c r="E22" t="s">
        <v>110</v>
      </c>
      <c r="F22" t="s">
        <v>169</v>
      </c>
      <c r="G22" t="s">
        <v>71</v>
      </c>
      <c r="I22" s="4" t="str">
        <f>_xlfn.XLOOKUP(D22,[1]ET4!$J:$J,[1]ET4!$O:$O)</f>
        <v>(291114.0122, 288941.6727, 32.7961853842) (291114.6205, 288938.6631, 32.7961853842) (291115.5985, 288933.8248, 32.7961853842) (291119.0159, 288930.7296, 32.7961853842) (291125.0261, 288925.2754, 32.7961853842) (291127.3147, 288923.1985, 32.7961853842) (291136.786, 288914.6348, 32.7961853842) (291145.2794, 288906.8983, 32.7961853842) (291151.336, 288901.5297, 32.7961853842) (291155.6368, 288897.8101, 32.7961853842) (291156.4121, 288896.8884, 32.0856465197) (291157.0928, 288896.1694, 32.0856465197) (291162.225, 288889.9255, 32.0856465197) (291166.971, 288884.1925, 32.0856465197) (291171.3089, 288878.1705, 32.0856465197) (291173.9962, 288873.9947, 32.0856465197) (291179.3847, 288866.1429, 32.0856465197) (291184.3896, 288858.902, 32.0856465197) (291190.0807, 288851.142, 32.0856465197) (291193.646, 288846.1417, 32.0856465197) (291197.295, 288840.5388, 32.0856465197) (291202.3862, 288832.7952, 32.0856465197) (291204.5873, 288829.1329, 32.0856465197) (291206.0105, 288826.2924, 32.0856465197) (291208.0035, 288822.3356, 32.0856465197) (291209.8992, 288818.4816, 32.0856465197) (291211.3032, 288814.9412, 32.0856465197) (291212.3964, 288811.009, 32.0856465197) (291212.4827, 288810.5064, 31.5358991234) (291213.5813, 288806.7742, 31.5358991234) (291215.1388, 288801.5286, 31.5358991234) (291215.3196, 288800.8233, 31.0386614198) (291216.1265, 288797.3992, 31.0386614198) (291217.4785, 288791.9591, 31.0386614198) (291218.8251, 288786.3191, 31.0386614198) (291220.8087, 288778.3603, 31.0386614198) (291222.695, 288770.5042, 31.0386614198) (291224.2252, 288764.2587, 31.0386614198) (291225.0348, 288760.9347, 31.0386614198) (291229.1323, 288757.754, 31.0386614198) (291230.9134, 288756.3714, 31.0386614198) (291231.5641, 288754.5526, 29.6505751382) (291232.0339, 288753.4391, 29.6505751382) (291234.0667, 288747.28, 29.6505751382) (291235.9296, 288742.2262, 29.6505751382) (291238.3432, 288735.3562, 29.6505751382) (291240.7623, 288728.6863, 29.6505751382) (291243.1813, 288722.0163, 29.6505751382) (291245.8812, 288714.6383, 29.6505751382) (291247.5715, 288710.5897, 29.6505751382) (291250.5822, 288703.6034, 29.6505751382) (291253.2067, 288697.128, 29.6505751382) (291256.312, 288689.939, 29.6505751382) (291259.4227, 288682.9499, 29.6505751382) (291262.1608, 288676.9716, 29.6505751382) (291263.773, 288673.7257, 29.6505751382) (291266.2304, 288668.4555, 29.6505751382) (291268.4042, 288663.7934, 29.6505751382) (291270.4862, 288659.434, 29.6505751382)</v>
      </c>
      <c r="J22" s="14" t="s">
        <v>170</v>
      </c>
      <c r="K22" s="4" t="s">
        <v>171</v>
      </c>
      <c r="L22" s="15" t="s">
        <v>172</v>
      </c>
      <c r="M22" s="9" t="str" cm="1">
        <f t="array" ref="M22">INDEX('[2]Phase 3 Master List GMA'!$Z:$Z, MATCH(TRUE, ISNUMBER(SEARCH(D22, '[2]Phase 3 Master List GMA'!$K:$K)), 0))</f>
        <v>TN to cover additional stages</v>
      </c>
      <c r="N22" s="9" t="str" cm="1">
        <f t="array" ref="N22">INDEX('[2]Phase 3 Master List GMA'!$AC:$AC, MATCH(TRUE, ISNUMBER(SEARCH(D22, '[2]Phase 3 Master List GMA'!$K:$K)), 0))</f>
        <v>[R1] No changes
[R2] No changes
[R3] No changes
[TN1] No changes
[TN2] No changes</v>
      </c>
      <c r="O22" s="9" t="str" cm="1">
        <f t="array" ref="O22">INDEX('[2]Phase 3 Master List GMA'!$AF:$AF, MATCH(TRUE, ISNUMBER(SEARCH(D22, '[2]Phase 3 Master List GMA'!$K:$K)), 0))</f>
        <v>-</v>
      </c>
      <c r="P22" s="9" t="str" cm="1">
        <f t="array" ref="P22">INDEX('[2]Phase 3 Master List GMA'!$AI:$AI, MATCH(TRUE, ISNUMBER(SEARCH(D22, '[2]Phase 3 Master List GMA'!$K:$K)), 0))</f>
        <v>-</v>
      </c>
      <c r="Q22" s="9" cm="1">
        <f t="array" ref="Q22">INDEX('[2]Phase 3 Master List GMA'!$AK:$AK, MATCH(TRUE, ISNUMBER(SEARCH(D22, '[2]Phase 3 Master List GMA'!$K:$K)), 0))</f>
        <v>0</v>
      </c>
      <c r="R22" s="4" t="str" cm="1">
        <f t="array" ref="R22">INDEX('[2]Phase 3 Master List GMA'!$L:$L, MATCH(TRUE, ISNUMBER(SEARCH(D22, '[2]Phase 3 Master List GMA'!$K:$K)), 0))</f>
        <v>CI</v>
      </c>
      <c r="S22" s="4" t="s">
        <v>173</v>
      </c>
      <c r="U22" s="14" t="s">
        <v>174</v>
      </c>
      <c r="V22" s="4" t="s">
        <v>175</v>
      </c>
      <c r="W22" s="15" t="s">
        <v>176</v>
      </c>
      <c r="X22" s="11" t="str">
        <f t="shared" si="0"/>
        <v>NO</v>
      </c>
      <c r="Y22" s="4" t="s">
        <v>177</v>
      </c>
      <c r="Z22" s="11" t="s">
        <v>129</v>
      </c>
      <c r="AA22">
        <v>91.450620000000001</v>
      </c>
    </row>
    <row r="23" spans="1:27" ht="409.5">
      <c r="A23" t="s">
        <v>56</v>
      </c>
      <c r="B23" t="s">
        <v>57</v>
      </c>
      <c r="C23" t="s">
        <v>157</v>
      </c>
      <c r="D23" t="s">
        <v>178</v>
      </c>
      <c r="E23" t="s">
        <v>110</v>
      </c>
      <c r="F23" t="s">
        <v>169</v>
      </c>
      <c r="G23" t="s">
        <v>71</v>
      </c>
      <c r="I23" s="4" t="str">
        <f>_xlfn.XLOOKUP(D23,[1]ET4!$J:$J,[1]ET4!$O:$O)</f>
        <v>(291114.0122, 288941.6727, 32.7961853842) (291114.6205, 288938.6631, 32.7961853842) (291115.5985, 288933.8248, 32.7961853842) (291119.0159, 288930.7296, 32.7961853842) (291125.0261, 288925.2754, 32.7961853842) (291127.3147, 288923.1985, 32.7961853842) (291136.786, 288914.6348, 32.7961853842) (291145.2794, 288906.8983, 32.7961853842) (291151.336, 288901.5297, 32.7961853842) (291155.6368, 288897.8101, 32.7961853842) (291156.4121, 288896.8884, 32.0856465197) (291157.0928, 288896.1694, 32.0856465197) (291162.225, 288889.9255, 32.0856465197) (291166.971, 288884.1925, 32.0856465197) (291171.3089, 288878.1705, 32.0856465197) (291173.9962, 288873.9947, 32.0856465197) (291179.3847, 288866.1429, 32.0856465197) (291184.3896, 288858.902, 32.0856465197) (291190.0807, 288851.142, 32.0856465197) (291193.646, 288846.1417, 32.0856465197) (291197.295, 288840.5388, 32.0856465197) (291202.3862, 288832.7952, 32.0856465197) (291204.5873, 288829.1329, 32.0856465197) (291206.0105, 288826.2924, 32.0856465197) (291208.0035, 288822.3356, 32.0856465197) (291209.8992, 288818.4816, 32.0856465197) (291211.3032, 288814.9412, 32.0856465197) (291212.3964, 288811.009, 32.0856465197) (291212.4827, 288810.5064, 31.5358991234) (291213.5813, 288806.7742, 31.5358991234) (291215.1388, 288801.5286, 31.5358991234) (291215.3196, 288800.8233, 31.0386614198) (291216.1265, 288797.3992, 31.0386614198) (291217.4785, 288791.9591, 31.0386614198) (291218.8251, 288786.3191, 31.0386614198) (291220.8087, 288778.3603, 31.0386614198) (291222.695, 288770.5042, 31.0386614198) (291224.2252, 288764.2587, 31.0386614198) (291225.0348, 288760.9347, 31.0386614198) (291229.1323, 288757.754, 31.0386614198) (291230.9134, 288756.3714, 31.0386614198) (291231.5641, 288754.5526, 29.6505751382) (291232.0339, 288753.4391, 29.6505751382) (291234.0667, 288747.28, 29.6505751382) (291235.9296, 288742.2262, 29.6505751382) (291238.3432, 288735.3562, 29.6505751382) (291240.7623, 288728.6863, 29.6505751382) (291243.1813, 288722.0163, 29.6505751382) (291245.8812, 288714.6383, 29.6505751382) (291247.5715, 288710.5897, 29.6505751382) (291250.5822, 288703.6034, 29.6505751382) (291253.2067, 288697.128, 29.6505751382) (291256.312, 288689.939, 29.6505751382) (291259.4227, 288682.9499, 29.6505751382) (291262.1608, 288676.9716, 29.6505751382) (291263.773, 288673.7257, 29.6505751382) (291266.2304, 288668.4555, 29.6505751382) (291268.4042, 288663.7934, 29.6505751382) (291270.4862, 288659.434, 29.6505751382)</v>
      </c>
      <c r="J23" s="14" t="s">
        <v>170</v>
      </c>
      <c r="K23" s="4" t="s">
        <v>171</v>
      </c>
      <c r="L23" s="15" t="s">
        <v>172</v>
      </c>
      <c r="M23" s="9" t="str" cm="1">
        <f t="array" ref="M23">INDEX('[2]Phase 3 Master List GMA'!$Z:$Z, MATCH(TRUE, ISNUMBER(SEARCH(D23, '[2]Phase 3 Master List GMA'!$K:$K)), 0))</f>
        <v>TN to cover additional stages</v>
      </c>
      <c r="N23" s="9" t="str" cm="1">
        <f t="array" ref="N23">INDEX('[2]Phase 3 Master List GMA'!$AC:$AC, MATCH(TRUE, ISNUMBER(SEARCH(D23, '[2]Phase 3 Master List GMA'!$K:$K)), 0))</f>
        <v>[R1] No changes
[R2] No changes
[R3] No changes
[TN1] No changes
[TN2] No changes</v>
      </c>
      <c r="O23" s="9" t="str" cm="1">
        <f t="array" ref="O23">INDEX('[2]Phase 3 Master List GMA'!$AF:$AF, MATCH(TRUE, ISNUMBER(SEARCH(D23, '[2]Phase 3 Master List GMA'!$K:$K)), 0))</f>
        <v>-</v>
      </c>
      <c r="P23" s="9" t="str" cm="1">
        <f t="array" ref="P23">INDEX('[2]Phase 3 Master List GMA'!$AI:$AI, MATCH(TRUE, ISNUMBER(SEARCH(D23, '[2]Phase 3 Master List GMA'!$K:$K)), 0))</f>
        <v>-</v>
      </c>
      <c r="Q23" s="9" cm="1">
        <f t="array" ref="Q23">INDEX('[2]Phase 3 Master List GMA'!$AK:$AK, MATCH(TRUE, ISNUMBER(SEARCH(D23, '[2]Phase 3 Master List GMA'!$K:$K)), 0))</f>
        <v>0</v>
      </c>
      <c r="R23" s="4" t="str" cm="1">
        <f t="array" ref="R23">INDEX('[2]Phase 3 Master List GMA'!$L:$L, MATCH(TRUE, ISNUMBER(SEARCH(D23, '[2]Phase 3 Master List GMA'!$K:$K)), 0))</f>
        <v>CI</v>
      </c>
      <c r="S23" s="4" t="s">
        <v>173</v>
      </c>
      <c r="U23" s="14" t="s">
        <v>174</v>
      </c>
      <c r="V23" s="4" t="s">
        <v>175</v>
      </c>
      <c r="W23" s="15" t="s">
        <v>176</v>
      </c>
      <c r="X23" s="11" t="str">
        <f t="shared" si="0"/>
        <v>NO</v>
      </c>
      <c r="Y23" s="4" t="s">
        <v>177</v>
      </c>
      <c r="Z23" s="11" t="s">
        <v>129</v>
      </c>
      <c r="AA23">
        <v>91.450620000000001</v>
      </c>
    </row>
    <row r="24" spans="1:27" ht="75">
      <c r="A24" t="s">
        <v>56</v>
      </c>
      <c r="B24" t="s">
        <v>57</v>
      </c>
      <c r="C24" t="s">
        <v>157</v>
      </c>
      <c r="D24" t="s">
        <v>179</v>
      </c>
      <c r="E24" t="s">
        <v>110</v>
      </c>
      <c r="F24" t="s">
        <v>179</v>
      </c>
      <c r="G24" t="s">
        <v>71</v>
      </c>
      <c r="I24" s="4" t="str">
        <f>_xlfn.XLOOKUP(D24,[1]ET4!$J:$J,[1]ET4!$O:$O)</f>
        <v>(291143.183818, 288905.650986, 32.8095) (291154.3659, 288895.2433, 32.7408) (291163.954472, 288902.952302, 32.6445)</v>
      </c>
      <c r="J24" s="14" t="s">
        <v>180</v>
      </c>
      <c r="K24" s="4" t="s">
        <v>181</v>
      </c>
      <c r="L24" s="15" t="s">
        <v>182</v>
      </c>
      <c r="M24" s="9" t="str" cm="1">
        <f t="array" ref="M24">INDEX('[2]Phase 3 Master List GMA'!$Z:$Z, MATCH(TRUE, ISNUMBER(SEARCH(D24, '[2]Phase 3 Master List GMA'!$K:$K)), 0))</f>
        <v>TN to cover additional stages</v>
      </c>
      <c r="N24" s="9" t="str" cm="1">
        <f t="array" ref="N24">INDEX('[2]Phase 3 Master List GMA'!$AC:$AC, MATCH(TRUE, ISNUMBER(SEARCH(D24, '[2]Phase 3 Master List GMA'!$K:$K)), 0))</f>
        <v>[R1] No changes
[R2] No changes
[R3] No changes
[TN1] No changes
[TN2] No changes</v>
      </c>
      <c r="O24" s="9" t="str" cm="1">
        <f t="array" ref="O24">INDEX('[2]Phase 3 Master List GMA'!$AF:$AF, MATCH(TRUE, ISNUMBER(SEARCH(D24, '[2]Phase 3 Master List GMA'!$K:$K)), 0))</f>
        <v>-</v>
      </c>
      <c r="P24" s="9" t="str" cm="1">
        <f t="array" ref="P24">INDEX('[2]Phase 3 Master List GMA'!$AI:$AI, MATCH(TRUE, ISNUMBER(SEARCH(D24, '[2]Phase 3 Master List GMA'!$K:$K)), 0))</f>
        <v>-</v>
      </c>
      <c r="Q24" s="9" cm="1">
        <f t="array" ref="Q24">INDEX('[2]Phase 3 Master List GMA'!$AK:$AK, MATCH(TRUE, ISNUMBER(SEARCH(D24, '[2]Phase 3 Master List GMA'!$K:$K)), 0))</f>
        <v>0</v>
      </c>
      <c r="R24" s="4" t="str" cm="1">
        <f t="array" ref="R24">INDEX('[2]Phase 3 Master List GMA'!$L:$L, MATCH(TRUE, ISNUMBER(SEARCH(D24, '[2]Phase 3 Master List GMA'!$K:$K)), 0))</f>
        <v>CI</v>
      </c>
      <c r="S24" s="4" t="s">
        <v>183</v>
      </c>
      <c r="U24" s="14" t="s">
        <v>184</v>
      </c>
      <c r="V24" s="4" t="s">
        <v>185</v>
      </c>
      <c r="W24" s="15" t="s">
        <v>186</v>
      </c>
      <c r="X24" s="11" t="str">
        <f t="shared" si="0"/>
        <v>NO</v>
      </c>
      <c r="Y24" s="4" t="s">
        <v>104</v>
      </c>
      <c r="Z24" s="11" t="s">
        <v>43</v>
      </c>
      <c r="AA24">
        <v>81.742590000000007</v>
      </c>
    </row>
    <row r="25" spans="1:27" ht="409.5">
      <c r="A25" t="s">
        <v>56</v>
      </c>
      <c r="B25" t="s">
        <v>57</v>
      </c>
      <c r="C25" t="s">
        <v>157</v>
      </c>
      <c r="D25" t="s">
        <v>187</v>
      </c>
      <c r="E25" t="s">
        <v>110</v>
      </c>
      <c r="F25" t="s">
        <v>169</v>
      </c>
      <c r="G25" t="s">
        <v>71</v>
      </c>
      <c r="I25" s="4" t="str">
        <f>_xlfn.XLOOKUP(D25,[1]ET4!$J:$J,[1]ET4!$O:$O)</f>
        <v>(291114.0122, 288941.6727, 32.7961853842) (291114.6205, 288938.6631, 32.7961853842) (291115.5985, 288933.8248, 32.7961853842) (291119.0159, 288930.7296, 32.7961853842) (291125.0261, 288925.2754, 32.7961853842) (291127.3147, 288923.1985, 32.7961853842) (291136.786, 288914.6348, 32.7961853842) (291145.2794, 288906.8983, 32.7961853842) (291151.336, 288901.5297, 32.7961853842) (291155.6368, 288897.8101, 32.7961853842) (291156.4121, 288896.8884, 32.0856465197) (291157.0928, 288896.1694, 32.0856465197) (291162.225, 288889.9255, 32.0856465197) (291166.971, 288884.1925, 32.0856465197) (291171.3089, 288878.1705, 32.0856465197) (291173.9962, 288873.9947, 32.0856465197) (291179.3847, 288866.1429, 32.0856465197) (291184.3896, 288858.902, 32.0856465197) (291190.0807, 288851.142, 32.0856465197) (291193.646, 288846.1417, 32.0856465197) (291197.295, 288840.5388, 32.0856465197) (291202.3862, 288832.7952, 32.0856465197) (291204.5873, 288829.1329, 32.0856465197) (291206.0105, 288826.2924, 32.0856465197) (291208.0035, 288822.3356, 32.0856465197) (291209.8992, 288818.4816, 32.0856465197) (291211.3032, 288814.9412, 32.0856465197) (291212.3964, 288811.009, 32.0856465197) (291212.4827, 288810.5064, 31.5358991234) (291213.5813, 288806.7742, 31.5358991234) (291215.1388, 288801.5286, 31.5358991234) (291215.3196, 288800.8233, 31.0386614198) (291216.1265, 288797.3992, 31.0386614198) (291217.4785, 288791.9591, 31.0386614198) (291218.8251, 288786.3191, 31.0386614198) (291220.8087, 288778.3603, 31.0386614198) (291222.695, 288770.5042, 31.0386614198) (291224.2252, 288764.2587, 31.0386614198) (291225.0348, 288760.9347, 31.0386614198) (291229.1323, 288757.754, 31.0386614198) (291230.9134, 288756.3714, 31.0386614198) (291231.5641, 288754.5526, 29.6505751382) (291232.0339, 288753.4391, 29.6505751382) (291234.0667, 288747.28, 29.6505751382) (291235.9296, 288742.2262, 29.6505751382) (291238.3432, 288735.3562, 29.6505751382) (291240.7623, 288728.6863, 29.6505751382) (291243.1813, 288722.0163, 29.6505751382) (291245.8812, 288714.6383, 29.6505751382) (291247.5715, 288710.5897, 29.6505751382) (291250.5822, 288703.6034, 29.6505751382) (291253.2067, 288697.128, 29.6505751382) (291256.312, 288689.939, 29.6505751382) (291259.4227, 288682.9499, 29.6505751382) (291262.1608, 288676.9716, 29.6505751382) (291263.773, 288673.7257, 29.6505751382) (291266.2304, 288668.4555, 29.6505751382) (291268.4042, 288663.7934, 29.6505751382) (291270.4862, 288659.434, 29.6505751382)</v>
      </c>
      <c r="J25" s="14" t="s">
        <v>170</v>
      </c>
      <c r="K25" s="4" t="s">
        <v>171</v>
      </c>
      <c r="L25" s="15" t="s">
        <v>172</v>
      </c>
      <c r="M25" s="9" t="str" cm="1">
        <f t="array" ref="M25">INDEX('[2]Phase 3 Master List GMA'!$Z:$Z, MATCH(TRUE, ISNUMBER(SEARCH(D25, '[2]Phase 3 Master List GMA'!$K:$K)), 0))</f>
        <v>TN to cover additional stages</v>
      </c>
      <c r="N25" s="9" t="str" cm="1">
        <f t="array" ref="N25">INDEX('[2]Phase 3 Master List GMA'!$AC:$AC, MATCH(TRUE, ISNUMBER(SEARCH(D25, '[2]Phase 3 Master List GMA'!$K:$K)), 0))</f>
        <v>[R1] No changes
[R2] No changes
[R3] No changes
[TN1] No changes
[TN2] No changes</v>
      </c>
      <c r="O25" s="9" t="str" cm="1">
        <f t="array" ref="O25">INDEX('[2]Phase 3 Master List GMA'!$AF:$AF, MATCH(TRUE, ISNUMBER(SEARCH(D25, '[2]Phase 3 Master List GMA'!$K:$K)), 0))</f>
        <v>-</v>
      </c>
      <c r="P25" s="9" t="str" cm="1">
        <f t="array" ref="P25">INDEX('[2]Phase 3 Master List GMA'!$AI:$AI, MATCH(TRUE, ISNUMBER(SEARCH(D25, '[2]Phase 3 Master List GMA'!$K:$K)), 0))</f>
        <v>-</v>
      </c>
      <c r="Q25" s="9" cm="1">
        <f t="array" ref="Q25">INDEX('[2]Phase 3 Master List GMA'!$AK:$AK, MATCH(TRUE, ISNUMBER(SEARCH(D25, '[2]Phase 3 Master List GMA'!$K:$K)), 0))</f>
        <v>0</v>
      </c>
      <c r="R25" s="4" t="str" cm="1">
        <f t="array" ref="R25">INDEX('[2]Phase 3 Master List GMA'!$L:$L, MATCH(TRUE, ISNUMBER(SEARCH(D25, '[2]Phase 3 Master List GMA'!$K:$K)), 0))</f>
        <v>CI</v>
      </c>
      <c r="S25" s="4" t="s">
        <v>173</v>
      </c>
      <c r="U25" s="14" t="s">
        <v>174</v>
      </c>
      <c r="V25" s="4" t="s">
        <v>175</v>
      </c>
      <c r="W25" s="15" t="s">
        <v>176</v>
      </c>
      <c r="X25" s="11" t="str">
        <f t="shared" si="0"/>
        <v>NO</v>
      </c>
      <c r="Y25" s="4" t="s">
        <v>177</v>
      </c>
      <c r="Z25" s="11" t="s">
        <v>129</v>
      </c>
      <c r="AA25">
        <v>91.450620000000001</v>
      </c>
    </row>
    <row r="26" spans="1:27" ht="409.5">
      <c r="A26" t="s">
        <v>56</v>
      </c>
      <c r="B26" t="s">
        <v>57</v>
      </c>
      <c r="C26" t="s">
        <v>157</v>
      </c>
      <c r="D26" t="s">
        <v>188</v>
      </c>
      <c r="E26" t="s">
        <v>110</v>
      </c>
      <c r="F26" t="s">
        <v>169</v>
      </c>
      <c r="G26" t="s">
        <v>71</v>
      </c>
      <c r="I26" s="4" t="str">
        <f>_xlfn.XLOOKUP(D26,[1]ET4!$J:$J,[1]ET4!$O:$O)</f>
        <v>(291114.0122, 288941.6727, 32.7961853842) (291114.6205, 288938.6631, 32.7961853842) (291115.5985, 288933.8248, 32.7961853842) (291119.0159, 288930.7296, 32.7961853842) (291125.0261, 288925.2754, 32.7961853842) (291127.3147, 288923.1985, 32.7961853842) (291136.786, 288914.6348, 32.7961853842) (291145.2794, 288906.8983, 32.7961853842) (291151.336, 288901.5297, 32.7961853842) (291155.6368, 288897.8101, 32.7961853842) (291156.4121, 288896.8884, 32.0856465197) (291157.0928, 288896.1694, 32.0856465197) (291162.225, 288889.9255, 32.0856465197) (291166.971, 288884.1925, 32.0856465197) (291171.3089, 288878.1705, 32.0856465197) (291173.9962, 288873.9947, 32.0856465197) (291179.3847, 288866.1429, 32.0856465197) (291184.3896, 288858.902, 32.0856465197) (291190.0807, 288851.142, 32.0856465197) (291193.646, 288846.1417, 32.0856465197) (291197.295, 288840.5388, 32.0856465197) (291202.3862, 288832.7952, 32.0856465197) (291204.5873, 288829.1329, 32.0856465197) (291206.0105, 288826.2924, 32.0856465197) (291208.0035, 288822.3356, 32.0856465197) (291209.8992, 288818.4816, 32.0856465197) (291211.3032, 288814.9412, 32.0856465197) (291212.3964, 288811.009, 32.0856465197) (291212.4827, 288810.5064, 31.5358991234) (291213.5813, 288806.7742, 31.5358991234) (291215.1388, 288801.5286, 31.5358991234) (291215.3196, 288800.8233, 31.0386614198) (291216.1265, 288797.3992, 31.0386614198) (291217.4785, 288791.9591, 31.0386614198) (291218.8251, 288786.3191, 31.0386614198) (291220.8087, 288778.3603, 31.0386614198) (291222.695, 288770.5042, 31.0386614198) (291224.2252, 288764.2587, 31.0386614198) (291225.0348, 288760.9347, 31.0386614198) (291229.1323, 288757.754, 31.0386614198) (291230.9134, 288756.3714, 31.0386614198) (291231.5641, 288754.5526, 29.6505751382) (291232.0339, 288753.4391, 29.6505751382) (291234.0667, 288747.28, 29.6505751382) (291235.9296, 288742.2262, 29.6505751382) (291238.3432, 288735.3562, 29.6505751382) (291240.7623, 288728.6863, 29.6505751382) (291243.1813, 288722.0163, 29.6505751382) (291245.8812, 288714.6383, 29.6505751382) (291247.5715, 288710.5897, 29.6505751382) (291250.5822, 288703.6034, 29.6505751382) (291253.2067, 288697.128, 29.6505751382) (291256.312, 288689.939, 29.6505751382) (291259.4227, 288682.9499, 29.6505751382) (291262.1608, 288676.9716, 29.6505751382) (291263.773, 288673.7257, 29.6505751382) (291266.2304, 288668.4555, 29.6505751382) (291268.4042, 288663.7934, 29.6505751382) (291270.4862, 288659.434, 29.6505751382)</v>
      </c>
      <c r="J26" s="14" t="s">
        <v>170</v>
      </c>
      <c r="K26" s="4" t="s">
        <v>171</v>
      </c>
      <c r="L26" s="15" t="s">
        <v>172</v>
      </c>
      <c r="M26" s="9" t="str" cm="1">
        <f t="array" ref="M26">INDEX('[2]Phase 3 Master List GMA'!$Z:$Z, MATCH(TRUE, ISNUMBER(SEARCH(D26, '[2]Phase 3 Master List GMA'!$K:$K)), 0))</f>
        <v>TN to cover additional stages</v>
      </c>
      <c r="N26" s="9" t="str" cm="1">
        <f t="array" ref="N26">INDEX('[2]Phase 3 Master List GMA'!$AC:$AC, MATCH(TRUE, ISNUMBER(SEARCH(D26, '[2]Phase 3 Master List GMA'!$K:$K)), 0))</f>
        <v>[R1] No changes
[R2] No changes
[R3] No changes
[TN1] No changes
[TN2] No changes</v>
      </c>
      <c r="O26" s="9" t="str" cm="1">
        <f t="array" ref="O26">INDEX('[2]Phase 3 Master List GMA'!$AF:$AF, MATCH(TRUE, ISNUMBER(SEARCH(D26, '[2]Phase 3 Master List GMA'!$K:$K)), 0))</f>
        <v>-</v>
      </c>
      <c r="P26" s="9" t="str" cm="1">
        <f t="array" ref="P26">INDEX('[2]Phase 3 Master List GMA'!$AI:$AI, MATCH(TRUE, ISNUMBER(SEARCH(D26, '[2]Phase 3 Master List GMA'!$K:$K)), 0))</f>
        <v>-</v>
      </c>
      <c r="Q26" s="9" cm="1">
        <f t="array" ref="Q26">INDEX('[2]Phase 3 Master List GMA'!$AK:$AK, MATCH(TRUE, ISNUMBER(SEARCH(D26, '[2]Phase 3 Master List GMA'!$K:$K)), 0))</f>
        <v>0</v>
      </c>
      <c r="R26" s="4" t="str" cm="1">
        <f t="array" ref="R26">INDEX('[2]Phase 3 Master List GMA'!$L:$L, MATCH(TRUE, ISNUMBER(SEARCH(D26, '[2]Phase 3 Master List GMA'!$K:$K)), 0))</f>
        <v>CI</v>
      </c>
      <c r="S26" s="4" t="s">
        <v>173</v>
      </c>
      <c r="U26" s="14" t="s">
        <v>174</v>
      </c>
      <c r="V26" s="4" t="s">
        <v>175</v>
      </c>
      <c r="W26" s="15" t="s">
        <v>176</v>
      </c>
      <c r="X26" s="11" t="str">
        <f t="shared" si="0"/>
        <v>NO</v>
      </c>
      <c r="Y26" s="4" t="s">
        <v>177</v>
      </c>
      <c r="Z26" s="11" t="s">
        <v>129</v>
      </c>
      <c r="AA26">
        <v>91.450620000000001</v>
      </c>
    </row>
    <row r="27" spans="1:27" ht="409.5">
      <c r="A27" t="s">
        <v>56</v>
      </c>
      <c r="B27" t="s">
        <v>57</v>
      </c>
      <c r="C27" t="s">
        <v>157</v>
      </c>
      <c r="D27" t="s">
        <v>189</v>
      </c>
      <c r="E27" t="s">
        <v>110</v>
      </c>
      <c r="F27" t="s">
        <v>169</v>
      </c>
      <c r="G27" t="s">
        <v>71</v>
      </c>
      <c r="I27" s="4" t="str">
        <f>_xlfn.XLOOKUP(D27,[1]ET4!$J:$J,[1]ET4!$O:$O)</f>
        <v>(291114.0122, 288941.6727, 32.7961853842) (291114.6205, 288938.6631, 32.7961853842) (291115.5985, 288933.8248, 32.7961853842) (291119.0159, 288930.7296, 32.7961853842) (291125.0261, 288925.2754, 32.7961853842) (291127.3147, 288923.1985, 32.7961853842) (291136.786, 288914.6348, 32.7961853842) (291145.2794, 288906.8983, 32.7961853842) (291151.336, 288901.5297, 32.7961853842) (291155.6368, 288897.8101, 32.7961853842) (291156.4121, 288896.8884, 32.0856465197) (291157.0928, 288896.1694, 32.0856465197) (291162.225, 288889.9255, 32.0856465197) (291166.971, 288884.1925, 32.0856465197) (291171.3089, 288878.1705, 32.0856465197) (291173.9962, 288873.9947, 32.0856465197) (291179.3847, 288866.1429, 32.0856465197) (291184.3896, 288858.902, 32.0856465197) (291190.0807, 288851.142, 32.0856465197) (291193.646, 288846.1417, 32.0856465197) (291197.295, 288840.5388, 32.0856465197) (291202.3862, 288832.7952, 32.0856465197) (291204.5873, 288829.1329, 32.0856465197) (291206.0105, 288826.2924, 32.0856465197) (291208.0035, 288822.3356, 32.0856465197) (291209.8992, 288818.4816, 32.0856465197) (291211.3032, 288814.9412, 32.0856465197) (291212.3964, 288811.009, 32.0856465197) (291212.4827, 288810.5064, 31.5358991234) (291213.5813, 288806.7742, 31.5358991234) (291215.1388, 288801.5286, 31.5358991234) (291215.3196, 288800.8233, 31.0386614198) (291216.1265, 288797.3992, 31.0386614198) (291217.4785, 288791.9591, 31.0386614198) (291218.8251, 288786.3191, 31.0386614198) (291220.8087, 288778.3603, 31.0386614198) (291222.695, 288770.5042, 31.0386614198) (291224.2252, 288764.2587, 31.0386614198) (291225.0348, 288760.9347, 31.0386614198) (291229.1323, 288757.754, 31.0386614198) (291230.9134, 288756.3714, 31.0386614198) (291231.5641, 288754.5526, 29.6505751382) (291232.0339, 288753.4391, 29.6505751382) (291234.0667, 288747.28, 29.6505751382) (291235.9296, 288742.2262, 29.6505751382) (291238.3432, 288735.3562, 29.6505751382) (291240.7623, 288728.6863, 29.6505751382) (291243.1813, 288722.0163, 29.6505751382) (291245.8812, 288714.6383, 29.6505751382) (291247.5715, 288710.5897, 29.6505751382) (291250.5822, 288703.6034, 29.6505751382) (291253.2067, 288697.128, 29.6505751382) (291256.312, 288689.939, 29.6505751382) (291259.4227, 288682.9499, 29.6505751382) (291262.1608, 288676.9716, 29.6505751382) (291263.773, 288673.7257, 29.6505751382) (291266.2304, 288668.4555, 29.6505751382) (291268.4042, 288663.7934, 29.6505751382) (291270.4862, 288659.434, 29.6505751382)</v>
      </c>
      <c r="J27" s="14" t="s">
        <v>170</v>
      </c>
      <c r="K27" s="4" t="s">
        <v>171</v>
      </c>
      <c r="L27" s="15" t="s">
        <v>172</v>
      </c>
      <c r="M27" s="9" t="str" cm="1">
        <f t="array" ref="M27">INDEX('[2]Phase 3 Master List GMA'!$Z:$Z, MATCH(TRUE, ISNUMBER(SEARCH(D27, '[2]Phase 3 Master List GMA'!$K:$K)), 0))</f>
        <v>TN to cover additional stages</v>
      </c>
      <c r="N27" s="9" t="str" cm="1">
        <f t="array" ref="N27">INDEX('[2]Phase 3 Master List GMA'!$AC:$AC, MATCH(TRUE, ISNUMBER(SEARCH(D27, '[2]Phase 3 Master List GMA'!$K:$K)), 0))</f>
        <v>[R1] No changes
[R2] No changes
[R3] No changes
[TN1] No changes
[TN2] No changes</v>
      </c>
      <c r="O27" s="9" t="str" cm="1">
        <f t="array" ref="O27">INDEX('[2]Phase 3 Master List GMA'!$AF:$AF, MATCH(TRUE, ISNUMBER(SEARCH(D27, '[2]Phase 3 Master List GMA'!$K:$K)), 0))</f>
        <v>-</v>
      </c>
      <c r="P27" s="9" t="str" cm="1">
        <f t="array" ref="P27">INDEX('[2]Phase 3 Master List GMA'!$AI:$AI, MATCH(TRUE, ISNUMBER(SEARCH(D27, '[2]Phase 3 Master List GMA'!$K:$K)), 0))</f>
        <v>-</v>
      </c>
      <c r="Q27" s="9" cm="1">
        <f t="array" ref="Q27">INDEX('[2]Phase 3 Master List GMA'!$AK:$AK, MATCH(TRUE, ISNUMBER(SEARCH(D27, '[2]Phase 3 Master List GMA'!$K:$K)), 0))</f>
        <v>0</v>
      </c>
      <c r="R27" s="4" t="str" cm="1">
        <f t="array" ref="R27">INDEX('[2]Phase 3 Master List GMA'!$L:$L, MATCH(TRUE, ISNUMBER(SEARCH(D27, '[2]Phase 3 Master List GMA'!$K:$K)), 0))</f>
        <v>CI</v>
      </c>
      <c r="S27" s="4" t="s">
        <v>173</v>
      </c>
      <c r="U27" s="14" t="s">
        <v>174</v>
      </c>
      <c r="V27" s="4" t="s">
        <v>175</v>
      </c>
      <c r="W27" s="15" t="s">
        <v>176</v>
      </c>
      <c r="X27" s="11" t="str">
        <f t="shared" si="0"/>
        <v>NO</v>
      </c>
      <c r="Y27" s="4" t="s">
        <v>177</v>
      </c>
      <c r="Z27" s="11" t="s">
        <v>129</v>
      </c>
      <c r="AA27">
        <v>91.450620000000001</v>
      </c>
    </row>
    <row r="28" spans="1:27" ht="390">
      <c r="A28" t="s">
        <v>56</v>
      </c>
      <c r="B28" t="s">
        <v>190</v>
      </c>
      <c r="C28" t="s">
        <v>191</v>
      </c>
      <c r="D28">
        <v>510890085</v>
      </c>
      <c r="E28" t="s">
        <v>36</v>
      </c>
      <c r="F28">
        <v>510890085</v>
      </c>
      <c r="G28" t="s">
        <v>192</v>
      </c>
      <c r="I28" s="4" t="str">
        <f>_xlfn.XLOOKUP(D28&amp;" (superceded)",[1]ET4!$J:$J,[1]ET4!$O:$O)</f>
        <v>(291046.6343, 289087.5801, 33.9) (291049.9866, 289085.6554, 33.9) (291022.8645, 289017.7319, 34.5) (291059.6654, 288995.9639, 34.5) (291056.887, 288990.4116, 34.5) (291069.5512, 288982.436, 34.5) (291067.615, 288980.2376, 34.5) (291083.159, 288967.8057, 34.4) (291109.2943, 288940.2007, 34.4) (291146.3987, 288906.6676, 34.3) (291159.1692, 288893.436, 34.1) (291183.1784, 288861.2614, 33.5) (291191.918, 288865.275, 33.5) (291203.2489, 288849.7064, 33.1) (291210.5888, 288839.1248, 33.1) (291223.1938, 288815.2665, 33.1) (291225.5742, 288801.6936, 32.75) (291237.8808, 288753.2042, 32) (291250.8236, 288718.8307, 31.75) (291267.6289, 288679.3486, 31.7) (291282.7046, 288649.7946, 31.2) (291292.3166, 288635.3987, 30) (291316.3805, 288605.2237, 29.7) (291327.3311, 288594.0431, 28.7) (291317.864, 288586.2972, 29) (291327.5526, 288579.2784, 28.5)</v>
      </c>
      <c r="J28" s="14" t="s">
        <v>193</v>
      </c>
      <c r="K28" s="4" t="s">
        <v>194</v>
      </c>
      <c r="L28" s="15" t="s">
        <v>195</v>
      </c>
      <c r="M28" s="9" t="str" cm="1">
        <f t="array" ref="M28">INDEX('[2]Phase 3 Master List GMA'!$Z:$Z, MATCH(TRUE, ISNUMBER(SEARCH(D28, '[2]Phase 3 Master List GMA'!$K:$K)), 0))</f>
        <v>TN to cover additional stages</v>
      </c>
      <c r="N28" s="9" t="str" cm="1">
        <f t="array" ref="N28">INDEX('[2]Phase 3 Master List GMA'!$AC:$AC, MATCH(TRUE, ISNUMBER(SEARCH(D28, '[2]Phase 3 Master List GMA'!$K:$K)), 0))</f>
        <v>N/A</v>
      </c>
      <c r="O28" s="9" t="str" cm="1">
        <f t="array" ref="O28">INDEX('[2]Phase 3 Master List GMA'!$AF:$AF, MATCH(TRUE, ISNUMBER(SEARCH(D28, '[2]Phase 3 Master List GMA'!$K:$K)), 0))</f>
        <v>N/A</v>
      </c>
      <c r="P28" s="9" t="str" cm="1">
        <f t="array" ref="P28">INDEX('[2]Phase 3 Master List GMA'!$AI:$AI, MATCH(TRUE, ISNUMBER(SEARCH(D28, '[2]Phase 3 Master List GMA'!$K:$K)), 0))</f>
        <v>N/A</v>
      </c>
      <c r="Q28" s="9" cm="1">
        <f t="array" ref="Q28">INDEX('[2]Phase 3 Master List GMA'!$AK:$AK, MATCH(TRUE, ISNUMBER(SEARCH(D28, '[2]Phase 3 Master List GMA'!$K:$K)), 0))</f>
        <v>0</v>
      </c>
      <c r="R28" s="4" t="str" cm="1">
        <f t="array" ref="R28">INDEX('[2]Phase 3 Master List GMA'!$L:$L, MATCH(TRUE, ISNUMBER(SEARCH(D28, '[2]Phase 3 Master List GMA'!$K:$K)), 0))</f>
        <v>PE</v>
      </c>
      <c r="S28" s="8" t="s">
        <v>64</v>
      </c>
      <c r="T28" s="4" t="s">
        <v>196</v>
      </c>
      <c r="U28" s="14" t="s">
        <v>193</v>
      </c>
      <c r="V28" s="4" t="s">
        <v>194</v>
      </c>
      <c r="W28" s="15" t="s">
        <v>195</v>
      </c>
      <c r="X28" s="11" t="str">
        <f t="shared" si="0"/>
        <v>YES</v>
      </c>
      <c r="Z28" s="11" t="s">
        <v>43</v>
      </c>
      <c r="AA28">
        <v>104.83216</v>
      </c>
    </row>
    <row r="29" spans="1:27" ht="165">
      <c r="A29" t="s">
        <v>56</v>
      </c>
      <c r="B29" t="s">
        <v>197</v>
      </c>
      <c r="C29" t="s">
        <v>198</v>
      </c>
      <c r="D29" t="s">
        <v>199</v>
      </c>
      <c r="E29" t="s">
        <v>36</v>
      </c>
      <c r="F29" t="s">
        <v>199</v>
      </c>
      <c r="G29" t="s">
        <v>200</v>
      </c>
      <c r="I29" s="4" t="str">
        <f>_xlfn.XLOOKUP(D29,[1]ET4!$J:$J,[1]ET4!$O:$O)</f>
        <v>(291190.0989, 288873.1621, 34.0519) (291189.1161, 288872.0525, 34.0519) (291188.7607, 288872.0261, 34.0333) (291187.7117, 288873.2591, 34.0091) (291186.7509, 288874.2037, 34.0105) (291186.2351, 288874.2317, 34.0119) (291185.7723, 288873.8957, 33.995) (291183.0635, 288871.9561, 33.9199) (291181.4977, 288870.7325, 33.8741) (291179.1783, 288868.6913, 33.7599) (291178.1867, 288867.9313, 33.885)</v>
      </c>
      <c r="J29" s="14" t="s">
        <v>201</v>
      </c>
      <c r="K29" s="4" t="s">
        <v>202</v>
      </c>
      <c r="L29" s="15" t="s">
        <v>203</v>
      </c>
      <c r="M29" s="9" t="str" cm="1">
        <f t="array" ref="M29">INDEX('[2]Phase 3 Master List GMA'!$Z:$Z, MATCH(TRUE, ISNUMBER(SEARCH(D29, '[2]Phase 3 Master List GMA'!$K:$K)), 0))</f>
        <v>TN to cover additional stages</v>
      </c>
      <c r="N29" s="9" t="str" cm="1">
        <f t="array" ref="N29">INDEX('[2]Phase 3 Master List GMA'!$AC:$AC, MATCH(TRUE, ISNUMBER(SEARCH(D29, '[2]Phase 3 Master List GMA'!$K:$K)), 0))</f>
        <v>[1] No changes
[2] No changes</v>
      </c>
      <c r="O29" s="9" t="str" cm="1">
        <f t="array" ref="O29">INDEX('[2]Phase 3 Master List GMA'!$AF:$AF, MATCH(TRUE, ISNUMBER(SEARCH(D29, '[2]Phase 3 Master List GMA'!$K:$K)), 0))</f>
        <v>N/A</v>
      </c>
      <c r="P29" s="9" t="str" cm="1">
        <f t="array" ref="P29">INDEX('[2]Phase 3 Master List GMA'!$AI:$AI, MATCH(TRUE, ISNUMBER(SEARCH(D29, '[2]Phase 3 Master List GMA'!$K:$K)), 0))</f>
        <v>N/A</v>
      </c>
      <c r="Q29" s="9" cm="1">
        <f t="array" ref="Q29">INDEX('[2]Phase 3 Master List GMA'!$AK:$AK, MATCH(TRUE, ISNUMBER(SEARCH(D29, '[2]Phase 3 Master List GMA'!$K:$K)), 0))</f>
        <v>0</v>
      </c>
      <c r="R29" s="4" t="str" cm="1">
        <f t="array" ref="R29">INDEX('[2]Phase 3 Master List GMA'!$L:$L, MATCH(TRUE, ISNUMBER(SEARCH(D29, '[2]Phase 3 Master List GMA'!$K:$K)), 0))</f>
        <v>PE</v>
      </c>
      <c r="S29" s="8" t="s">
        <v>64</v>
      </c>
      <c r="T29" s="4" t="s">
        <v>204</v>
      </c>
      <c r="U29" s="14" t="s">
        <v>201</v>
      </c>
      <c r="V29" s="4" t="s">
        <v>202</v>
      </c>
      <c r="W29" s="15" t="s">
        <v>203</v>
      </c>
      <c r="X29" s="11" t="str">
        <f t="shared" si="0"/>
        <v>YES</v>
      </c>
      <c r="Z29" s="11" t="s">
        <v>43</v>
      </c>
      <c r="AA29">
        <v>53.86439</v>
      </c>
    </row>
    <row r="30" spans="1:27" ht="409.5">
      <c r="A30" t="s">
        <v>56</v>
      </c>
      <c r="B30" t="s">
        <v>197</v>
      </c>
      <c r="C30" t="s">
        <v>198</v>
      </c>
      <c r="D30" t="s">
        <v>205</v>
      </c>
      <c r="E30" t="s">
        <v>36</v>
      </c>
      <c r="F30" t="s">
        <v>205</v>
      </c>
      <c r="G30" t="s">
        <v>200</v>
      </c>
      <c r="I30" s="4" t="str">
        <f>_xlfn.XLOOKUP(D30,[1]ET4!$J:$J,[1]ET4!$O:$O)</f>
        <v>(291122.3161, 288927.6043, 34.4726) (291125.2695, 288924.8211, 34.3999) (291129.4571, 288921.1359, 34.3863) (291133.5419, 288917.9397, 34.312) (291137.3223, 288914.8199, 34.3968) (291140.7709, 288911.5825, 34.3578) (291145.1351, 288907.5939, 34.3839) (291146.6527, 288906.1545, 34.377) (291148.2849, 288904.6629, 34.375) (291151.9691, 288901.3351, 34.3464) (291155.6125, 288897.8619, 34.225) (291159.0869, 288894.2119, 34.2097) (291161.6097, 288891.0745, 34.15) (291164.4417, 288887.7337, 34.1336) (291167.6207, 288883.3035, 34.0506) (291170.5373, 288879.3271, 33.985) (291172.4437, 288876.6269, 34.005) (291174.6543, 288873.2281, 33.9775) (291179.2425, 288866.3479, 33.9153) (291182.1713, 288862.3541, 33.8641) (291185.0383, 288858.7599, 33.8074) (291187.7405, 288855.1319, 33.7349) (291192.3071, 288849.0335, 33.5861) (291194.4479, 288845.9399, 33.595) (291196.3869, 288842.8809, 33.5238) (291198.3421, 288839.7357, 33.5103) (291200.2431, 288836.8365, 33.505) (291202.8735, 288832.4045, 33.455) (291205.0103, 288828.8067, 33.3913) (291207.0285, 288825.8481, 33.3159) (291208.2629, 288823.4759, 33.3113)</v>
      </c>
      <c r="J30" s="14" t="s">
        <v>206</v>
      </c>
      <c r="K30" s="4" t="s">
        <v>207</v>
      </c>
      <c r="L30" s="15" t="s">
        <v>208</v>
      </c>
      <c r="M30" s="9" t="str" cm="1">
        <f t="array" ref="M30">INDEX('[2]Phase 3 Master List GMA'!$Z:$Z, MATCH(TRUE, ISNUMBER(SEARCH(D30, '[2]Phase 3 Master List GMA'!$K:$K)), 0))</f>
        <v>TN to cover additional stages</v>
      </c>
      <c r="N30" s="9" t="str" cm="1">
        <f t="array" ref="N30">INDEX('[2]Phase 3 Master List GMA'!$AC:$AC, MATCH(TRUE, ISNUMBER(SEARCH(D30, '[2]Phase 3 Master List GMA'!$K:$K)), 0))</f>
        <v>[1] No changes
[2] No changes</v>
      </c>
      <c r="O30" s="9" t="str" cm="1">
        <f t="array" ref="O30">INDEX('[2]Phase 3 Master List GMA'!$AF:$AF, MATCH(TRUE, ISNUMBER(SEARCH(D30, '[2]Phase 3 Master List GMA'!$K:$K)), 0))</f>
        <v>N/A</v>
      </c>
      <c r="P30" s="9" t="str" cm="1">
        <f t="array" ref="P30">INDEX('[2]Phase 3 Master List GMA'!$AI:$AI, MATCH(TRUE, ISNUMBER(SEARCH(D30, '[2]Phase 3 Master List GMA'!$K:$K)), 0))</f>
        <v>N/A</v>
      </c>
      <c r="Q30" s="9" cm="1">
        <f t="array" ref="Q30">INDEX('[2]Phase 3 Master List GMA'!$AK:$AK, MATCH(TRUE, ISNUMBER(SEARCH(D30, '[2]Phase 3 Master List GMA'!$K:$K)), 0))</f>
        <v>0</v>
      </c>
      <c r="R30" s="4" t="str" cm="1">
        <f t="array" ref="R30">INDEX('[2]Phase 3 Master List GMA'!$L:$L, MATCH(TRUE, ISNUMBER(SEARCH(D30, '[2]Phase 3 Master List GMA'!$K:$K)), 0))</f>
        <v>PE</v>
      </c>
      <c r="S30" s="8" t="s">
        <v>64</v>
      </c>
      <c r="T30" s="4" t="s">
        <v>209</v>
      </c>
      <c r="U30" s="14" t="s">
        <v>206</v>
      </c>
      <c r="V30" s="4" t="s">
        <v>207</v>
      </c>
      <c r="W30" s="15" t="s">
        <v>208</v>
      </c>
      <c r="X30" s="11" t="str">
        <f t="shared" si="0"/>
        <v>YES</v>
      </c>
      <c r="Z30" s="11" t="s">
        <v>43</v>
      </c>
      <c r="AA30">
        <v>19.229959999999998</v>
      </c>
    </row>
    <row r="31" spans="1:27" ht="409.5">
      <c r="A31" t="s">
        <v>56</v>
      </c>
      <c r="B31" t="s">
        <v>197</v>
      </c>
      <c r="C31" t="s">
        <v>198</v>
      </c>
      <c r="D31" t="s">
        <v>210</v>
      </c>
      <c r="E31" t="s">
        <v>36</v>
      </c>
      <c r="F31" t="s">
        <v>210</v>
      </c>
      <c r="G31" t="s">
        <v>200</v>
      </c>
      <c r="I31" s="4" t="str">
        <f>_xlfn.XLOOKUP(D31,[1]ET4!$J:$J,[1]ET4!$O:$O)</f>
        <v>(291122.3161, 288927.6043, 34.486) (291125.3369, 288924.8951, 34.4505) (291129.5209, 288921.2129, 34.4083) (291133.6045, 288918.0177, 34.3359) (291137.3885, 288914.8951, 34.3729) (291140.8387, 288911.6559, 34.3415) (291145.2033, 288907.6673, 34.385) (291146.7207, 288906.2277, 34.3779) (291148.3521, 288904.7369, 34.3802) (291152.0371, 288901.4083, 34.3317) (291155.6833, 288897.9327, 34.245) (291159.1621, 288894.2779, 34.2048) (291161.6869, 288891.1383, 34.1455) (291164.5205, 288887.7953, 34.158) (291167.7017, 288883.3623, 34.0637) (291170.6183, 288879.3857, 33.9661) (291172.5265, 288876.6829, 33.9765) (291174.7379, 288873.2831, 33.9646) (291179.3245, 288866.4053, 33.9167) (291182.2507, 288862.4149, 33.8527) (291185.1175, 288858.8209, 33.7783) (291187.8207, 288855.1917, 33.7409) (291192.3883, 288849.0919, 33.6129) (291194.5313, 288845.9951, 33.6154) (291196.4717, 288842.9341, 33.555) (291198.4263, 288839.7895, 33.5414) (291200.3279, 288836.8895, 33.515) (291202.9595, 288832.4557, 33.5126) (291205.0947, 288828.8605, 33.4096) (291207.1145, 288825.8995, 33.327) (291208.3553, 288823.5151, 33.2954)</v>
      </c>
      <c r="J31" s="14" t="s">
        <v>211</v>
      </c>
      <c r="K31" s="4" t="s">
        <v>212</v>
      </c>
      <c r="L31" s="15" t="s">
        <v>213</v>
      </c>
      <c r="M31" s="9" t="str" cm="1">
        <f t="array" ref="M31">INDEX('[2]Phase 3 Master List GMA'!$Z:$Z, MATCH(TRUE, ISNUMBER(SEARCH(D31, '[2]Phase 3 Master List GMA'!$K:$K)), 0))</f>
        <v>TN to cover additional stages</v>
      </c>
      <c r="N31" s="9" t="str" cm="1">
        <f t="array" ref="N31">INDEX('[2]Phase 3 Master List GMA'!$AC:$AC, MATCH(TRUE, ISNUMBER(SEARCH(D31, '[2]Phase 3 Master List GMA'!$K:$K)), 0))</f>
        <v>[1] No changes
[2] No changes</v>
      </c>
      <c r="O31" s="9" t="str" cm="1">
        <f t="array" ref="O31">INDEX('[2]Phase 3 Master List GMA'!$AF:$AF, MATCH(TRUE, ISNUMBER(SEARCH(D31, '[2]Phase 3 Master List GMA'!$K:$K)), 0))</f>
        <v>N/A</v>
      </c>
      <c r="P31" s="9" t="str" cm="1">
        <f t="array" ref="P31">INDEX('[2]Phase 3 Master List GMA'!$AI:$AI, MATCH(TRUE, ISNUMBER(SEARCH(D31, '[2]Phase 3 Master List GMA'!$K:$K)), 0))</f>
        <v>N/A</v>
      </c>
      <c r="Q31" s="9" cm="1">
        <f t="array" ref="Q31">INDEX('[2]Phase 3 Master List GMA'!$AK:$AK, MATCH(TRUE, ISNUMBER(SEARCH(D31, '[2]Phase 3 Master List GMA'!$K:$K)), 0))</f>
        <v>0</v>
      </c>
      <c r="R31" s="4" t="str" cm="1">
        <f t="array" ref="R31">INDEX('[2]Phase 3 Master List GMA'!$L:$L, MATCH(TRUE, ISNUMBER(SEARCH(D31, '[2]Phase 3 Master List GMA'!$K:$K)), 0))</f>
        <v>PE</v>
      </c>
      <c r="S31" s="8" t="s">
        <v>64</v>
      </c>
      <c r="T31" s="4" t="s">
        <v>214</v>
      </c>
      <c r="U31" s="14" t="s">
        <v>211</v>
      </c>
      <c r="V31" s="4" t="s">
        <v>212</v>
      </c>
      <c r="W31" s="15" t="s">
        <v>213</v>
      </c>
      <c r="X31" s="11" t="str">
        <f t="shared" si="0"/>
        <v>YES</v>
      </c>
      <c r="Z31" s="11" t="s">
        <v>43</v>
      </c>
      <c r="AA31">
        <v>20.620640000000002</v>
      </c>
    </row>
    <row r="32" spans="1:27" ht="150">
      <c r="A32" t="s">
        <v>56</v>
      </c>
      <c r="B32" t="s">
        <v>197</v>
      </c>
      <c r="C32" t="s">
        <v>198</v>
      </c>
      <c r="D32" t="s">
        <v>215</v>
      </c>
      <c r="E32" t="s">
        <v>36</v>
      </c>
      <c r="F32" t="s">
        <v>215</v>
      </c>
      <c r="G32" t="s">
        <v>200</v>
      </c>
      <c r="I32" s="4" t="str">
        <f>_xlfn.XLOOKUP(D32,[1]ET4!$J:$J,[1]ET4!$O:$O)</f>
        <v>(291208.7493, 288822.8089, 33.295) (291209.9037, 288820.7309, 33.2414) (291211.2021, 288818.0337, 33.3265) (291212.7803, 288816.6795, 33.2714) (291214.0447, 288816.3611, 33.1297) (291217.4589, 288816.4729, 33.1427) (291220.5955, 288816.8899, 33.1648) (291223.2379, 288817.1799, 33.0945) (291224.6885, 288817.5821, 33.1247) (291225.7603, 288818.2077, 32.7993)</v>
      </c>
      <c r="J32" s="14" t="s">
        <v>216</v>
      </c>
      <c r="K32" s="4" t="s">
        <v>217</v>
      </c>
      <c r="L32" s="15" t="s">
        <v>218</v>
      </c>
      <c r="M32" s="9" t="str" cm="1">
        <f t="array" ref="M32">INDEX('[2]Phase 3 Master List GMA'!$Z:$Z, MATCH(TRUE, ISNUMBER(SEARCH(D32, '[2]Phase 3 Master List GMA'!$K:$K)), 0))</f>
        <v>TN to cover additional stages</v>
      </c>
      <c r="N32" s="9" t="str" cm="1">
        <f t="array" ref="N32">INDEX('[2]Phase 3 Master List GMA'!$AC:$AC, MATCH(TRUE, ISNUMBER(SEARCH(D32, '[2]Phase 3 Master List GMA'!$K:$K)), 0))</f>
        <v>[1] No changes
[2] No changes</v>
      </c>
      <c r="O32" s="9" t="str" cm="1">
        <f t="array" ref="O32">INDEX('[2]Phase 3 Master List GMA'!$AF:$AF, MATCH(TRUE, ISNUMBER(SEARCH(D32, '[2]Phase 3 Master List GMA'!$K:$K)), 0))</f>
        <v>N/A</v>
      </c>
      <c r="P32" s="9" t="str" cm="1">
        <f t="array" ref="P32">INDEX('[2]Phase 3 Master List GMA'!$AI:$AI, MATCH(TRUE, ISNUMBER(SEARCH(D32, '[2]Phase 3 Master List GMA'!$K:$K)), 0))</f>
        <v>N/A</v>
      </c>
      <c r="Q32" s="9" cm="1">
        <f t="array" ref="Q32">INDEX('[2]Phase 3 Master List GMA'!$AK:$AK, MATCH(TRUE, ISNUMBER(SEARCH(D32, '[2]Phase 3 Master List GMA'!$K:$K)), 0))</f>
        <v>0</v>
      </c>
      <c r="R32" s="4" t="str" cm="1">
        <f t="array" ref="R32">INDEX('[2]Phase 3 Master List GMA'!$L:$L, MATCH(TRUE, ISNUMBER(SEARCH(D32, '[2]Phase 3 Master List GMA'!$K:$K)), 0))</f>
        <v>PE</v>
      </c>
      <c r="S32" s="8" t="s">
        <v>64</v>
      </c>
      <c r="T32" s="4" t="s">
        <v>219</v>
      </c>
      <c r="U32" s="14" t="s">
        <v>216</v>
      </c>
      <c r="V32" s="4" t="s">
        <v>217</v>
      </c>
      <c r="W32" s="15" t="s">
        <v>218</v>
      </c>
      <c r="X32" s="11" t="str">
        <f t="shared" si="0"/>
        <v>YES</v>
      </c>
      <c r="Z32" s="11" t="s">
        <v>43</v>
      </c>
      <c r="AA32">
        <v>90.850279999999998</v>
      </c>
    </row>
    <row r="33" spans="1:27" ht="375">
      <c r="A33" t="s">
        <v>56</v>
      </c>
      <c r="B33" t="s">
        <v>197</v>
      </c>
      <c r="C33" t="s">
        <v>198</v>
      </c>
      <c r="D33" t="s">
        <v>220</v>
      </c>
      <c r="E33" t="s">
        <v>36</v>
      </c>
      <c r="F33" t="s">
        <v>220</v>
      </c>
      <c r="G33" t="s">
        <v>200</v>
      </c>
      <c r="I33" s="4" t="str">
        <f>_xlfn.XLOOKUP(D33,[1]ET4!$J:$J,[1]ET4!$O:$O)</f>
        <v>(291208.6895, 288822.7835, 33.3013) (291209.5363, 288820.4999, 33.2448) (291210.4333, 288817.7325, 33.4216) (291211.0363, 288815.8271, 33.2913) (291211.4339, 288815.0693, 33.2755) (291211.9201, 288813.8953, 33.1907) (291213.7807, 288808.2471, 33.1391) (291215.1917, 288802.7999, 33.1344) (291216.3269, 288798.0709, 33.0877) (291217.4477, 288793.4883, 32.9848) (291218.2689, 288789.4729, 32.9046) (291218.9799, 288786.0091, 32.7903) (291219.7507, 288782.3097, 32.7289) (291220.6611, 288778.1141, 32.6903) (291222.8611, 288769.0467, 32.5599) (291223.9647, 288764.1157, 32.4969) (291225.0415, 288758.6445, 32.4464) (291225.7155, 288756.2965, 32.363) (291226.6597, 288752.5765, 32.3014) (291227.2285, 288750.7197, 32.258) (291228.1781, 288749.3677, 32.2172) (291229.1365, 288747.3975, 32.1915) (291231.0567, 288742.1149, 32.1321) (291232.1689, 288738.9007, 32.0116) (291233.8645, 288733.6593, 31.9839)</v>
      </c>
      <c r="J33" s="14" t="s">
        <v>221</v>
      </c>
      <c r="K33" s="4" t="s">
        <v>222</v>
      </c>
      <c r="L33" s="15" t="s">
        <v>223</v>
      </c>
      <c r="M33" s="9" t="str" cm="1">
        <f t="array" ref="M33">INDEX('[2]Phase 3 Master List GMA'!$Z:$Z, MATCH(TRUE, ISNUMBER(SEARCH(D33, '[2]Phase 3 Master List GMA'!$K:$K)), 0))</f>
        <v>TN to cover additional stages</v>
      </c>
      <c r="N33" s="9" t="str" cm="1">
        <f t="array" ref="N33">INDEX('[2]Phase 3 Master List GMA'!$AC:$AC, MATCH(TRUE, ISNUMBER(SEARCH(D33, '[2]Phase 3 Master List GMA'!$K:$K)), 0))</f>
        <v>[1] No changes
[2] No changes</v>
      </c>
      <c r="O33" s="9" t="str" cm="1">
        <f t="array" ref="O33">INDEX('[2]Phase 3 Master List GMA'!$AF:$AF, MATCH(TRUE, ISNUMBER(SEARCH(D33, '[2]Phase 3 Master List GMA'!$K:$K)), 0))</f>
        <v>N/A</v>
      </c>
      <c r="P33" s="9" t="str" cm="1">
        <f t="array" ref="P33">INDEX('[2]Phase 3 Master List GMA'!$AI:$AI, MATCH(TRUE, ISNUMBER(SEARCH(D33, '[2]Phase 3 Master List GMA'!$K:$K)), 0))</f>
        <v>N/A</v>
      </c>
      <c r="Q33" s="9" cm="1">
        <f t="array" ref="Q33">INDEX('[2]Phase 3 Master List GMA'!$AK:$AK, MATCH(TRUE, ISNUMBER(SEARCH(D33, '[2]Phase 3 Master List GMA'!$K:$K)), 0))</f>
        <v>0</v>
      </c>
      <c r="R33" s="4" t="str" cm="1">
        <f t="array" ref="R33">INDEX('[2]Phase 3 Master List GMA'!$L:$L, MATCH(TRUE, ISNUMBER(SEARCH(D33, '[2]Phase 3 Master List GMA'!$K:$K)), 0))</f>
        <v>PE</v>
      </c>
      <c r="S33" s="8" t="s">
        <v>64</v>
      </c>
      <c r="T33" s="4" t="s">
        <v>224</v>
      </c>
      <c r="U33" s="14" t="s">
        <v>221</v>
      </c>
      <c r="V33" s="4" t="s">
        <v>222</v>
      </c>
      <c r="W33" s="15" t="s">
        <v>223</v>
      </c>
      <c r="X33" s="11" t="str">
        <f t="shared" si="0"/>
        <v>YES</v>
      </c>
      <c r="Z33" s="11" t="s">
        <v>43</v>
      </c>
      <c r="AA33">
        <v>18.04682</v>
      </c>
    </row>
    <row r="34" spans="1:27" ht="150">
      <c r="A34" t="s">
        <v>56</v>
      </c>
      <c r="B34" t="s">
        <v>197</v>
      </c>
      <c r="C34" t="s">
        <v>198</v>
      </c>
      <c r="D34" t="s">
        <v>225</v>
      </c>
      <c r="E34" t="s">
        <v>36</v>
      </c>
      <c r="F34" t="s">
        <v>225</v>
      </c>
      <c r="G34" t="s">
        <v>200</v>
      </c>
      <c r="I34" s="4" t="str">
        <f>_xlfn.XLOOKUP(D34,[1]ET4!$J:$J,[1]ET4!$O:$O)</f>
        <v>(291294.1007, 288860.0479, 30.224) (291294.1267, 288859.5119, 30.2279) (291293.8437, 288859.0613, 30.245) (291293.0595, 288858.4861, 30.2893) (291289.9441, 288857.0201, 30.3449) (291284.4839, 288853.5185, 30.4107) (291283.0315, 288852.6221, 30.4191) (291279.5783, 288852.2023, 30.7244) (291277.9237, 288851.6395, 30.7353) (291225.7603, 288818.2077, 31.0155)</v>
      </c>
      <c r="J34" s="14" t="s">
        <v>226</v>
      </c>
      <c r="K34" s="4" t="s">
        <v>227</v>
      </c>
      <c r="L34" s="15" t="s">
        <v>228</v>
      </c>
      <c r="M34" s="9" t="str" cm="1">
        <f t="array" ref="M34">INDEX('[2]Phase 3 Master List GMA'!$Z:$Z, MATCH(TRUE, ISNUMBER(SEARCH(D34, '[2]Phase 3 Master List GMA'!$K:$K)), 0))</f>
        <v>TN to cover additional stages</v>
      </c>
      <c r="N34" s="9" t="str" cm="1">
        <f t="array" ref="N34">INDEX('[2]Phase 3 Master List GMA'!$AC:$AC, MATCH(TRUE, ISNUMBER(SEARCH(D34, '[2]Phase 3 Master List GMA'!$K:$K)), 0))</f>
        <v>[1] No changes
[2] No changes</v>
      </c>
      <c r="O34" s="9" t="str" cm="1">
        <f t="array" ref="O34">INDEX('[2]Phase 3 Master List GMA'!$AF:$AF, MATCH(TRUE, ISNUMBER(SEARCH(D34, '[2]Phase 3 Master List GMA'!$K:$K)), 0))</f>
        <v>N/A</v>
      </c>
      <c r="P34" s="9" t="str" cm="1">
        <f t="array" ref="P34">INDEX('[2]Phase 3 Master List GMA'!$AI:$AI, MATCH(TRUE, ISNUMBER(SEARCH(D34, '[2]Phase 3 Master List GMA'!$K:$K)), 0))</f>
        <v>N/A</v>
      </c>
      <c r="Q34" s="9" cm="1">
        <f t="array" ref="Q34">INDEX('[2]Phase 3 Master List GMA'!$AK:$AK, MATCH(TRUE, ISNUMBER(SEARCH(D34, '[2]Phase 3 Master List GMA'!$K:$K)), 0))</f>
        <v>0</v>
      </c>
      <c r="R34" s="4" t="str" cm="1">
        <f t="array" ref="R34">INDEX('[2]Phase 3 Master List GMA'!$L:$L, MATCH(TRUE, ISNUMBER(SEARCH(D34, '[2]Phase 3 Master List GMA'!$K:$K)), 0))</f>
        <v>PE</v>
      </c>
      <c r="S34" s="8" t="s">
        <v>64</v>
      </c>
      <c r="T34" s="4" t="s">
        <v>229</v>
      </c>
      <c r="U34" s="14" t="s">
        <v>226</v>
      </c>
      <c r="V34" s="4" t="s">
        <v>227</v>
      </c>
      <c r="W34" s="15" t="s">
        <v>228</v>
      </c>
      <c r="X34" s="11" t="str">
        <f t="shared" si="0"/>
        <v>YES</v>
      </c>
      <c r="Z34" s="11" t="s">
        <v>43</v>
      </c>
      <c r="AA34">
        <v>60.120100000000001</v>
      </c>
    </row>
    <row r="35" spans="1:27" ht="105">
      <c r="A35" t="s">
        <v>56</v>
      </c>
      <c r="B35" t="s">
        <v>197</v>
      </c>
      <c r="C35" t="s">
        <v>230</v>
      </c>
      <c r="D35" t="s">
        <v>231</v>
      </c>
      <c r="E35" t="s">
        <v>36</v>
      </c>
      <c r="F35" t="s">
        <v>231</v>
      </c>
      <c r="G35" t="s">
        <v>200</v>
      </c>
      <c r="I35" s="4" t="str">
        <f>_xlfn.XLOOKUP(D35,[1]ET4!$J:$J,[1]ET4!$O:$O)</f>
        <v>(291225.7603, 288818.2077, 31.6772) (291226.0175, 288817.8829, 31.6548) (291226.0143, 288817.8249, 31.6402) (291225.9983, 288817.7563, 31.6402)</v>
      </c>
      <c r="J35" s="14" t="s">
        <v>232</v>
      </c>
      <c r="K35" s="4" t="s">
        <v>233</v>
      </c>
      <c r="L35" s="15" t="s">
        <v>234</v>
      </c>
      <c r="M35" s="9" t="str" cm="1">
        <f t="array" ref="M35">INDEX('[2]Phase 3 Master List GMA'!$Z:$Z, MATCH(TRUE, ISNUMBER(SEARCH(D35, '[2]Phase 3 Master List GMA'!$K:$K)), 0))</f>
        <v>TN to cover additional stages</v>
      </c>
      <c r="N35" s="9" t="str" cm="1">
        <f t="array" ref="N35">INDEX('[2]Phase 3 Master List GMA'!$AC:$AC, MATCH(TRUE, ISNUMBER(SEARCH(D35, '[2]Phase 3 Master List GMA'!$K:$K)), 0))</f>
        <v>[1] No changes
[2] No changes</v>
      </c>
      <c r="O35" s="9" t="str" cm="1">
        <f t="array" ref="O35">INDEX('[2]Phase 3 Master List GMA'!$AF:$AF, MATCH(TRUE, ISNUMBER(SEARCH(D35, '[2]Phase 3 Master List GMA'!$K:$K)), 0))</f>
        <v>N/A</v>
      </c>
      <c r="P35" s="9" t="str" cm="1">
        <f t="array" ref="P35">INDEX('[2]Phase 3 Master List GMA'!$AI:$AI, MATCH(TRUE, ISNUMBER(SEARCH(D35, '[2]Phase 3 Master List GMA'!$K:$K)), 0))</f>
        <v>N/A</v>
      </c>
      <c r="Q35" s="9" cm="1">
        <f t="array" ref="Q35">INDEX('[2]Phase 3 Master List GMA'!$AK:$AK, MATCH(TRUE, ISNUMBER(SEARCH(D35, '[2]Phase 3 Master List GMA'!$K:$K)), 0))</f>
        <v>0</v>
      </c>
      <c r="R35" s="4" t="str" cm="1">
        <f t="array" ref="R35">INDEX('[2]Phase 3 Master List GMA'!$L:$L, MATCH(TRUE, ISNUMBER(SEARCH(D35, '[2]Phase 3 Master List GMA'!$K:$K)), 0))</f>
        <v>PE</v>
      </c>
      <c r="S35" s="8" t="s">
        <v>64</v>
      </c>
      <c r="T35" s="4" t="s">
        <v>235</v>
      </c>
      <c r="U35" s="14" t="s">
        <v>236</v>
      </c>
      <c r="V35" s="4" t="s">
        <v>237</v>
      </c>
      <c r="W35" s="15" t="s">
        <v>238</v>
      </c>
      <c r="X35" s="11" t="str">
        <f t="shared" ref="X35:X65" si="1">IF(AND(J35=U35,K35=V35,L35=W35),"YES","NO")</f>
        <v>NO</v>
      </c>
      <c r="Y35" s="4" t="s">
        <v>239</v>
      </c>
      <c r="Z35" s="11" t="s">
        <v>129</v>
      </c>
      <c r="AA35">
        <v>0</v>
      </c>
    </row>
    <row r="36" spans="1:27" ht="225">
      <c r="A36" t="s">
        <v>56</v>
      </c>
      <c r="B36" t="s">
        <v>197</v>
      </c>
      <c r="C36" t="s">
        <v>198</v>
      </c>
      <c r="D36" t="s">
        <v>240</v>
      </c>
      <c r="E36" t="s">
        <v>36</v>
      </c>
      <c r="F36" t="s">
        <v>240</v>
      </c>
      <c r="G36" t="s">
        <v>200</v>
      </c>
      <c r="I36" s="4" t="str">
        <f>_xlfn.XLOOKUP(D36,[1]ET4!$J:$J,[1]ET4!$O:$O)</f>
        <v>(291208.5973, 288822.7443, 33.2958) (291209.4419, 288820.4671, 33.2635) (291210.3381, 288817.7019, 33.4257) (291210.9435, 288815.7885, 33.3007) (291211.3431, 288815.0269, 33.2541) (291211.8263, 288813.8605, 33.1673) (291213.6847, 288808.2189, 33.1549) (291215.0945, 288802.7759, 33.1632) (291216.2297, 288798.0473, 33.0949) (291217.3501, 288793.4663, 32.985) (291218.1709, 288789.4529, 32.8964) (291218.8819, 288785.9887, 32.7972) (291219.6529, 288782.2889, 32.7447) (291220.5637, 288778.0917, 32.6908) (291222.7637, 288769.0239, 32.552)</v>
      </c>
      <c r="J36" s="14" t="s">
        <v>241</v>
      </c>
      <c r="K36" s="4" t="s">
        <v>242</v>
      </c>
      <c r="L36" s="15" t="s">
        <v>243</v>
      </c>
      <c r="M36" s="9" t="str" cm="1">
        <f t="array" ref="M36">INDEX('[2]Phase 3 Master List GMA'!$Z:$Z, MATCH(TRUE, ISNUMBER(SEARCH(D36, '[2]Phase 3 Master List GMA'!$K:$K)), 0))</f>
        <v>TN to cover additional stages</v>
      </c>
      <c r="N36" s="9" t="str" cm="1">
        <f t="array" ref="N36">INDEX('[2]Phase 3 Master List GMA'!$AC:$AC, MATCH(TRUE, ISNUMBER(SEARCH(D36, '[2]Phase 3 Master List GMA'!$K:$K)), 0))</f>
        <v>[1] No changes
[2] No changes</v>
      </c>
      <c r="O36" s="9" t="str" cm="1">
        <f t="array" ref="O36">INDEX('[2]Phase 3 Master List GMA'!$AF:$AF, MATCH(TRUE, ISNUMBER(SEARCH(D36, '[2]Phase 3 Master List GMA'!$K:$K)), 0))</f>
        <v>N/A</v>
      </c>
      <c r="P36" s="9" t="str" cm="1">
        <f t="array" ref="P36">INDEX('[2]Phase 3 Master List GMA'!$AI:$AI, MATCH(TRUE, ISNUMBER(SEARCH(D36, '[2]Phase 3 Master List GMA'!$K:$K)), 0))</f>
        <v>N/A</v>
      </c>
      <c r="Q36" s="9" cm="1">
        <f t="array" ref="Q36">INDEX('[2]Phase 3 Master List GMA'!$AK:$AK, MATCH(TRUE, ISNUMBER(SEARCH(D36, '[2]Phase 3 Master List GMA'!$K:$K)), 0))</f>
        <v>0</v>
      </c>
      <c r="R36" s="4" t="str" cm="1">
        <f t="array" ref="R36">INDEX('[2]Phase 3 Master List GMA'!$L:$L, MATCH(TRUE, ISNUMBER(SEARCH(D36, '[2]Phase 3 Master List GMA'!$K:$K)), 0))</f>
        <v>PE</v>
      </c>
      <c r="S36" s="8" t="s">
        <v>64</v>
      </c>
      <c r="T36" s="4" t="s">
        <v>244</v>
      </c>
      <c r="U36" s="14" t="s">
        <v>241</v>
      </c>
      <c r="V36" s="4" t="s">
        <v>242</v>
      </c>
      <c r="W36" s="15" t="s">
        <v>243</v>
      </c>
      <c r="X36" s="11" t="str">
        <f t="shared" si="1"/>
        <v>YES</v>
      </c>
      <c r="Z36" s="11" t="s">
        <v>43</v>
      </c>
      <c r="AA36">
        <v>10.121320000000001</v>
      </c>
    </row>
    <row r="37" spans="1:27" ht="45">
      <c r="A37" t="s">
        <v>56</v>
      </c>
      <c r="B37" t="s">
        <v>197</v>
      </c>
      <c r="C37" t="s">
        <v>230</v>
      </c>
      <c r="D37" t="s">
        <v>245</v>
      </c>
      <c r="E37" t="s">
        <v>36</v>
      </c>
      <c r="F37" t="s">
        <v>245</v>
      </c>
      <c r="G37" t="s">
        <v>200</v>
      </c>
      <c r="I37" s="4" t="str">
        <f>_xlfn.XLOOKUP(D37,[1]ET4!$J:$J,[1]ET4!$O:$O)</f>
        <v>(291223.3659, 288830.0907, 24.6532) (291223.8915, 288830.0313, 24.8676) (291224.0091, 288829.7689, 25.1674)</v>
      </c>
      <c r="J37" s="14" t="s">
        <v>246</v>
      </c>
      <c r="K37" s="4" t="s">
        <v>247</v>
      </c>
      <c r="L37" s="15" t="s">
        <v>248</v>
      </c>
      <c r="M37" s="9" t="str" cm="1">
        <f t="array" ref="M37">INDEX('[2]Phase 3 Master List GMA'!$Z:$Z, MATCH(TRUE, ISNUMBER(SEARCH(D37, '[2]Phase 3 Master List GMA'!$K:$K)), 0))</f>
        <v>TN to cover additional stages</v>
      </c>
      <c r="N37" s="9" t="str" cm="1">
        <f t="array" ref="N37">INDEX('[2]Phase 3 Master List GMA'!$AC:$AC, MATCH(TRUE, ISNUMBER(SEARCH(D37, '[2]Phase 3 Master List GMA'!$K:$K)), 0))</f>
        <v>[1] No changes
[2] No changes</v>
      </c>
      <c r="O37" s="9" t="str" cm="1">
        <f t="array" ref="O37">INDEX('[2]Phase 3 Master List GMA'!$AF:$AF, MATCH(TRUE, ISNUMBER(SEARCH(D37, '[2]Phase 3 Master List GMA'!$K:$K)), 0))</f>
        <v>N/A</v>
      </c>
      <c r="P37" s="9" t="str" cm="1">
        <f t="array" ref="P37">INDEX('[2]Phase 3 Master List GMA'!$AI:$AI, MATCH(TRUE, ISNUMBER(SEARCH(D37, '[2]Phase 3 Master List GMA'!$K:$K)), 0))</f>
        <v>N/A</v>
      </c>
      <c r="Q37" s="9" cm="1">
        <f t="array" ref="Q37">INDEX('[2]Phase 3 Master List GMA'!$AK:$AK, MATCH(TRUE, ISNUMBER(SEARCH(D37, '[2]Phase 3 Master List GMA'!$K:$K)), 0))</f>
        <v>0</v>
      </c>
      <c r="R37" s="4" t="str" cm="1">
        <f t="array" ref="R37">INDEX('[2]Phase 3 Master List GMA'!$L:$L, MATCH(TRUE, ISNUMBER(SEARCH(D37, '[2]Phase 3 Master List GMA'!$K:$K)), 0))</f>
        <v>PE</v>
      </c>
      <c r="S37" s="8" t="s">
        <v>64</v>
      </c>
      <c r="T37" s="4" t="s">
        <v>249</v>
      </c>
      <c r="U37" s="14" t="s">
        <v>246</v>
      </c>
      <c r="V37" s="4" t="s">
        <v>247</v>
      </c>
      <c r="W37" s="15" t="s">
        <v>248</v>
      </c>
      <c r="X37" s="11" t="str">
        <f t="shared" si="1"/>
        <v>YES</v>
      </c>
      <c r="Z37" s="11" t="s">
        <v>43</v>
      </c>
      <c r="AA37">
        <v>53.30545</v>
      </c>
    </row>
    <row r="38" spans="1:27" ht="75">
      <c r="A38" t="s">
        <v>56</v>
      </c>
      <c r="B38" t="s">
        <v>197</v>
      </c>
      <c r="C38" t="s">
        <v>198</v>
      </c>
      <c r="D38" t="s">
        <v>250</v>
      </c>
      <c r="E38" t="s">
        <v>36</v>
      </c>
      <c r="F38" t="s">
        <v>250</v>
      </c>
      <c r="G38" t="s">
        <v>200</v>
      </c>
      <c r="I38" s="4" t="str">
        <f>_xlfn.XLOOKUP(D38,[1]ET4!$J:$J,[1]ET4!$O:$O)</f>
        <v>(291223.2269, 288817.2793, 33.085) (291220.5835, 288816.9891, 33.1631) (291217.4507, 288816.5727, 33.143) (291214.0555, 288816.4615, 33.135) (291212.8047, 288816.7765, 33.2404)</v>
      </c>
      <c r="J38" s="14" t="s">
        <v>251</v>
      </c>
      <c r="K38" s="4" t="s">
        <v>252</v>
      </c>
      <c r="L38" s="15" t="s">
        <v>253</v>
      </c>
      <c r="M38" s="9" t="str" cm="1">
        <f t="array" ref="M38">INDEX('[2]Phase 3 Master List GMA'!$Z:$Z, MATCH(TRUE, ISNUMBER(SEARCH(D38, '[2]Phase 3 Master List GMA'!$K:$K)), 0))</f>
        <v>TN to cover additional stages</v>
      </c>
      <c r="N38" s="9" t="str" cm="1">
        <f t="array" ref="N38">INDEX('[2]Phase 3 Master List GMA'!$AC:$AC, MATCH(TRUE, ISNUMBER(SEARCH(D38, '[2]Phase 3 Master List GMA'!$K:$K)), 0))</f>
        <v>[1] No changes
[2] No changes</v>
      </c>
      <c r="O38" s="9" t="str" cm="1">
        <f t="array" ref="O38">INDEX('[2]Phase 3 Master List GMA'!$AF:$AF, MATCH(TRUE, ISNUMBER(SEARCH(D38, '[2]Phase 3 Master List GMA'!$K:$K)), 0))</f>
        <v>N/A</v>
      </c>
      <c r="P38" s="9" t="str" cm="1">
        <f t="array" ref="P38">INDEX('[2]Phase 3 Master List GMA'!$AI:$AI, MATCH(TRUE, ISNUMBER(SEARCH(D38, '[2]Phase 3 Master List GMA'!$K:$K)), 0))</f>
        <v>N/A</v>
      </c>
      <c r="Q38" s="9" cm="1">
        <f t="array" ref="Q38">INDEX('[2]Phase 3 Master List GMA'!$AK:$AK, MATCH(TRUE, ISNUMBER(SEARCH(D38, '[2]Phase 3 Master List GMA'!$K:$K)), 0))</f>
        <v>0</v>
      </c>
      <c r="R38" s="4" t="str" cm="1">
        <f t="array" ref="R38">INDEX('[2]Phase 3 Master List GMA'!$L:$L, MATCH(TRUE, ISNUMBER(SEARCH(D38, '[2]Phase 3 Master List GMA'!$K:$K)), 0))</f>
        <v>PE</v>
      </c>
      <c r="S38" s="8" t="s">
        <v>64</v>
      </c>
      <c r="T38" s="4" t="s">
        <v>254</v>
      </c>
      <c r="U38" s="14" t="s">
        <v>251</v>
      </c>
      <c r="V38" s="4" t="s">
        <v>252</v>
      </c>
      <c r="W38" s="15" t="s">
        <v>253</v>
      </c>
      <c r="X38" s="11" t="str">
        <f t="shared" si="1"/>
        <v>YES</v>
      </c>
      <c r="Z38" s="11" t="s">
        <v>43</v>
      </c>
      <c r="AA38">
        <v>20.58455</v>
      </c>
    </row>
    <row r="39" spans="1:27" ht="195">
      <c r="A39" t="s">
        <v>56</v>
      </c>
      <c r="B39" t="s">
        <v>197</v>
      </c>
      <c r="C39" t="s">
        <v>198</v>
      </c>
      <c r="D39" t="s">
        <v>255</v>
      </c>
      <c r="E39" t="s">
        <v>36</v>
      </c>
      <c r="F39" t="s">
        <v>255</v>
      </c>
      <c r="G39" t="s">
        <v>200</v>
      </c>
      <c r="I39" s="4" t="str">
        <f>_xlfn.XLOOKUP(D39,[1]ET4!$J:$J,[1]ET4!$O:$O)</f>
        <v>(291078.29187, 288971.858521, 35.1632) (291080.069275, 288969.571289, 35.1811) (291084.705078, 288965.041687, 35.2422) (291088.710083, 288960.350281, 35.2133) (291092.058472, 288956.658081, 35.1708) (291095.807678, 288952.501709, 35.1002) (291098.869324, 288948.841492, 35.0344) (291102.224487, 288945.786499, 35.1453) (291106.069092, 288942.319519, 35.0839) (291108.521118, 288940.119324, 35.082) (291114.229126, 288934.952881, 34.9409) (291119.611084, 288930.178528, 34.9189) (291122.316101, 288927.604309, 34.8984)</v>
      </c>
      <c r="J39" s="14" t="s">
        <v>256</v>
      </c>
      <c r="K39" s="4" t="s">
        <v>257</v>
      </c>
      <c r="L39" s="15" t="s">
        <v>258</v>
      </c>
      <c r="M39" s="9" t="str" cm="1">
        <f t="array" ref="M39">INDEX('[2]Phase 3 Master List GMA'!$Z:$Z, MATCH(TRUE, ISNUMBER(SEARCH(D39, '[2]Phase 3 Master List GMA'!$K:$K)), 0))</f>
        <v>TN to cover additional stages</v>
      </c>
      <c r="N39" s="9" t="str" cm="1">
        <f t="array" ref="N39">INDEX('[2]Phase 3 Master List GMA'!$AC:$AC, MATCH(TRUE, ISNUMBER(SEARCH(D39, '[2]Phase 3 Master List GMA'!$K:$K)), 0))</f>
        <v>[1] No changes
[2] No changes</v>
      </c>
      <c r="O39" s="9" t="str" cm="1">
        <f t="array" ref="O39">INDEX('[2]Phase 3 Master List GMA'!$AF:$AF, MATCH(TRUE, ISNUMBER(SEARCH(D39, '[2]Phase 3 Master List GMA'!$K:$K)), 0))</f>
        <v>N/A</v>
      </c>
      <c r="P39" s="9" t="str" cm="1">
        <f t="array" ref="P39">INDEX('[2]Phase 3 Master List GMA'!$AI:$AI, MATCH(TRUE, ISNUMBER(SEARCH(D39, '[2]Phase 3 Master List GMA'!$K:$K)), 0))</f>
        <v>N/A</v>
      </c>
      <c r="Q39" s="9" cm="1">
        <f t="array" ref="Q39">INDEX('[2]Phase 3 Master List GMA'!$AK:$AK, MATCH(TRUE, ISNUMBER(SEARCH(D39, '[2]Phase 3 Master List GMA'!$K:$K)), 0))</f>
        <v>0</v>
      </c>
      <c r="R39" s="4" t="str" cm="1">
        <f t="array" ref="R39">INDEX('[2]Phase 3 Master List GMA'!$L:$L, MATCH(TRUE, ISNUMBER(SEARCH(D39, '[2]Phase 3 Master List GMA'!$K:$K)), 0))</f>
        <v>PE</v>
      </c>
      <c r="S39" s="8" t="s">
        <v>64</v>
      </c>
      <c r="T39" s="4" t="s">
        <v>259</v>
      </c>
      <c r="U39" s="14" t="s">
        <v>256</v>
      </c>
      <c r="V39" s="4" t="s">
        <v>257</v>
      </c>
      <c r="W39" s="15" t="s">
        <v>260</v>
      </c>
      <c r="X39" s="11" t="str">
        <f t="shared" si="1"/>
        <v>NO</v>
      </c>
      <c r="Y39" s="4" t="s">
        <v>261</v>
      </c>
      <c r="Z39" s="11" t="s">
        <v>129</v>
      </c>
      <c r="AA39">
        <v>8.5685300000000009</v>
      </c>
    </row>
    <row r="40" spans="1:27" ht="30">
      <c r="A40" t="s">
        <v>56</v>
      </c>
      <c r="B40" t="s">
        <v>197</v>
      </c>
      <c r="C40" t="s">
        <v>230</v>
      </c>
      <c r="D40" t="s">
        <v>262</v>
      </c>
      <c r="E40" t="s">
        <v>36</v>
      </c>
      <c r="F40" t="s">
        <v>262</v>
      </c>
      <c r="G40" t="s">
        <v>200</v>
      </c>
      <c r="I40" s="4" t="str">
        <f>_xlfn.XLOOKUP(D40,[1]ET4!$J:$J,[1]ET4!$O:$O)</f>
        <v>(291224.0705, 288829.7371, 25.2256) (291224.1921, 288829.6739, 25.2746)</v>
      </c>
      <c r="J40" s="14" t="s">
        <v>263</v>
      </c>
      <c r="K40" s="4" t="s">
        <v>264</v>
      </c>
      <c r="L40" s="15" t="s">
        <v>265</v>
      </c>
      <c r="M40" s="9" t="str" cm="1">
        <f t="array" ref="M40">INDEX('[2]Phase 3 Master List GMA'!$Z:$Z, MATCH(TRUE, ISNUMBER(SEARCH(D40, '[2]Phase 3 Master List GMA'!$K:$K)), 0))</f>
        <v>TN to cover additional stages</v>
      </c>
      <c r="N40" s="9" t="str" cm="1">
        <f t="array" ref="N40">INDEX('[2]Phase 3 Master List GMA'!$AC:$AC, MATCH(TRUE, ISNUMBER(SEARCH(D40, '[2]Phase 3 Master List GMA'!$K:$K)), 0))</f>
        <v>[1] No changes
[2] No changes</v>
      </c>
      <c r="O40" s="9" t="str" cm="1">
        <f t="array" ref="O40">INDEX('[2]Phase 3 Master List GMA'!$AF:$AF, MATCH(TRUE, ISNUMBER(SEARCH(D40, '[2]Phase 3 Master List GMA'!$K:$K)), 0))</f>
        <v>N/A</v>
      </c>
      <c r="P40" s="9" t="str" cm="1">
        <f t="array" ref="P40">INDEX('[2]Phase 3 Master List GMA'!$AI:$AI, MATCH(TRUE, ISNUMBER(SEARCH(D40, '[2]Phase 3 Master List GMA'!$K:$K)), 0))</f>
        <v>N/A</v>
      </c>
      <c r="Q40" s="9" cm="1">
        <f t="array" ref="Q40">INDEX('[2]Phase 3 Master List GMA'!$AK:$AK, MATCH(TRUE, ISNUMBER(SEARCH(D40, '[2]Phase 3 Master List GMA'!$K:$K)), 0))</f>
        <v>0</v>
      </c>
      <c r="R40" s="4" t="str" cm="1">
        <f t="array" ref="R40">INDEX('[2]Phase 3 Master List GMA'!$L:$L, MATCH(TRUE, ISNUMBER(SEARCH(D40, '[2]Phase 3 Master List GMA'!$K:$K)), 0))</f>
        <v>PE</v>
      </c>
      <c r="S40" s="8" t="s">
        <v>64</v>
      </c>
      <c r="T40" s="4" t="s">
        <v>266</v>
      </c>
      <c r="U40" s="14" t="s">
        <v>263</v>
      </c>
      <c r="V40" s="4" t="s">
        <v>264</v>
      </c>
      <c r="W40" s="15" t="s">
        <v>265</v>
      </c>
      <c r="X40" s="11" t="str">
        <f t="shared" si="1"/>
        <v>YES</v>
      </c>
      <c r="Z40" s="11" t="s">
        <v>43</v>
      </c>
      <c r="AA40">
        <v>0</v>
      </c>
    </row>
    <row r="41" spans="1:27" ht="60">
      <c r="A41" t="s">
        <v>56</v>
      </c>
      <c r="B41" t="s">
        <v>197</v>
      </c>
      <c r="C41" t="s">
        <v>267</v>
      </c>
      <c r="D41" t="s">
        <v>268</v>
      </c>
      <c r="E41" t="s">
        <v>36</v>
      </c>
      <c r="F41" t="s">
        <v>268</v>
      </c>
      <c r="G41" t="s">
        <v>200</v>
      </c>
      <c r="I41" s="4" t="str">
        <f>_xlfn.XLOOKUP(D41,[1]ET4!$J:$J,[1]ET4!$O:$O)</f>
        <v>(291269.5903, 288859.0151, 31.138435) (291247.2059, 288844.7949, 32.019534)</v>
      </c>
      <c r="J41" s="14" t="s">
        <v>269</v>
      </c>
      <c r="K41" s="4" t="s">
        <v>270</v>
      </c>
      <c r="L41" s="15" t="s">
        <v>271</v>
      </c>
      <c r="M41" s="9" t="str" cm="1">
        <f t="array" ref="M41">INDEX('[2]Phase 3 Master List GMA'!$Z:$Z, MATCH(TRUE, ISNUMBER(SEARCH(D41, '[2]Phase 3 Master List GMA'!$K:$K)), 0))</f>
        <v>TN to cover additional stages</v>
      </c>
      <c r="N41" s="9" t="str" cm="1">
        <f t="array" ref="N41">INDEX('[2]Phase 3 Master List GMA'!$AC:$AC, MATCH(TRUE, ISNUMBER(SEARCH(D41, '[2]Phase 3 Master List GMA'!$K:$K)), 0))</f>
        <v>[1] No changes
[2] No changes</v>
      </c>
      <c r="O41" s="9" t="str" cm="1">
        <f t="array" ref="O41">INDEX('[2]Phase 3 Master List GMA'!$AF:$AF, MATCH(TRUE, ISNUMBER(SEARCH(D41, '[2]Phase 3 Master List GMA'!$K:$K)), 0))</f>
        <v>N/A</v>
      </c>
      <c r="P41" s="9" t="str" cm="1">
        <f t="array" ref="P41">INDEX('[2]Phase 3 Master List GMA'!$AI:$AI, MATCH(TRUE, ISNUMBER(SEARCH(D41, '[2]Phase 3 Master List GMA'!$K:$K)), 0))</f>
        <v>Assessment of effects of MSB utility mitigation works (jacking) on utility assets demonstrates asset is likely to exceed acceptance criteria therefore further mitigation works will be required.</v>
      </c>
      <c r="Q41" s="9" cm="1">
        <f t="array" ref="Q41">INDEX('[2]Phase 3 Master List GMA'!$AK:$AK, MATCH(TRUE, ISNUMBER(SEARCH(D41, '[2]Phase 3 Master List GMA'!$K:$K)), 0))</f>
        <v>0</v>
      </c>
      <c r="R41" s="4" t="str" cm="1">
        <f t="array" ref="R41">INDEX('[2]Phase 3 Master List GMA'!$L:$L, MATCH(TRUE, ISNUMBER(SEARCH(D41, '[2]Phase 3 Master List GMA'!$K:$K)), 0))</f>
        <v>PE</v>
      </c>
      <c r="S41" s="8" t="s">
        <v>64</v>
      </c>
      <c r="T41" s="4" t="s">
        <v>272</v>
      </c>
      <c r="U41" s="14" t="s">
        <v>269</v>
      </c>
      <c r="V41" s="4" t="s">
        <v>270</v>
      </c>
      <c r="W41" s="15" t="s">
        <v>271</v>
      </c>
      <c r="X41" s="11" t="str">
        <f t="shared" si="1"/>
        <v>YES</v>
      </c>
      <c r="Z41" s="11" t="s">
        <v>43</v>
      </c>
      <c r="AA41">
        <v>0</v>
      </c>
    </row>
    <row r="42" spans="1:27" ht="30">
      <c r="A42" t="s">
        <v>56</v>
      </c>
      <c r="B42" t="s">
        <v>197</v>
      </c>
      <c r="C42" t="s">
        <v>230</v>
      </c>
      <c r="D42" t="s">
        <v>273</v>
      </c>
      <c r="E42" t="s">
        <v>36</v>
      </c>
      <c r="F42" t="s">
        <v>273</v>
      </c>
      <c r="G42" t="s">
        <v>200</v>
      </c>
      <c r="I42" s="4" t="str">
        <f>_xlfn.XLOOKUP(D42,[1]ET4!$J:$J,[1]ET4!$O:$O)</f>
        <v>(291147.1917, 288906.9381, 34.3143) (291146.6527, 288906.1545, 34.3651)</v>
      </c>
      <c r="J42" s="14" t="s">
        <v>274</v>
      </c>
      <c r="K42" s="4" t="s">
        <v>275</v>
      </c>
      <c r="L42" s="15" t="s">
        <v>276</v>
      </c>
      <c r="M42" s="9" t="str" cm="1">
        <f t="array" ref="M42">INDEX('[2]Phase 3 Master List GMA'!$Z:$Z, MATCH(TRUE, ISNUMBER(SEARCH(D42, '[2]Phase 3 Master List GMA'!$K:$K)), 0))</f>
        <v>TN to cover additional stages</v>
      </c>
      <c r="N42" s="9" t="str" cm="1">
        <f t="array" ref="N42">INDEX('[2]Phase 3 Master List GMA'!$AC:$AC, MATCH(TRUE, ISNUMBER(SEARCH(D42, '[2]Phase 3 Master List GMA'!$K:$K)), 0))</f>
        <v>[1] No changes
[2] No changes</v>
      </c>
      <c r="O42" s="9" t="str" cm="1">
        <f t="array" ref="O42">INDEX('[2]Phase 3 Master List GMA'!$AF:$AF, MATCH(TRUE, ISNUMBER(SEARCH(D42, '[2]Phase 3 Master List GMA'!$K:$K)), 0))</f>
        <v>N/A</v>
      </c>
      <c r="P42" s="9" t="str" cm="1">
        <f t="array" ref="P42">INDEX('[2]Phase 3 Master List GMA'!$AI:$AI, MATCH(TRUE, ISNUMBER(SEARCH(D42, '[2]Phase 3 Master List GMA'!$K:$K)), 0))</f>
        <v>N/A</v>
      </c>
      <c r="Q42" s="9" cm="1">
        <f t="array" ref="Q42">INDEX('[2]Phase 3 Master List GMA'!$AK:$AK, MATCH(TRUE, ISNUMBER(SEARCH(D42, '[2]Phase 3 Master List GMA'!$K:$K)), 0))</f>
        <v>0</v>
      </c>
      <c r="R42" s="4" t="str" cm="1">
        <f t="array" ref="R42">INDEX('[2]Phase 3 Master List GMA'!$L:$L, MATCH(TRUE, ISNUMBER(SEARCH(D42, '[2]Phase 3 Master List GMA'!$K:$K)), 0))</f>
        <v>PE</v>
      </c>
      <c r="S42" s="8" t="s">
        <v>64</v>
      </c>
      <c r="T42" s="4" t="s">
        <v>277</v>
      </c>
      <c r="U42" s="14" t="s">
        <v>274</v>
      </c>
      <c r="V42" s="4" t="s">
        <v>275</v>
      </c>
      <c r="W42" s="15" t="s">
        <v>276</v>
      </c>
      <c r="X42" s="11" t="str">
        <f t="shared" si="1"/>
        <v>YES</v>
      </c>
      <c r="Z42" s="11" t="s">
        <v>43</v>
      </c>
      <c r="AA42">
        <v>0</v>
      </c>
    </row>
    <row r="43" spans="1:27" ht="165">
      <c r="A43" t="s">
        <v>56</v>
      </c>
      <c r="B43" t="s">
        <v>197</v>
      </c>
      <c r="C43" t="s">
        <v>230</v>
      </c>
      <c r="D43" t="s">
        <v>278</v>
      </c>
      <c r="E43" t="s">
        <v>36</v>
      </c>
      <c r="F43" t="s">
        <v>278</v>
      </c>
      <c r="G43" t="s">
        <v>200</v>
      </c>
      <c r="I43" s="4" t="str">
        <f>_xlfn.XLOOKUP(D43,[1]ET4!$J:$J,[1]ET4!$O:$O)</f>
        <v>(291212.7997, 288821.3331, 33.3138) (291212.5447, 288821.0639, 33.3147) (291211.7647, 288819.6807, 33.2863) (291211.4905, 288818.3461, 33.2752) (291211.6069, 288816.6305, 33.2878) (291211.5891, 288815.3507, 33.2612) (291211.3431, 288815.0269, 33.2452) (291211.6677, 288815.2535, 33.2394) (291211.7635, 288816.5613, 33.2895) (291211.9541, 288816.8731, 33.3015) (291212.0155, 288816.8613, 33.3015)</v>
      </c>
      <c r="J43" s="14" t="s">
        <v>279</v>
      </c>
      <c r="K43" s="4" t="s">
        <v>280</v>
      </c>
      <c r="L43" s="15" t="s">
        <v>281</v>
      </c>
      <c r="M43" s="9" t="str" cm="1">
        <f t="array" ref="M43">INDEX('[2]Phase 3 Master List GMA'!$Z:$Z, MATCH(TRUE, ISNUMBER(SEARCH(D43, '[2]Phase 3 Master List GMA'!$K:$K)), 0))</f>
        <v>TN to cover additional stages</v>
      </c>
      <c r="N43" s="9" t="str" cm="1">
        <f t="array" ref="N43">INDEX('[2]Phase 3 Master List GMA'!$AC:$AC, MATCH(TRUE, ISNUMBER(SEARCH(D43, '[2]Phase 3 Master List GMA'!$K:$K)), 0))</f>
        <v>[1] No changes
[2] No changes</v>
      </c>
      <c r="O43" s="9" t="str" cm="1">
        <f t="array" ref="O43">INDEX('[2]Phase 3 Master List GMA'!$AF:$AF, MATCH(TRUE, ISNUMBER(SEARCH(D43, '[2]Phase 3 Master List GMA'!$K:$K)), 0))</f>
        <v>N/A</v>
      </c>
      <c r="P43" s="9" t="str" cm="1">
        <f t="array" ref="P43">INDEX('[2]Phase 3 Master List GMA'!$AI:$AI, MATCH(TRUE, ISNUMBER(SEARCH(D43, '[2]Phase 3 Master List GMA'!$K:$K)), 0))</f>
        <v>N/A</v>
      </c>
      <c r="Q43" s="9" cm="1">
        <f t="array" ref="Q43">INDEX('[2]Phase 3 Master List GMA'!$AK:$AK, MATCH(TRUE, ISNUMBER(SEARCH(D43, '[2]Phase 3 Master List GMA'!$K:$K)), 0))</f>
        <v>0</v>
      </c>
      <c r="R43" s="4" t="str" cm="1">
        <f t="array" ref="R43">INDEX('[2]Phase 3 Master List GMA'!$L:$L, MATCH(TRUE, ISNUMBER(SEARCH(D43, '[2]Phase 3 Master List GMA'!$K:$K)), 0))</f>
        <v>PE</v>
      </c>
      <c r="S43" s="8" t="s">
        <v>64</v>
      </c>
      <c r="T43" s="4" t="s">
        <v>282</v>
      </c>
      <c r="U43" s="14" t="s">
        <v>279</v>
      </c>
      <c r="V43" s="4" t="s">
        <v>280</v>
      </c>
      <c r="W43" s="15" t="s">
        <v>281</v>
      </c>
      <c r="X43" s="11" t="str">
        <f t="shared" si="1"/>
        <v>YES</v>
      </c>
      <c r="Z43" s="11" t="s">
        <v>43</v>
      </c>
      <c r="AA43">
        <v>122.56959000000001</v>
      </c>
    </row>
    <row r="44" spans="1:27" ht="165">
      <c r="A44" t="s">
        <v>56</v>
      </c>
      <c r="B44" t="s">
        <v>197</v>
      </c>
      <c r="C44" t="s">
        <v>267</v>
      </c>
      <c r="D44" t="s">
        <v>283</v>
      </c>
      <c r="E44" t="s">
        <v>36</v>
      </c>
      <c r="F44" t="s">
        <v>283</v>
      </c>
      <c r="G44" t="s">
        <v>200</v>
      </c>
      <c r="I44" s="4" t="str">
        <f>_xlfn.XLOOKUP(D44,[1]ET4!$J:$J,[1]ET4!$O:$O)</f>
        <v>(291131.2803, 288933.3833, 34.4685) (291130.5491, 288933.5557, 34.475) (291129.4899, 288934.5789, 34.4613) (291128.9375, 288934.8435, 34.4608) (291128.2555, 288934.5251, 34.315) (291126.2275, 288932.2115, 34.325) (291124.9169, 288930.7683, 34.2777) (291123.8103, 288929.4025, 34.235) (291122.6283, 288928.5409, 34.4263) (291122.3891, 288928.0641, 34.451) (291122.3161, 288927.6043, 34.4749)</v>
      </c>
      <c r="J44" s="14" t="s">
        <v>284</v>
      </c>
      <c r="K44" s="4" t="s">
        <v>285</v>
      </c>
      <c r="L44" s="15" t="s">
        <v>286</v>
      </c>
      <c r="M44" s="9" t="str" cm="1">
        <f t="array" ref="M44">INDEX('[2]Phase 3 Master List GMA'!$Z:$Z, MATCH(TRUE, ISNUMBER(SEARCH(D44, '[2]Phase 3 Master List GMA'!$K:$K)), 0))</f>
        <v>TN to cover additional stages</v>
      </c>
      <c r="N44" s="9" t="str" cm="1">
        <f t="array" ref="N44">INDEX('[2]Phase 3 Master List GMA'!$AC:$AC, MATCH(TRUE, ISNUMBER(SEARCH(D44, '[2]Phase 3 Master List GMA'!$K:$K)), 0))</f>
        <v>[1] No changes
[2] No changes</v>
      </c>
      <c r="O44" s="9" t="str" cm="1">
        <f t="array" ref="O44">INDEX('[2]Phase 3 Master List GMA'!$AF:$AF, MATCH(TRUE, ISNUMBER(SEARCH(D44, '[2]Phase 3 Master List GMA'!$K:$K)), 0))</f>
        <v>N/A</v>
      </c>
      <c r="P44" s="9" t="str" cm="1">
        <f t="array" ref="P44">INDEX('[2]Phase 3 Master List GMA'!$AI:$AI, MATCH(TRUE, ISNUMBER(SEARCH(D44, '[2]Phase 3 Master List GMA'!$K:$K)), 0))</f>
        <v>N/A</v>
      </c>
      <c r="Q44" s="9" cm="1">
        <f t="array" ref="Q44">INDEX('[2]Phase 3 Master List GMA'!$AK:$AK, MATCH(TRUE, ISNUMBER(SEARCH(D44, '[2]Phase 3 Master List GMA'!$K:$K)), 0))</f>
        <v>0</v>
      </c>
      <c r="R44" s="4" t="str" cm="1">
        <f t="array" ref="R44">INDEX('[2]Phase 3 Master List GMA'!$L:$L, MATCH(TRUE, ISNUMBER(SEARCH(D44, '[2]Phase 3 Master List GMA'!$K:$K)), 0))</f>
        <v>PE</v>
      </c>
      <c r="S44" s="8" t="s">
        <v>64</v>
      </c>
      <c r="T44" s="4" t="s">
        <v>287</v>
      </c>
      <c r="U44" s="14" t="s">
        <v>284</v>
      </c>
      <c r="V44" s="4" t="s">
        <v>285</v>
      </c>
      <c r="W44" s="15" t="s">
        <v>286</v>
      </c>
      <c r="X44" s="11" t="str">
        <f t="shared" si="1"/>
        <v>YES</v>
      </c>
      <c r="Z44" s="11" t="s">
        <v>43</v>
      </c>
      <c r="AA44">
        <v>94.214230000000001</v>
      </c>
    </row>
    <row r="45" spans="1:27" ht="150">
      <c r="A45" t="s">
        <v>56</v>
      </c>
      <c r="B45" t="s">
        <v>197</v>
      </c>
      <c r="C45" t="s">
        <v>230</v>
      </c>
      <c r="D45" t="s">
        <v>288</v>
      </c>
      <c r="E45" t="s">
        <v>36</v>
      </c>
      <c r="F45" t="s">
        <v>288</v>
      </c>
      <c r="G45" t="s">
        <v>200</v>
      </c>
      <c r="I45" s="4" t="str">
        <f>_xlfn.XLOOKUP(D45,[1]ET4!$J:$J,[1]ET4!$O:$O)</f>
        <v>(291216.3395, 288828.5433, 33.4059) (291216.3383, 288828.4759, 33.4059) (291216.3691, 288828.3883, 33.4027) (291216.6617, 288827.8385, 33.4031) (291217.7713, 288826.4163, 33.2779) (291218.4767, 288825.7439, 33.199) (291219.0705, 288825.6385, 33.1803) (291220.2621, 288825.7683, 33.085) (291220.8153, 288826.0381, 31.6037) (291221.2631, 288826.3645, 30.2452)</v>
      </c>
      <c r="J45" s="14" t="s">
        <v>289</v>
      </c>
      <c r="K45" s="4" t="s">
        <v>290</v>
      </c>
      <c r="L45" s="15" t="s">
        <v>291</v>
      </c>
      <c r="M45" s="9" t="str" cm="1">
        <f t="array" ref="M45">INDEX('[2]Phase 3 Master List GMA'!$Z:$Z, MATCH(TRUE, ISNUMBER(SEARCH(D45, '[2]Phase 3 Master List GMA'!$K:$K)), 0))</f>
        <v>TN to cover additional stages</v>
      </c>
      <c r="N45" s="9" t="str" cm="1">
        <f t="array" ref="N45">INDEX('[2]Phase 3 Master List GMA'!$AC:$AC, MATCH(TRUE, ISNUMBER(SEARCH(D45, '[2]Phase 3 Master List GMA'!$K:$K)), 0))</f>
        <v>[1] No changes
[2] No changes</v>
      </c>
      <c r="O45" s="9" t="str" cm="1">
        <f t="array" ref="O45">INDEX('[2]Phase 3 Master List GMA'!$AF:$AF, MATCH(TRUE, ISNUMBER(SEARCH(D45, '[2]Phase 3 Master List GMA'!$K:$K)), 0))</f>
        <v>N/A</v>
      </c>
      <c r="P45" s="9" t="str" cm="1">
        <f t="array" ref="P45">INDEX('[2]Phase 3 Master List GMA'!$AI:$AI, MATCH(TRUE, ISNUMBER(SEARCH(D45, '[2]Phase 3 Master List GMA'!$K:$K)), 0))</f>
        <v>N/A</v>
      </c>
      <c r="Q45" s="9" cm="1">
        <f t="array" ref="Q45">INDEX('[2]Phase 3 Master List GMA'!$AK:$AK, MATCH(TRUE, ISNUMBER(SEARCH(D45, '[2]Phase 3 Master List GMA'!$K:$K)), 0))</f>
        <v>0</v>
      </c>
      <c r="R45" s="4" t="str" cm="1">
        <f t="array" ref="R45">INDEX('[2]Phase 3 Master List GMA'!$L:$L, MATCH(TRUE, ISNUMBER(SEARCH(D45, '[2]Phase 3 Master List GMA'!$K:$K)), 0))</f>
        <v>PE</v>
      </c>
      <c r="S45" s="8" t="s">
        <v>64</v>
      </c>
      <c r="T45" s="4" t="s">
        <v>292</v>
      </c>
      <c r="U45" s="14" t="s">
        <v>289</v>
      </c>
      <c r="V45" s="4" t="s">
        <v>290</v>
      </c>
      <c r="W45" s="15" t="s">
        <v>291</v>
      </c>
      <c r="X45" s="11" t="str">
        <f t="shared" si="1"/>
        <v>YES</v>
      </c>
      <c r="Z45" s="11" t="s">
        <v>43</v>
      </c>
      <c r="AA45">
        <v>103.17153999999999</v>
      </c>
    </row>
    <row r="46" spans="1:27" ht="30">
      <c r="A46" t="s">
        <v>56</v>
      </c>
      <c r="B46" t="s">
        <v>197</v>
      </c>
      <c r="C46" t="s">
        <v>230</v>
      </c>
      <c r="D46" t="s">
        <v>293</v>
      </c>
      <c r="E46" t="s">
        <v>36</v>
      </c>
      <c r="F46" t="s">
        <v>293</v>
      </c>
      <c r="G46" t="s">
        <v>200</v>
      </c>
      <c r="I46" s="4" t="str">
        <f>_xlfn.XLOOKUP(D46,[1]ET4!$J:$J,[1]ET4!$O:$O)</f>
        <v>(291184.1659, 288862.6037, 33.778) (291182.1713, 288862.3541, 33.8856)</v>
      </c>
      <c r="J46" s="14" t="s">
        <v>294</v>
      </c>
      <c r="K46" s="4" t="s">
        <v>295</v>
      </c>
      <c r="L46" s="15" t="s">
        <v>296</v>
      </c>
      <c r="M46" s="9" t="str" cm="1">
        <f t="array" ref="M46">INDEX('[2]Phase 3 Master List GMA'!$Z:$Z, MATCH(TRUE, ISNUMBER(SEARCH(D46, '[2]Phase 3 Master List GMA'!$K:$K)), 0))</f>
        <v>TN to cover additional stages</v>
      </c>
      <c r="N46" s="9" t="str" cm="1">
        <f t="array" ref="N46">INDEX('[2]Phase 3 Master List GMA'!$AC:$AC, MATCH(TRUE, ISNUMBER(SEARCH(D46, '[2]Phase 3 Master List GMA'!$K:$K)), 0))</f>
        <v>[1] No changes
[2] No changes</v>
      </c>
      <c r="O46" s="9" t="str" cm="1">
        <f t="array" ref="O46">INDEX('[2]Phase 3 Master List GMA'!$AF:$AF, MATCH(TRUE, ISNUMBER(SEARCH(D46, '[2]Phase 3 Master List GMA'!$K:$K)), 0))</f>
        <v>N/A</v>
      </c>
      <c r="P46" s="9" t="str" cm="1">
        <f t="array" ref="P46">INDEX('[2]Phase 3 Master List GMA'!$AI:$AI, MATCH(TRUE, ISNUMBER(SEARCH(D46, '[2]Phase 3 Master List GMA'!$K:$K)), 0))</f>
        <v>N/A</v>
      </c>
      <c r="Q46" s="9" cm="1">
        <f t="array" ref="Q46">INDEX('[2]Phase 3 Master List GMA'!$AK:$AK, MATCH(TRUE, ISNUMBER(SEARCH(D46, '[2]Phase 3 Master List GMA'!$K:$K)), 0))</f>
        <v>0</v>
      </c>
      <c r="R46" s="4" t="str" cm="1">
        <f t="array" ref="R46">INDEX('[2]Phase 3 Master List GMA'!$L:$L, MATCH(TRUE, ISNUMBER(SEARCH(D46, '[2]Phase 3 Master List GMA'!$K:$K)), 0))</f>
        <v>PE</v>
      </c>
      <c r="S46" s="8" t="s">
        <v>64</v>
      </c>
      <c r="T46" s="4" t="s">
        <v>297</v>
      </c>
      <c r="U46" s="14" t="s">
        <v>294</v>
      </c>
      <c r="V46" s="4" t="s">
        <v>295</v>
      </c>
      <c r="W46" s="15" t="s">
        <v>296</v>
      </c>
      <c r="X46" s="11" t="str">
        <f t="shared" si="1"/>
        <v>YES</v>
      </c>
      <c r="Z46" s="11" t="s">
        <v>43</v>
      </c>
      <c r="AA46">
        <v>0</v>
      </c>
    </row>
    <row r="47" spans="1:27" ht="30">
      <c r="A47" t="s">
        <v>56</v>
      </c>
      <c r="B47" t="s">
        <v>197</v>
      </c>
      <c r="C47" t="s">
        <v>230</v>
      </c>
      <c r="D47" t="s">
        <v>298</v>
      </c>
      <c r="E47" t="s">
        <v>36</v>
      </c>
      <c r="F47" t="s">
        <v>298</v>
      </c>
      <c r="G47" t="s">
        <v>200</v>
      </c>
      <c r="I47" s="4" t="str">
        <f>_xlfn.XLOOKUP(D47,[1]ET4!$J:$J,[1]ET4!$O:$O)</f>
        <v>(291226.2419, 288817.7071, 31.4833) (291226.7271, 288816.1277, 31.4131)</v>
      </c>
      <c r="J47" s="14" t="s">
        <v>299</v>
      </c>
      <c r="K47" s="4" t="s">
        <v>300</v>
      </c>
      <c r="L47" s="15" t="s">
        <v>301</v>
      </c>
      <c r="M47" s="9" t="str" cm="1">
        <f t="array" ref="M47">INDEX('[2]Phase 3 Master List GMA'!$Z:$Z, MATCH(TRUE, ISNUMBER(SEARCH(D47, '[2]Phase 3 Master List GMA'!$K:$K)), 0))</f>
        <v>TN to cover additional stages</v>
      </c>
      <c r="N47" s="9" t="str" cm="1">
        <f t="array" ref="N47">INDEX('[2]Phase 3 Master List GMA'!$AC:$AC, MATCH(TRUE, ISNUMBER(SEARCH(D47, '[2]Phase 3 Master List GMA'!$K:$K)), 0))</f>
        <v>[1] No changes
[2] No changes</v>
      </c>
      <c r="O47" s="9" t="str" cm="1">
        <f t="array" ref="O47">INDEX('[2]Phase 3 Master List GMA'!$AF:$AF, MATCH(TRUE, ISNUMBER(SEARCH(D47, '[2]Phase 3 Master List GMA'!$K:$K)), 0))</f>
        <v>N/A</v>
      </c>
      <c r="P47" s="9" t="str" cm="1">
        <f t="array" ref="P47">INDEX('[2]Phase 3 Master List GMA'!$AI:$AI, MATCH(TRUE, ISNUMBER(SEARCH(D47, '[2]Phase 3 Master List GMA'!$K:$K)), 0))</f>
        <v>N/A</v>
      </c>
      <c r="Q47" s="9" cm="1">
        <f t="array" ref="Q47">INDEX('[2]Phase 3 Master List GMA'!$AK:$AK, MATCH(TRUE, ISNUMBER(SEARCH(D47, '[2]Phase 3 Master List GMA'!$K:$K)), 0))</f>
        <v>0</v>
      </c>
      <c r="R47" s="4" t="str" cm="1">
        <f t="array" ref="R47">INDEX('[2]Phase 3 Master List GMA'!$L:$L, MATCH(TRUE, ISNUMBER(SEARCH(D47, '[2]Phase 3 Master List GMA'!$K:$K)), 0))</f>
        <v>PE</v>
      </c>
      <c r="S47" s="8" t="s">
        <v>64</v>
      </c>
      <c r="T47" s="4" t="s">
        <v>302</v>
      </c>
      <c r="U47" s="14" t="s">
        <v>299</v>
      </c>
      <c r="V47" s="4" t="s">
        <v>300</v>
      </c>
      <c r="W47" s="15" t="s">
        <v>301</v>
      </c>
      <c r="X47" s="11" t="str">
        <f t="shared" si="1"/>
        <v>YES</v>
      </c>
      <c r="Z47" s="11" t="s">
        <v>43</v>
      </c>
      <c r="AA47">
        <v>0</v>
      </c>
    </row>
    <row r="48" spans="1:27" ht="30">
      <c r="A48" t="s">
        <v>56</v>
      </c>
      <c r="B48" t="s">
        <v>197</v>
      </c>
      <c r="C48" t="s">
        <v>230</v>
      </c>
      <c r="D48" t="s">
        <v>303</v>
      </c>
      <c r="E48" t="s">
        <v>36</v>
      </c>
      <c r="F48" t="s">
        <v>303</v>
      </c>
      <c r="G48" t="s">
        <v>200</v>
      </c>
      <c r="I48" s="4" t="str">
        <f>_xlfn.XLOOKUP(D48,[1]ET4!$J:$J,[1]ET4!$O:$O)</f>
        <v>(291226.2419, 288817.7071, 31.468) (291226.7103, 288816.1825, 31.3803)</v>
      </c>
      <c r="J48" s="14" t="s">
        <v>304</v>
      </c>
      <c r="K48" s="4" t="s">
        <v>305</v>
      </c>
      <c r="L48" s="15" t="s">
        <v>306</v>
      </c>
      <c r="M48" s="9" t="str" cm="1">
        <f t="array" ref="M48">INDEX('[2]Phase 3 Master List GMA'!$Z:$Z, MATCH(TRUE, ISNUMBER(SEARCH(D48, '[2]Phase 3 Master List GMA'!$K:$K)), 0))</f>
        <v>TN to cover additional stages</v>
      </c>
      <c r="N48" s="9" t="str" cm="1">
        <f t="array" ref="N48">INDEX('[2]Phase 3 Master List GMA'!$AC:$AC, MATCH(TRUE, ISNUMBER(SEARCH(D48, '[2]Phase 3 Master List GMA'!$K:$K)), 0))</f>
        <v>[1] No changes
[2] No changes</v>
      </c>
      <c r="O48" s="9" t="str" cm="1">
        <f t="array" ref="O48">INDEX('[2]Phase 3 Master List GMA'!$AF:$AF, MATCH(TRUE, ISNUMBER(SEARCH(D48, '[2]Phase 3 Master List GMA'!$K:$K)), 0))</f>
        <v>N/A</v>
      </c>
      <c r="P48" s="9" t="str" cm="1">
        <f t="array" ref="P48">INDEX('[2]Phase 3 Master List GMA'!$AI:$AI, MATCH(TRUE, ISNUMBER(SEARCH(D48, '[2]Phase 3 Master List GMA'!$K:$K)), 0))</f>
        <v>N/A</v>
      </c>
      <c r="Q48" s="9" cm="1">
        <f t="array" ref="Q48">INDEX('[2]Phase 3 Master List GMA'!$AK:$AK, MATCH(TRUE, ISNUMBER(SEARCH(D48, '[2]Phase 3 Master List GMA'!$K:$K)), 0))</f>
        <v>0</v>
      </c>
      <c r="R48" s="4" t="str" cm="1">
        <f t="array" ref="R48">INDEX('[2]Phase 3 Master List GMA'!$L:$L, MATCH(TRUE, ISNUMBER(SEARCH(D48, '[2]Phase 3 Master List GMA'!$K:$K)), 0))</f>
        <v>PE</v>
      </c>
      <c r="S48" s="8" t="s">
        <v>64</v>
      </c>
      <c r="T48" s="4" t="s">
        <v>307</v>
      </c>
      <c r="U48" s="14" t="s">
        <v>304</v>
      </c>
      <c r="V48" s="4" t="s">
        <v>305</v>
      </c>
      <c r="W48" s="15" t="s">
        <v>306</v>
      </c>
      <c r="X48" s="11" t="str">
        <f t="shared" si="1"/>
        <v>YES</v>
      </c>
      <c r="Z48" s="11" t="s">
        <v>43</v>
      </c>
      <c r="AA48">
        <v>0</v>
      </c>
    </row>
    <row r="49" spans="1:27" ht="60">
      <c r="A49" t="s">
        <v>56</v>
      </c>
      <c r="B49" t="s">
        <v>197</v>
      </c>
      <c r="C49" t="s">
        <v>230</v>
      </c>
      <c r="D49" t="s">
        <v>308</v>
      </c>
      <c r="E49" t="s">
        <v>36</v>
      </c>
      <c r="F49" t="s">
        <v>308</v>
      </c>
      <c r="G49" t="s">
        <v>200</v>
      </c>
      <c r="I49" s="4" t="str">
        <f>_xlfn.XLOOKUP(D49,[1]ET4!$J:$J,[1]ET4!$O:$O)</f>
        <v>(291226.0093, 288817.7523, 31.8338) (291226.0309, 288817.7955, 31.8338) (291226.0745, 288817.8023, 31.7361) (291226.2419, 288817.7071, 31.6539)</v>
      </c>
      <c r="J49" s="14" t="s">
        <v>309</v>
      </c>
      <c r="K49" s="4" t="s">
        <v>310</v>
      </c>
      <c r="L49" s="15" t="s">
        <v>311</v>
      </c>
      <c r="M49" s="9" t="str" cm="1">
        <f t="array" ref="M49">INDEX('[2]Phase 3 Master List GMA'!$Z:$Z, MATCH(TRUE, ISNUMBER(SEARCH(D49, '[2]Phase 3 Master List GMA'!$K:$K)), 0))</f>
        <v>TN to cover additional stages</v>
      </c>
      <c r="N49" s="9" t="str" cm="1">
        <f t="array" ref="N49">INDEX('[2]Phase 3 Master List GMA'!$AC:$AC, MATCH(TRUE, ISNUMBER(SEARCH(D49, '[2]Phase 3 Master List GMA'!$K:$K)), 0))</f>
        <v>[1] No changes
[2] No changes</v>
      </c>
      <c r="O49" s="9" t="str" cm="1">
        <f t="array" ref="O49">INDEX('[2]Phase 3 Master List GMA'!$AF:$AF, MATCH(TRUE, ISNUMBER(SEARCH(D49, '[2]Phase 3 Master List GMA'!$K:$K)), 0))</f>
        <v>N/A</v>
      </c>
      <c r="P49" s="9" t="str" cm="1">
        <f t="array" ref="P49">INDEX('[2]Phase 3 Master List GMA'!$AI:$AI, MATCH(TRUE, ISNUMBER(SEARCH(D49, '[2]Phase 3 Master List GMA'!$K:$K)), 0))</f>
        <v>N/A</v>
      </c>
      <c r="Q49" s="9" cm="1">
        <f t="array" ref="Q49">INDEX('[2]Phase 3 Master List GMA'!$AK:$AK, MATCH(TRUE, ISNUMBER(SEARCH(D49, '[2]Phase 3 Master List GMA'!$K:$K)), 0))</f>
        <v>0</v>
      </c>
      <c r="R49" s="4" t="str" cm="1">
        <f t="array" ref="R49">INDEX('[2]Phase 3 Master List GMA'!$L:$L, MATCH(TRUE, ISNUMBER(SEARCH(D49, '[2]Phase 3 Master List GMA'!$K:$K)), 0))</f>
        <v>PE</v>
      </c>
      <c r="S49" s="8" t="s">
        <v>64</v>
      </c>
      <c r="T49" s="4" t="s">
        <v>312</v>
      </c>
      <c r="U49" s="14" t="s">
        <v>309</v>
      </c>
      <c r="V49" s="4" t="s">
        <v>310</v>
      </c>
      <c r="W49" s="15" t="s">
        <v>311</v>
      </c>
      <c r="X49" s="11" t="str">
        <f t="shared" si="1"/>
        <v>YES</v>
      </c>
      <c r="Z49" s="11" t="s">
        <v>43</v>
      </c>
      <c r="AA49">
        <v>92.815740000000005</v>
      </c>
    </row>
    <row r="50" spans="1:27" ht="105">
      <c r="A50" t="s">
        <v>56</v>
      </c>
      <c r="B50" t="s">
        <v>197</v>
      </c>
      <c r="C50" t="s">
        <v>230</v>
      </c>
      <c r="D50" t="s">
        <v>313</v>
      </c>
      <c r="E50" t="s">
        <v>36</v>
      </c>
      <c r="F50" t="s">
        <v>313</v>
      </c>
      <c r="G50" t="s">
        <v>200</v>
      </c>
      <c r="I50" s="4" t="str">
        <f>_xlfn.XLOOKUP(D50,[1]ET4!$J:$J,[1]ET4!$O:$O)</f>
        <v>(291224.1921, 288829.6739, 29.7986) (291224.1529, 288829.5421, 29.7986) (291222.3211, 288828.3229, 29.7986) (291221.7171, 288827.5893, 29.7986) (291221.6587, 288826.8351, 29.7986) (291221.4267, 288826.6099, 29.7986) (291221.3249, 288826.4421, 29.7986)</v>
      </c>
      <c r="J50" s="14" t="s">
        <v>314</v>
      </c>
      <c r="K50" s="4" t="s">
        <v>315</v>
      </c>
      <c r="L50" s="15" t="s">
        <v>316</v>
      </c>
      <c r="M50" s="9" t="str" cm="1">
        <f t="array" ref="M50">INDEX('[2]Phase 3 Master List GMA'!$Z:$Z, MATCH(TRUE, ISNUMBER(SEARCH(D50, '[2]Phase 3 Master List GMA'!$K:$K)), 0))</f>
        <v>TN to cover additional stages</v>
      </c>
      <c r="N50" s="9" t="str" cm="1">
        <f t="array" ref="N50">INDEX('[2]Phase 3 Master List GMA'!$AC:$AC, MATCH(TRUE, ISNUMBER(SEARCH(D50, '[2]Phase 3 Master List GMA'!$K:$K)), 0))</f>
        <v>[1] No changes
[2] No changes</v>
      </c>
      <c r="O50" s="9" t="str" cm="1">
        <f t="array" ref="O50">INDEX('[2]Phase 3 Master List GMA'!$AF:$AF, MATCH(TRUE, ISNUMBER(SEARCH(D50, '[2]Phase 3 Master List GMA'!$K:$K)), 0))</f>
        <v>N/A</v>
      </c>
      <c r="P50" s="9" t="str" cm="1">
        <f t="array" ref="P50">INDEX('[2]Phase 3 Master List GMA'!$AI:$AI, MATCH(TRUE, ISNUMBER(SEARCH(D50, '[2]Phase 3 Master List GMA'!$K:$K)), 0))</f>
        <v>N/A</v>
      </c>
      <c r="Q50" s="9" cm="1">
        <f t="array" ref="Q50">INDEX('[2]Phase 3 Master List GMA'!$AK:$AK, MATCH(TRUE, ISNUMBER(SEARCH(D50, '[2]Phase 3 Master List GMA'!$K:$K)), 0))</f>
        <v>0</v>
      </c>
      <c r="R50" s="4" t="str" cm="1">
        <f t="array" ref="R50">INDEX('[2]Phase 3 Master List GMA'!$L:$L, MATCH(TRUE, ISNUMBER(SEARCH(D50, '[2]Phase 3 Master List GMA'!$K:$K)), 0))</f>
        <v>PE</v>
      </c>
      <c r="S50" s="8" t="s">
        <v>64</v>
      </c>
      <c r="T50" s="4" t="s">
        <v>317</v>
      </c>
      <c r="U50" s="14" t="s">
        <v>314</v>
      </c>
      <c r="V50" s="4" t="s">
        <v>315</v>
      </c>
      <c r="W50" s="15" t="s">
        <v>316</v>
      </c>
      <c r="X50" s="11" t="str">
        <f t="shared" si="1"/>
        <v>YES</v>
      </c>
      <c r="Z50" s="11" t="s">
        <v>43</v>
      </c>
      <c r="AA50">
        <v>41.424349999999997</v>
      </c>
    </row>
    <row r="51" spans="1:27" ht="30">
      <c r="A51" t="s">
        <v>56</v>
      </c>
      <c r="B51" t="s">
        <v>197</v>
      </c>
      <c r="C51" t="s">
        <v>267</v>
      </c>
      <c r="D51" t="s">
        <v>318</v>
      </c>
      <c r="E51" t="s">
        <v>36</v>
      </c>
      <c r="F51" t="s">
        <v>318</v>
      </c>
      <c r="G51" t="s">
        <v>200</v>
      </c>
      <c r="I51" s="4" t="str">
        <f>_xlfn.XLOOKUP(D51,[1]ET4!$J:$J,[1]ET4!$O:$O)</f>
        <v>(291244.3239, 288842.1887, 32.012247) (291226.7871, 288831.1045, 32.701531)</v>
      </c>
      <c r="J51" s="14" t="s">
        <v>319</v>
      </c>
      <c r="K51" s="4" t="s">
        <v>320</v>
      </c>
      <c r="L51" s="15" t="s">
        <v>321</v>
      </c>
      <c r="M51" s="9" t="str" cm="1">
        <f t="array" ref="M51">INDEX('[2]Phase 3 Master List GMA'!$Z:$Z, MATCH(TRUE, ISNUMBER(SEARCH(D51, '[2]Phase 3 Master List GMA'!$K:$K)), 0))</f>
        <v>TN to cover additional stages</v>
      </c>
      <c r="N51" s="9" t="str" cm="1">
        <f t="array" ref="N51">INDEX('[2]Phase 3 Master List GMA'!$AC:$AC, MATCH(TRUE, ISNUMBER(SEARCH(D51, '[2]Phase 3 Master List GMA'!$K:$K)), 0))</f>
        <v>[1] No changes
[2] No changes</v>
      </c>
      <c r="O51" s="9" t="str" cm="1">
        <f t="array" ref="O51">INDEX('[2]Phase 3 Master List GMA'!$AF:$AF, MATCH(TRUE, ISNUMBER(SEARCH(D51, '[2]Phase 3 Master List GMA'!$K:$K)), 0))</f>
        <v>N/A</v>
      </c>
      <c r="P51" s="9" t="str" cm="1">
        <f t="array" ref="P51">INDEX('[2]Phase 3 Master List GMA'!$AI:$AI, MATCH(TRUE, ISNUMBER(SEARCH(D51, '[2]Phase 3 Master List GMA'!$K:$K)), 0))</f>
        <v>N/A</v>
      </c>
      <c r="Q51" s="9" cm="1">
        <f t="array" ref="Q51">INDEX('[2]Phase 3 Master List GMA'!$AK:$AK, MATCH(TRUE, ISNUMBER(SEARCH(D51, '[2]Phase 3 Master List GMA'!$K:$K)), 0))</f>
        <v>0</v>
      </c>
      <c r="R51" s="4" t="str" cm="1">
        <f t="array" ref="R51">INDEX('[2]Phase 3 Master List GMA'!$L:$L, MATCH(TRUE, ISNUMBER(SEARCH(D51, '[2]Phase 3 Master List GMA'!$K:$K)), 0))</f>
        <v>PE</v>
      </c>
      <c r="S51" s="8" t="s">
        <v>64</v>
      </c>
      <c r="T51" s="4" t="s">
        <v>322</v>
      </c>
      <c r="U51" s="14" t="s">
        <v>319</v>
      </c>
      <c r="V51" s="4" t="s">
        <v>320</v>
      </c>
      <c r="W51" s="15" t="s">
        <v>321</v>
      </c>
      <c r="X51" s="11" t="str">
        <f t="shared" si="1"/>
        <v>YES</v>
      </c>
      <c r="Z51" s="11" t="s">
        <v>43</v>
      </c>
      <c r="AA51">
        <v>0</v>
      </c>
    </row>
    <row r="52" spans="1:27" ht="150">
      <c r="A52" t="s">
        <v>56</v>
      </c>
      <c r="B52" t="s">
        <v>197</v>
      </c>
      <c r="C52" t="s">
        <v>267</v>
      </c>
      <c r="D52" t="s">
        <v>323</v>
      </c>
      <c r="E52" t="s">
        <v>36</v>
      </c>
      <c r="F52" t="s">
        <v>323</v>
      </c>
      <c r="G52" t="s">
        <v>200</v>
      </c>
      <c r="I52" s="4" t="str">
        <f>_xlfn.XLOOKUP(D52,[1]ET4!$J:$J,[1]ET4!$O:$O)</f>
        <v>(291175.1003, 288889.8509, 34.222) (291175.1415, 288889.7643, 34.222) (291175.0013, 288889.5095, 34.1794) (291174.7101, 288889.2659, 34.0968) (291171.3895, 288886.6721, 34.0679) (291168.6065, 288884.2805, 34.0436) (291168.3591, 288882.9737, 34.0615) (291170.6855, 288879.6137, 33.9809) (291172.5503, 288876.8047, 33.9786) (291172.4437, 288876.6269, 33.9799)</v>
      </c>
      <c r="J52" s="14" t="s">
        <v>324</v>
      </c>
      <c r="K52" s="4" t="s">
        <v>325</v>
      </c>
      <c r="L52" s="15" t="s">
        <v>326</v>
      </c>
      <c r="M52" s="9" t="str" cm="1">
        <f t="array" ref="M52">INDEX('[2]Phase 3 Master List GMA'!$Z:$Z, MATCH(TRUE, ISNUMBER(SEARCH(D52, '[2]Phase 3 Master List GMA'!$K:$K)), 0))</f>
        <v>TN to cover additional stages</v>
      </c>
      <c r="N52" s="9" t="str" cm="1">
        <f t="array" ref="N52">INDEX('[2]Phase 3 Master List GMA'!$AC:$AC, MATCH(TRUE, ISNUMBER(SEARCH(D52, '[2]Phase 3 Master List GMA'!$K:$K)), 0))</f>
        <v>[1] No changes
[2] No changes</v>
      </c>
      <c r="O52" s="9" t="str" cm="1">
        <f t="array" ref="O52">INDEX('[2]Phase 3 Master List GMA'!$AF:$AF, MATCH(TRUE, ISNUMBER(SEARCH(D52, '[2]Phase 3 Master List GMA'!$K:$K)), 0))</f>
        <v>N/A</v>
      </c>
      <c r="P52" s="9" t="str" cm="1">
        <f t="array" ref="P52">INDEX('[2]Phase 3 Master List GMA'!$AI:$AI, MATCH(TRUE, ISNUMBER(SEARCH(D52, '[2]Phase 3 Master List GMA'!$K:$K)), 0))</f>
        <v>N/A</v>
      </c>
      <c r="Q52" s="9" cm="1">
        <f t="array" ref="Q52">INDEX('[2]Phase 3 Master List GMA'!$AK:$AK, MATCH(TRUE, ISNUMBER(SEARCH(D52, '[2]Phase 3 Master List GMA'!$K:$K)), 0))</f>
        <v>0</v>
      </c>
      <c r="R52" s="4" t="str" cm="1">
        <f t="array" ref="R52">INDEX('[2]Phase 3 Master List GMA'!$L:$L, MATCH(TRUE, ISNUMBER(SEARCH(D52, '[2]Phase 3 Master List GMA'!$K:$K)), 0))</f>
        <v>PE</v>
      </c>
      <c r="S52" s="8" t="s">
        <v>64</v>
      </c>
      <c r="T52" s="4" t="s">
        <v>327</v>
      </c>
      <c r="U52" s="14" t="s">
        <v>324</v>
      </c>
      <c r="V52" s="4" t="s">
        <v>325</v>
      </c>
      <c r="W52" s="15" t="s">
        <v>326</v>
      </c>
      <c r="X52" s="11" t="str">
        <f t="shared" si="1"/>
        <v>YES</v>
      </c>
      <c r="Z52" s="11" t="s">
        <v>43</v>
      </c>
      <c r="AA52">
        <v>64.524450000000002</v>
      </c>
    </row>
    <row r="53" spans="1:27" ht="105">
      <c r="A53" t="s">
        <v>56</v>
      </c>
      <c r="B53" t="s">
        <v>197</v>
      </c>
      <c r="C53" t="s">
        <v>267</v>
      </c>
      <c r="D53" t="s">
        <v>328</v>
      </c>
      <c r="E53" t="s">
        <v>36</v>
      </c>
      <c r="F53" t="s">
        <v>328</v>
      </c>
      <c r="G53" t="s">
        <v>200</v>
      </c>
      <c r="I53" s="4" t="str">
        <f>_xlfn.XLOOKUP(D53,[1]ET4!$J:$J,[1]ET4!$O:$O)</f>
        <v>(291247.20813, 288844.786499, 31.98566755) (291247.509277, 288844.859497, 31.99596285) (291247.820679, 288844.661926, 32.00821579) (291247.582886, 288844.373474, 32.02063627) (291235.963928, 288837.006531, 32.47773017) (291226.733704, 288831.189087, 32.84023025) (291224.048096, 288829.760681, 32.94129497)</v>
      </c>
      <c r="J53" s="14" t="s">
        <v>329</v>
      </c>
      <c r="K53" s="4" t="s">
        <v>330</v>
      </c>
      <c r="L53" s="15" t="s">
        <v>331</v>
      </c>
      <c r="M53" s="9" t="str" cm="1">
        <f t="array" ref="M53">INDEX('[2]Phase 3 Master List GMA'!$Z:$Z, MATCH(TRUE, ISNUMBER(SEARCH(D53, '[2]Phase 3 Master List GMA'!$K:$K)), 0))</f>
        <v>TN to cover additional stages</v>
      </c>
      <c r="N53" s="9" t="str" cm="1">
        <f t="array" ref="N53">INDEX('[2]Phase 3 Master List GMA'!$AC:$AC, MATCH(TRUE, ISNUMBER(SEARCH(D53, '[2]Phase 3 Master List GMA'!$K:$K)), 0))</f>
        <v>[1] No changes
[2] No changes</v>
      </c>
      <c r="O53" s="9" t="str" cm="1">
        <f t="array" ref="O53">INDEX('[2]Phase 3 Master List GMA'!$AF:$AF, MATCH(TRUE, ISNUMBER(SEARCH(D53, '[2]Phase 3 Master List GMA'!$K:$K)), 0))</f>
        <v>N/A</v>
      </c>
      <c r="P53" s="9" t="str" cm="1">
        <f t="array" ref="P53">INDEX('[2]Phase 3 Master List GMA'!$AI:$AI, MATCH(TRUE, ISNUMBER(SEARCH(D53, '[2]Phase 3 Master List GMA'!$K:$K)), 0))</f>
        <v>N/A</v>
      </c>
      <c r="Q53" s="9" cm="1">
        <f t="array" ref="Q53">INDEX('[2]Phase 3 Master List GMA'!$AK:$AK, MATCH(TRUE, ISNUMBER(SEARCH(D53, '[2]Phase 3 Master List GMA'!$K:$K)), 0))</f>
        <v>0</v>
      </c>
      <c r="R53" s="4" t="str" cm="1">
        <f t="array" ref="R53">INDEX('[2]Phase 3 Master List GMA'!$L:$L, MATCH(TRUE, ISNUMBER(SEARCH(D53, '[2]Phase 3 Master List GMA'!$K:$K)), 0))</f>
        <v>PE</v>
      </c>
      <c r="S53" s="8" t="s">
        <v>64</v>
      </c>
      <c r="T53" s="4" t="s">
        <v>332</v>
      </c>
      <c r="U53" s="14" t="s">
        <v>329</v>
      </c>
      <c r="V53" s="4" t="s">
        <v>330</v>
      </c>
      <c r="W53" s="15" t="s">
        <v>331</v>
      </c>
      <c r="X53" s="11" t="str">
        <f t="shared" si="1"/>
        <v>YES</v>
      </c>
      <c r="Z53" s="11" t="s">
        <v>43</v>
      </c>
      <c r="AA53">
        <v>97.036479999999997</v>
      </c>
    </row>
    <row r="54" spans="1:27" ht="105">
      <c r="A54" t="s">
        <v>56</v>
      </c>
      <c r="B54" t="s">
        <v>197</v>
      </c>
      <c r="C54" t="s">
        <v>267</v>
      </c>
      <c r="D54" t="s">
        <v>333</v>
      </c>
      <c r="E54" t="s">
        <v>36</v>
      </c>
      <c r="F54" t="s">
        <v>333</v>
      </c>
      <c r="G54" t="s">
        <v>200</v>
      </c>
      <c r="I54" s="4" t="str">
        <f>_xlfn.XLOOKUP(D54,[1]ET4!$J:$J,[1]ET4!$O:$O)</f>
        <v>(291228.8625, 288787.8605, 32.7489) (291228.8199, 288787.8097, 32.7489) (291228.2151, 288787.7357, 32.6542) (291223.3245, 288786.7361, 32.6689) (291220.0755, 288786.0125, 32.6645) (291219.2871, 288785.8763, 32.7566) (291218.8819, 288785.9887, 32.7863)</v>
      </c>
      <c r="J54" s="14" t="s">
        <v>334</v>
      </c>
      <c r="K54" s="4" t="s">
        <v>335</v>
      </c>
      <c r="L54" s="15" t="s">
        <v>336</v>
      </c>
      <c r="M54" s="9" t="str" cm="1">
        <f t="array" ref="M54">INDEX('[2]Phase 3 Master List GMA'!$Z:$Z, MATCH(TRUE, ISNUMBER(SEARCH(D54, '[2]Phase 3 Master List GMA'!$K:$K)), 0))</f>
        <v>TN to cover additional stages</v>
      </c>
      <c r="N54" s="9" t="str" cm="1">
        <f t="array" ref="N54">INDEX('[2]Phase 3 Master List GMA'!$AC:$AC, MATCH(TRUE, ISNUMBER(SEARCH(D54, '[2]Phase 3 Master List GMA'!$K:$K)), 0))</f>
        <v>[1] No changes
[2] No changes</v>
      </c>
      <c r="O54" s="9" t="str" cm="1">
        <f t="array" ref="O54">INDEX('[2]Phase 3 Master List GMA'!$AF:$AF, MATCH(TRUE, ISNUMBER(SEARCH(D54, '[2]Phase 3 Master List GMA'!$K:$K)), 0))</f>
        <v>N/A</v>
      </c>
      <c r="P54" s="9" t="str" cm="1">
        <f t="array" ref="P54">INDEX('[2]Phase 3 Master List GMA'!$AI:$AI, MATCH(TRUE, ISNUMBER(SEARCH(D54, '[2]Phase 3 Master List GMA'!$K:$K)), 0))</f>
        <v>N/A</v>
      </c>
      <c r="Q54" s="9" cm="1">
        <f t="array" ref="Q54">INDEX('[2]Phase 3 Master List GMA'!$AK:$AK, MATCH(TRUE, ISNUMBER(SEARCH(D54, '[2]Phase 3 Master List GMA'!$K:$K)), 0))</f>
        <v>0</v>
      </c>
      <c r="R54" s="4" t="str" cm="1">
        <f t="array" ref="R54">INDEX('[2]Phase 3 Master List GMA'!$L:$L, MATCH(TRUE, ISNUMBER(SEARCH(D54, '[2]Phase 3 Master List GMA'!$K:$K)), 0))</f>
        <v>PE</v>
      </c>
      <c r="S54" s="8" t="s">
        <v>64</v>
      </c>
      <c r="T54" s="4" t="s">
        <v>337</v>
      </c>
      <c r="U54" s="14" t="s">
        <v>334</v>
      </c>
      <c r="V54" s="4" t="s">
        <v>335</v>
      </c>
      <c r="W54" s="15" t="s">
        <v>336</v>
      </c>
      <c r="X54" s="11" t="str">
        <f t="shared" si="1"/>
        <v>YES</v>
      </c>
      <c r="Z54" s="11" t="s">
        <v>43</v>
      </c>
      <c r="AA54">
        <v>65.585880000000003</v>
      </c>
    </row>
    <row r="55" spans="1:27" ht="120">
      <c r="A55" t="s">
        <v>56</v>
      </c>
      <c r="B55" t="s">
        <v>197</v>
      </c>
      <c r="C55" t="s">
        <v>267</v>
      </c>
      <c r="D55" t="s">
        <v>338</v>
      </c>
      <c r="E55" t="s">
        <v>36</v>
      </c>
      <c r="F55" t="s">
        <v>338</v>
      </c>
      <c r="G55" t="s">
        <v>200</v>
      </c>
      <c r="I55" s="4" t="str">
        <f>_xlfn.XLOOKUP(D55,[1]ET4!$J:$J,[1]ET4!$O:$O)</f>
        <v>(291204.1873, 288849.4797, 32.3754) (291204.3181, 288849.3369, 32.325) (291203.6725, 288848.7721, 33.3061) (291201.8793, 288847.6437, 33.3135) (291199.1641, 288845.9385, 33.3794) (291197.2425, 288844.5039, 33.4118) (291196.6873, 288843.5757, 33.5511) (291196.3869, 288842.8809, 33.5453)</v>
      </c>
      <c r="J55" s="14" t="s">
        <v>339</v>
      </c>
      <c r="K55" s="4" t="s">
        <v>340</v>
      </c>
      <c r="L55" s="15" t="s">
        <v>341</v>
      </c>
      <c r="M55" s="9" t="str" cm="1">
        <f t="array" ref="M55">INDEX('[2]Phase 3 Master List GMA'!$Z:$Z, MATCH(TRUE, ISNUMBER(SEARCH(D55, '[2]Phase 3 Master List GMA'!$K:$K)), 0))</f>
        <v>TN to cover additional stages</v>
      </c>
      <c r="N55" s="9" t="str" cm="1">
        <f t="array" ref="N55">INDEX('[2]Phase 3 Master List GMA'!$AC:$AC, MATCH(TRUE, ISNUMBER(SEARCH(D55, '[2]Phase 3 Master List GMA'!$K:$K)), 0))</f>
        <v>[1] No changes
[2] No changes</v>
      </c>
      <c r="O55" s="9" t="str" cm="1">
        <f t="array" ref="O55">INDEX('[2]Phase 3 Master List GMA'!$AF:$AF, MATCH(TRUE, ISNUMBER(SEARCH(D55, '[2]Phase 3 Master List GMA'!$K:$K)), 0))</f>
        <v>N/A</v>
      </c>
      <c r="P55" s="9" t="str" cm="1">
        <f t="array" ref="P55">INDEX('[2]Phase 3 Master List GMA'!$AI:$AI, MATCH(TRUE, ISNUMBER(SEARCH(D55, '[2]Phase 3 Master List GMA'!$K:$K)), 0))</f>
        <v>N/A</v>
      </c>
      <c r="Q55" s="9" cm="1">
        <f t="array" ref="Q55">INDEX('[2]Phase 3 Master List GMA'!$AK:$AK, MATCH(TRUE, ISNUMBER(SEARCH(D55, '[2]Phase 3 Master List GMA'!$K:$K)), 0))</f>
        <v>0</v>
      </c>
      <c r="R55" s="4" t="str" cm="1">
        <f t="array" ref="R55">INDEX('[2]Phase 3 Master List GMA'!$L:$L, MATCH(TRUE, ISNUMBER(SEARCH(D55, '[2]Phase 3 Master List GMA'!$K:$K)), 0))</f>
        <v>PE</v>
      </c>
      <c r="S55" s="8" t="s">
        <v>64</v>
      </c>
      <c r="T55" s="4" t="s">
        <v>342</v>
      </c>
      <c r="U55" s="14" t="s">
        <v>339</v>
      </c>
      <c r="V55" s="4" t="s">
        <v>340</v>
      </c>
      <c r="W55" s="15" t="s">
        <v>341</v>
      </c>
      <c r="X55" s="11" t="str">
        <f t="shared" si="1"/>
        <v>YES</v>
      </c>
      <c r="Z55" s="11" t="s">
        <v>43</v>
      </c>
      <c r="AA55">
        <v>101.78006000000001</v>
      </c>
    </row>
    <row r="56" spans="1:27" ht="30">
      <c r="A56" t="s">
        <v>56</v>
      </c>
      <c r="B56" t="s">
        <v>197</v>
      </c>
      <c r="C56" t="s">
        <v>198</v>
      </c>
      <c r="D56" t="s">
        <v>343</v>
      </c>
      <c r="E56" t="s">
        <v>36</v>
      </c>
      <c r="F56" t="s">
        <v>343</v>
      </c>
      <c r="G56" t="s">
        <v>200</v>
      </c>
      <c r="I56" s="4" t="str">
        <f>_xlfn.XLOOKUP(D56,[1]ET4!$J:$J,[1]ET4!$O:$O)</f>
        <v>(291224.4221, 288805.8579, 32.9969) (291215.8675, 288803.8673, 33.0399)</v>
      </c>
      <c r="J56" s="14" t="s">
        <v>344</v>
      </c>
      <c r="K56" s="4" t="s">
        <v>345</v>
      </c>
      <c r="L56" s="15" t="s">
        <v>346</v>
      </c>
      <c r="M56" s="9" t="str" cm="1">
        <f t="array" ref="M56">INDEX('[2]Phase 3 Master List GMA'!$Z:$Z, MATCH(TRUE, ISNUMBER(SEARCH(D56, '[2]Phase 3 Master List GMA'!$K:$K)), 0))</f>
        <v>TN to cover additional stages</v>
      </c>
      <c r="N56" s="9" t="str" cm="1">
        <f t="array" ref="N56">INDEX('[2]Phase 3 Master List GMA'!$AC:$AC, MATCH(TRUE, ISNUMBER(SEARCH(D56, '[2]Phase 3 Master List GMA'!$K:$K)), 0))</f>
        <v>[1] No changes
[2] No changes</v>
      </c>
      <c r="O56" s="9" t="str" cm="1">
        <f t="array" ref="O56">INDEX('[2]Phase 3 Master List GMA'!$AF:$AF, MATCH(TRUE, ISNUMBER(SEARCH(D56, '[2]Phase 3 Master List GMA'!$K:$K)), 0))</f>
        <v>N/A</v>
      </c>
      <c r="P56" s="9" t="str" cm="1">
        <f t="array" ref="P56">INDEX('[2]Phase 3 Master List GMA'!$AI:$AI, MATCH(TRUE, ISNUMBER(SEARCH(D56, '[2]Phase 3 Master List GMA'!$K:$K)), 0))</f>
        <v>N/A</v>
      </c>
      <c r="Q56" s="9" cm="1">
        <f t="array" ref="Q56">INDEX('[2]Phase 3 Master List GMA'!$AK:$AK, MATCH(TRUE, ISNUMBER(SEARCH(D56, '[2]Phase 3 Master List GMA'!$K:$K)), 0))</f>
        <v>0</v>
      </c>
      <c r="R56" s="4" t="str" cm="1">
        <f t="array" ref="R56">INDEX('[2]Phase 3 Master List GMA'!$L:$L, MATCH(TRUE, ISNUMBER(SEARCH(D56, '[2]Phase 3 Master List GMA'!$K:$K)), 0))</f>
        <v>PE</v>
      </c>
      <c r="S56" s="8" t="s">
        <v>64</v>
      </c>
      <c r="T56" s="4" t="s">
        <v>347</v>
      </c>
      <c r="U56" s="14" t="s">
        <v>344</v>
      </c>
      <c r="V56" s="4" t="s">
        <v>345</v>
      </c>
      <c r="W56" s="15" t="s">
        <v>346</v>
      </c>
      <c r="X56" s="11" t="str">
        <f t="shared" si="1"/>
        <v>YES</v>
      </c>
      <c r="Z56" s="11" t="s">
        <v>43</v>
      </c>
      <c r="AA56">
        <v>0</v>
      </c>
    </row>
    <row r="57" spans="1:27" ht="90">
      <c r="A57" t="s">
        <v>56</v>
      </c>
      <c r="B57" t="s">
        <v>44</v>
      </c>
      <c r="C57" t="s">
        <v>45</v>
      </c>
      <c r="D57" t="s">
        <v>348</v>
      </c>
      <c r="E57" t="s">
        <v>36</v>
      </c>
      <c r="F57" t="s">
        <v>348</v>
      </c>
      <c r="G57" t="s">
        <v>349</v>
      </c>
      <c r="H57" s="3" t="s">
        <v>18</v>
      </c>
      <c r="I57" s="4" t="str">
        <f>_xlfn.XLOOKUP(D57,[1]ET4!$J:$J,[1]ET4!$O:$O)</f>
        <v>(291206.5144, 288826.4901, 34.175) (291211.6988, 288817.0541, 34.105) (291213.1082, 288810.4826, 33.95) (291225.7903, 288756.1328, 33.145) (291226.5418, 288753.6148, 33.145) (291243.9182, 288707.2443, 32.334)</v>
      </c>
      <c r="J57" s="14" t="s">
        <v>350</v>
      </c>
      <c r="K57" s="4" t="s">
        <v>351</v>
      </c>
      <c r="L57" s="15" t="s">
        <v>352</v>
      </c>
      <c r="M57" s="9" t="str" cm="1">
        <f t="array" ref="M57">INDEX('[2]Phase 3 Master List GMA'!$Z:$Z, MATCH(TRUE, ISNUMBER(SEARCH(D57, '[2]Phase 3 Master List GMA'!$K:$K)), 0))</f>
        <v>TN to cover additional stages</v>
      </c>
      <c r="N57" s="9" t="str" cm="1">
        <f t="array" ref="N57">INDEX('[2]Phase 3 Master List GMA'!$AC:$AC, MATCH(TRUE, ISNUMBER(SEARCH(D57, '[2]Phase 3 Master List GMA'!$K:$K)), 0))</f>
        <v>N/A</v>
      </c>
      <c r="O57" s="9" t="str" cm="1">
        <f t="array" ref="O57">INDEX('[2]Phase 3 Master List GMA'!$AF:$AF, MATCH(TRUE, ISNUMBER(SEARCH(D57, '[2]Phase 3 Master List GMA'!$K:$K)), 0))</f>
        <v>N/A</v>
      </c>
      <c r="P57" s="9" t="str" cm="1">
        <f t="array" ref="P57">INDEX('[2]Phase 3 Master List GMA'!$AI:$AI, MATCH(TRUE, ISNUMBER(SEARCH(D57, '[2]Phase 3 Master List GMA'!$K:$K)), 0))</f>
        <v>N/A</v>
      </c>
      <c r="Q57" s="9" cm="1">
        <f t="array" ref="Q57">INDEX('[2]Phase 3 Master List GMA'!$AK:$AK, MATCH(TRUE, ISNUMBER(SEARCH(D57, '[2]Phase 3 Master List GMA'!$K:$K)), 0))</f>
        <v>0</v>
      </c>
      <c r="R57" s="4" t="str" cm="1">
        <f t="array" ref="R57">INDEX('[2]Phase 3 Master List GMA'!$L:$L, MATCH(TRUE, ISNUMBER(SEARCH(D57, '[2]Phase 3 Master List GMA'!$K:$K)), 0))</f>
        <v>PE</v>
      </c>
      <c r="S57" s="4" t="s">
        <v>353</v>
      </c>
      <c r="T57" s="21" t="s">
        <v>354</v>
      </c>
      <c r="U57" s="14" t="s">
        <v>350</v>
      </c>
      <c r="V57" s="4" t="s">
        <v>351</v>
      </c>
      <c r="W57" s="15" t="s">
        <v>352</v>
      </c>
      <c r="X57" s="11" t="str">
        <f t="shared" si="1"/>
        <v>YES</v>
      </c>
      <c r="Y57" s="4"/>
      <c r="Z57" s="11" t="s">
        <v>43</v>
      </c>
      <c r="AA57">
        <v>16.7056</v>
      </c>
    </row>
    <row r="58" spans="1:27" ht="75">
      <c r="A58" t="s">
        <v>56</v>
      </c>
      <c r="B58" t="s">
        <v>44</v>
      </c>
      <c r="C58" t="s">
        <v>45</v>
      </c>
      <c r="D58" t="s">
        <v>355</v>
      </c>
      <c r="E58" t="s">
        <v>36</v>
      </c>
      <c r="F58" t="s">
        <v>355</v>
      </c>
      <c r="G58" t="s">
        <v>349</v>
      </c>
      <c r="H58" s="3" t="s">
        <v>18</v>
      </c>
      <c r="I58" s="4" t="str">
        <f>_xlfn.XLOOKUP(D58,[1]ET4!$J:$J,[1]ET4!$O:$O)</f>
        <v>(291208.1202, 288821.8022, 34.435) (291212.4553, 288811.0237, 33.975) (291214.0572, 288805.2028, 33.93) (291220.0747, 288781.0699, 33.555) (291221.1927, 288776.136, 33.545)</v>
      </c>
      <c r="J58" s="14" t="s">
        <v>356</v>
      </c>
      <c r="K58" s="4" t="s">
        <v>357</v>
      </c>
      <c r="L58" s="15" t="s">
        <v>358</v>
      </c>
      <c r="M58" s="9" t="str" cm="1">
        <f t="array" ref="M58">INDEX('[2]Phase 3 Master List GMA'!$Z:$Z, MATCH(TRUE, ISNUMBER(SEARCH(D58, '[2]Phase 3 Master List GMA'!$K:$K)), 0))</f>
        <v>TN to cover additional stages</v>
      </c>
      <c r="N58" s="9" t="str" cm="1">
        <f t="array" ref="N58">INDEX('[2]Phase 3 Master List GMA'!$AC:$AC, MATCH(TRUE, ISNUMBER(SEARCH(D58, '[2]Phase 3 Master List GMA'!$K:$K)), 0))</f>
        <v>N/A</v>
      </c>
      <c r="O58" s="9" t="str" cm="1">
        <f t="array" ref="O58">INDEX('[2]Phase 3 Master List GMA'!$AF:$AF, MATCH(TRUE, ISNUMBER(SEARCH(D58, '[2]Phase 3 Master List GMA'!$K:$K)), 0))</f>
        <v>N/A</v>
      </c>
      <c r="P58" s="9" t="str" cm="1">
        <f t="array" ref="P58">INDEX('[2]Phase 3 Master List GMA'!$AI:$AI, MATCH(TRUE, ISNUMBER(SEARCH(D58, '[2]Phase 3 Master List GMA'!$K:$K)), 0))</f>
        <v>N/A</v>
      </c>
      <c r="Q58" s="9" cm="1">
        <f t="array" ref="Q58">INDEX('[2]Phase 3 Master List GMA'!$AK:$AK, MATCH(TRUE, ISNUMBER(SEARCH(D58, '[2]Phase 3 Master List GMA'!$K:$K)), 0))</f>
        <v>0</v>
      </c>
      <c r="R58" s="4" t="str" cm="1">
        <f t="array" ref="R58">INDEX('[2]Phase 3 Master List GMA'!$L:$L, MATCH(TRUE, ISNUMBER(SEARCH(D58, '[2]Phase 3 Master List GMA'!$K:$K)), 0))</f>
        <v>PE</v>
      </c>
      <c r="S58" s="4" t="s">
        <v>359</v>
      </c>
      <c r="T58" s="21" t="s">
        <v>360</v>
      </c>
      <c r="U58" s="14" t="s">
        <v>356</v>
      </c>
      <c r="V58" s="4" t="s">
        <v>357</v>
      </c>
      <c r="W58" s="15" t="s">
        <v>358</v>
      </c>
      <c r="X58" s="11" t="str">
        <f t="shared" si="1"/>
        <v>YES</v>
      </c>
      <c r="Y58" s="4"/>
      <c r="Z58" s="11" t="s">
        <v>43</v>
      </c>
      <c r="AA58">
        <v>9.3904700000000005</v>
      </c>
    </row>
    <row r="59" spans="1:27" ht="330">
      <c r="A59" t="s">
        <v>56</v>
      </c>
      <c r="B59" t="s">
        <v>44</v>
      </c>
      <c r="C59" t="s">
        <v>45</v>
      </c>
      <c r="D59" t="s">
        <v>361</v>
      </c>
      <c r="E59" t="s">
        <v>36</v>
      </c>
      <c r="F59" t="s">
        <v>361</v>
      </c>
      <c r="G59" t="s">
        <v>349</v>
      </c>
      <c r="H59" s="3" t="s">
        <v>18</v>
      </c>
      <c r="I59" s="4" t="str">
        <f>_xlfn.XLOOKUP(D59,[1]ET4!$J:$J,[1]ET4!$O:$O)</f>
        <v>(291018.382, 289000.5595, 35.345) (291025.1137, 289004.3559, 35.345) (291028.2665, 289005.0104, 35.345) (291038.0817, 289000.9203, 35.345) (291062.1615, 288984.7637, 35.345) (291065.4952, 288982.2075, 35.345) (291074.5763, 288974.4947, 35.345) (291080.0775, 288970.1354, 35.345) (291099.0776, 288949.5853, 35.345) (291110.0525, 288938.7601, 35.345) (291151.3162, 288901.7434, 35.345) (291170.6155, 288878.5473, 35.345) (291174.5578, 288873.1333, 35.345) (291186.2427, 288856.85, 35.345) (291197.5993, 288840.2526, 35.345) (291200.1193, 288836.3606, 35.345) (291208.0163, 288821.9913, 35.345) (291211.4402, 288819.0173, 35.345) (291213.6432, 288818.3854, 35.345) (291222.6354, 288816.6183, 35.345) (291231.7588, 288820.6744, 35.345) (291321.3442, 288877.1577, 35.345)</v>
      </c>
      <c r="J59" s="14" t="s">
        <v>362</v>
      </c>
      <c r="K59" s="4" t="s">
        <v>363</v>
      </c>
      <c r="L59" s="15" t="s">
        <v>364</v>
      </c>
      <c r="M59" s="9" t="str" cm="1">
        <f t="array" ref="M59">INDEX('[2]Phase 3 Master List GMA'!$Z:$Z, MATCH(TRUE, ISNUMBER(SEARCH(D59, '[2]Phase 3 Master List GMA'!$K:$K)), 0))</f>
        <v>TN to cover additional stages</v>
      </c>
      <c r="N59" s="9" t="str" cm="1">
        <f t="array" ref="N59">INDEX('[2]Phase 3 Master List GMA'!$AC:$AC, MATCH(TRUE, ISNUMBER(SEARCH(D59, '[2]Phase 3 Master List GMA'!$K:$K)), 0))</f>
        <v>N/A</v>
      </c>
      <c r="O59" s="9" t="str" cm="1">
        <f t="array" ref="O59">INDEX('[2]Phase 3 Master List GMA'!$AF:$AF, MATCH(TRUE, ISNUMBER(SEARCH(D59, '[2]Phase 3 Master List GMA'!$K:$K)), 0))</f>
        <v>N/A</v>
      </c>
      <c r="P59" s="9" t="str" cm="1">
        <f t="array" ref="P59">INDEX('[2]Phase 3 Master List GMA'!$AI:$AI, MATCH(TRUE, ISNUMBER(SEARCH(D59, '[2]Phase 3 Master List GMA'!$K:$K)), 0))</f>
        <v>Assessment of effects of MSB utility mitigation works (jacking) on utility assets demonstrates asset is likely to exceed acceptance criteria therefore further mitigation works will be required.</v>
      </c>
      <c r="Q59" s="9" cm="1">
        <f t="array" ref="Q59">INDEX('[2]Phase 3 Master List GMA'!$AK:$AK, MATCH(TRUE, ISNUMBER(SEARCH(D59, '[2]Phase 3 Master List GMA'!$K:$K)), 0))</f>
        <v>0</v>
      </c>
      <c r="R59" s="4" t="str" cm="1">
        <f t="array" ref="R59">INDEX('[2]Phase 3 Master List GMA'!$L:$L, MATCH(TRUE, ISNUMBER(SEARCH(D59, '[2]Phase 3 Master List GMA'!$K:$K)), 0))</f>
        <v>PE</v>
      </c>
      <c r="S59" s="4" t="s">
        <v>365</v>
      </c>
      <c r="T59" s="21" t="s">
        <v>366</v>
      </c>
      <c r="U59" s="14" t="s">
        <v>362</v>
      </c>
      <c r="V59" s="4" t="s">
        <v>363</v>
      </c>
      <c r="W59" s="15" t="s">
        <v>367</v>
      </c>
      <c r="X59" s="11" t="str">
        <f t="shared" si="1"/>
        <v>NO</v>
      </c>
      <c r="Y59" s="4" t="s">
        <v>261</v>
      </c>
      <c r="Z59" s="11" t="s">
        <v>129</v>
      </c>
      <c r="AA59">
        <v>35.086379999999998</v>
      </c>
    </row>
    <row r="60" spans="1:27" ht="90">
      <c r="A60" t="s">
        <v>56</v>
      </c>
      <c r="B60" t="s">
        <v>44</v>
      </c>
      <c r="C60" t="s">
        <v>45</v>
      </c>
      <c r="D60" t="s">
        <v>368</v>
      </c>
      <c r="E60" t="s">
        <v>36</v>
      </c>
      <c r="F60" t="s">
        <v>368</v>
      </c>
      <c r="G60" t="s">
        <v>349</v>
      </c>
      <c r="H60" s="3" t="s">
        <v>18</v>
      </c>
      <c r="I60" s="4" t="str">
        <f>_xlfn.XLOOKUP(D60,[1]ET4!$J:$J,[1]ET4!$O:$O)</f>
        <v>(291191.3043, 288862.6823, 34.53) (291207.9875, 288839.238, 33.975) (291224.8533, 288807.8921, 33.945) (291234.3296, 288766.8102, 33.375) (291240.1161, 288746.1587, 32.685) (291243.889, 288736.7558, 32.685)</v>
      </c>
      <c r="J60" s="14" t="s">
        <v>369</v>
      </c>
      <c r="K60" s="4" t="s">
        <v>370</v>
      </c>
      <c r="L60" s="15" t="s">
        <v>371</v>
      </c>
      <c r="M60" s="9" t="str" cm="1">
        <f t="array" ref="M60">INDEX('[2]Phase 3 Master List GMA'!$Z:$Z, MATCH(TRUE, ISNUMBER(SEARCH(D60, '[2]Phase 3 Master List GMA'!$K:$K)), 0))</f>
        <v>TN to cover additional stages</v>
      </c>
      <c r="N60" s="9" t="str" cm="1">
        <f t="array" ref="N60">INDEX('[2]Phase 3 Master List GMA'!$AC:$AC, MATCH(TRUE, ISNUMBER(SEARCH(D60, '[2]Phase 3 Master List GMA'!$K:$K)), 0))</f>
        <v>N/A</v>
      </c>
      <c r="O60" s="9" t="str" cm="1">
        <f t="array" ref="O60">INDEX('[2]Phase 3 Master List GMA'!$AF:$AF, MATCH(TRUE, ISNUMBER(SEARCH(D60, '[2]Phase 3 Master List GMA'!$K:$K)), 0))</f>
        <v>N/A</v>
      </c>
      <c r="P60" s="9" t="str" cm="1">
        <f t="array" ref="P60">INDEX('[2]Phase 3 Master List GMA'!$AI:$AI, MATCH(TRUE, ISNUMBER(SEARCH(D60, '[2]Phase 3 Master List GMA'!$K:$K)), 0))</f>
        <v>N/A</v>
      </c>
      <c r="Q60" s="9" cm="1">
        <f t="array" ref="Q60">INDEX('[2]Phase 3 Master List GMA'!$AK:$AK, MATCH(TRUE, ISNUMBER(SEARCH(D60, '[2]Phase 3 Master List GMA'!$K:$K)), 0))</f>
        <v>0</v>
      </c>
      <c r="R60" s="4" t="str" cm="1">
        <f t="array" ref="R60">INDEX('[2]Phase 3 Master List GMA'!$L:$L, MATCH(TRUE, ISNUMBER(SEARCH(D60, '[2]Phase 3 Master List GMA'!$K:$K)), 0))</f>
        <v>PE</v>
      </c>
      <c r="S60" s="4" t="s">
        <v>372</v>
      </c>
      <c r="T60" s="21" t="s">
        <v>373</v>
      </c>
      <c r="U60" s="14" t="s">
        <v>369</v>
      </c>
      <c r="V60" s="4" t="s">
        <v>370</v>
      </c>
      <c r="W60" s="15" t="s">
        <v>371</v>
      </c>
      <c r="X60" s="11" t="str">
        <f t="shared" si="1"/>
        <v>YES</v>
      </c>
      <c r="Y60" s="4"/>
      <c r="Z60" s="11" t="s">
        <v>43</v>
      </c>
      <c r="AA60">
        <v>15.310269999999999</v>
      </c>
    </row>
    <row r="61" spans="1:27" ht="120">
      <c r="A61" t="s">
        <v>56</v>
      </c>
      <c r="B61" t="s">
        <v>44</v>
      </c>
      <c r="C61" t="s">
        <v>45</v>
      </c>
      <c r="D61" t="s">
        <v>374</v>
      </c>
      <c r="E61" t="s">
        <v>36</v>
      </c>
      <c r="F61" t="s">
        <v>374</v>
      </c>
      <c r="G61" t="s">
        <v>349</v>
      </c>
      <c r="H61" s="3" t="s">
        <v>18</v>
      </c>
      <c r="I61" s="4" t="str">
        <f>_xlfn.XLOOKUP(D61,[1]ET4!$J:$J,[1]ET4!$O:$O)</f>
        <v>(291235.4218, 288837.086, 34.345) (291209.9352, 288820.2799, 34.345) (291302.8716, 288881.563, 34.345) (291306.2292, 288883.7771, 34.345)</v>
      </c>
      <c r="J61" s="14" t="s">
        <v>375</v>
      </c>
      <c r="K61" s="4" t="s">
        <v>376</v>
      </c>
      <c r="L61" s="15" t="s">
        <v>377</v>
      </c>
      <c r="M61" s="9" t="str" cm="1">
        <f t="array" ref="M61">INDEX('[2]Phase 3 Master List GMA'!$Z:$Z, MATCH(TRUE, ISNUMBER(SEARCH(D61, '[2]Phase 3 Master List GMA'!$K:$K)), 0))</f>
        <v>TN to cover additional stages</v>
      </c>
      <c r="N61" s="9" t="str" cm="1">
        <f t="array" ref="N61">INDEX('[2]Phase 3 Master List GMA'!$AC:$AC, MATCH(TRUE, ISNUMBER(SEARCH(D61, '[2]Phase 3 Master List GMA'!$K:$K)), 0))</f>
        <v>N/A</v>
      </c>
      <c r="O61" s="9" t="str" cm="1">
        <f t="array" ref="O61">INDEX('[2]Phase 3 Master List GMA'!$AF:$AF, MATCH(TRUE, ISNUMBER(SEARCH(D61, '[2]Phase 3 Master List GMA'!$K:$K)), 0))</f>
        <v>N/A</v>
      </c>
      <c r="P61" s="9" t="str" cm="1">
        <f t="array" ref="P61">INDEX('[2]Phase 3 Master List GMA'!$AI:$AI, MATCH(TRUE, ISNUMBER(SEARCH(D61, '[2]Phase 3 Master List GMA'!$K:$K)), 0))</f>
        <v>Assessment of effects of MSB utility mitigation works (jacking) on utility assets demonstrates asset is likely to exceed acceptance criteria therefore further mitigation works will be required.</v>
      </c>
      <c r="Q61" s="9" cm="1">
        <f t="array" ref="Q61">INDEX('[2]Phase 3 Master List GMA'!$AK:$AK, MATCH(TRUE, ISNUMBER(SEARCH(D61, '[2]Phase 3 Master List GMA'!$K:$K)), 0))</f>
        <v>0</v>
      </c>
      <c r="R61" s="4" t="str" cm="1">
        <f t="array" ref="R61">INDEX('[2]Phase 3 Master List GMA'!$L:$L, MATCH(TRUE, ISNUMBER(SEARCH(D61, '[2]Phase 3 Master List GMA'!$K:$K)), 0))</f>
        <v>PE</v>
      </c>
      <c r="S61" s="4" t="s">
        <v>378</v>
      </c>
      <c r="T61" s="21" t="s">
        <v>379</v>
      </c>
      <c r="U61" s="14" t="s">
        <v>380</v>
      </c>
      <c r="V61" s="4" t="s">
        <v>381</v>
      </c>
      <c r="W61" s="15" t="s">
        <v>382</v>
      </c>
      <c r="X61" s="11" t="str">
        <f t="shared" si="1"/>
        <v>NO</v>
      </c>
      <c r="Y61" s="4" t="s">
        <v>383</v>
      </c>
      <c r="Z61" s="11" t="s">
        <v>129</v>
      </c>
      <c r="AA61">
        <v>0</v>
      </c>
    </row>
    <row r="62" spans="1:27" ht="285">
      <c r="A62" t="s">
        <v>56</v>
      </c>
      <c r="B62" t="s">
        <v>44</v>
      </c>
      <c r="C62" t="s">
        <v>45</v>
      </c>
      <c r="D62" t="s">
        <v>384</v>
      </c>
      <c r="E62" t="s">
        <v>36</v>
      </c>
      <c r="F62" t="s">
        <v>384</v>
      </c>
      <c r="G62" t="s">
        <v>349</v>
      </c>
      <c r="H62" s="3" t="s">
        <v>18</v>
      </c>
      <c r="I62" s="4" t="str">
        <f>_xlfn.XLOOKUP(D62,[1]ET4!$J:$J,[1]ET4!$O:$O)</f>
        <v>(290947.4532, 289173.0416, 34.225) (290988.2594, 289150.2602, 34.225) (290995.6689, 289146.0326, 34.225) (291010.1636, 289134.7543, 34.225) (291012.5655, 289132.662, 34.225) (291018.3614, 289124.2437, 34.225) (291022.8529, 289120.13, 34.225) (291067.5259, 289083.3618, 34.225) (291073.7305, 289076.7046, 34.225) (291097.5021, 289045.7381, 34.225) (291110.0984, 289055.9623, 34.225) (291136.3505, 289049.825, 34.225) (291147.6172, 289038.9378, 34.225) (291155.5, 289030.435, 34.225) (291166.6444, 289038.0568, 34.225) (291181.4904, 289017.7151, 34.225) (291280.9549, 288872.275, 34.225) (291288.4308, 288870.8698, 34.225) (291315.463, 288886.9129, 34.225)</v>
      </c>
      <c r="J62" s="14" t="s">
        <v>385</v>
      </c>
      <c r="K62" s="4" t="s">
        <v>386</v>
      </c>
      <c r="L62" s="15" t="s">
        <v>387</v>
      </c>
      <c r="M62" s="10" t="str" cm="1">
        <f t="array" ref="M62">INDEX('[2]Phase 3 Master List GMA'!$Z:$Z, MATCH(TRUE, ISNUMBER(SEARCH(D62, '[2]Phase 3 Master List GMA'!$K:$K)), 0))</f>
        <v>Increased extent of impact</v>
      </c>
      <c r="N62" s="10" t="str" cm="1">
        <f t="array" ref="N62">INDEX('[2]Phase 3 Master List GMA'!$AC:$AC, MATCH(TRUE, ISNUMBER(SEARCH(D62, '[2]Phase 3 Master List GMA'!$K:$K)), 0))</f>
        <v>N/A</v>
      </c>
      <c r="O62" s="10" t="str" cm="1">
        <f t="array" ref="O62">INDEX('[2]Phase 3 Master List GMA'!$AF:$AF, MATCH(TRUE, ISNUMBER(SEARCH(D62, '[2]Phase 3 Master List GMA'!$K:$K)), 0))</f>
        <v>N/A</v>
      </c>
      <c r="P62" s="10" t="str" cm="1">
        <f t="array" ref="P62">INDEX('[2]Phase 3 Master List GMA'!$AI:$AI, MATCH(TRUE, ISNUMBER(SEARCH(D62, '[2]Phase 3 Master List GMA'!$K:$K)), 0))</f>
        <v>N/A</v>
      </c>
      <c r="Q62" s="10" cm="1">
        <f t="array" ref="Q62">INDEX('[2]Phase 3 Master List GMA'!$AK:$AK, MATCH(TRUE, ISNUMBER(SEARCH(D62, '[2]Phase 3 Master List GMA'!$K:$K)), 0))</f>
        <v>0</v>
      </c>
      <c r="R62" s="4" t="str" cm="1">
        <f t="array" ref="R62">INDEX('[2]Phase 3 Master List GMA'!$L:$L, MATCH(TRUE, ISNUMBER(SEARCH(D62, '[2]Phase 3 Master List GMA'!$K:$K)), 0))</f>
        <v>PE</v>
      </c>
      <c r="S62" s="4" t="s">
        <v>388</v>
      </c>
      <c r="T62" s="21" t="s">
        <v>389</v>
      </c>
      <c r="U62" s="14" t="s">
        <v>385</v>
      </c>
      <c r="V62" s="4" t="s">
        <v>386</v>
      </c>
      <c r="W62" s="15" t="s">
        <v>390</v>
      </c>
      <c r="X62" s="11" t="str">
        <f t="shared" si="1"/>
        <v>NO</v>
      </c>
      <c r="Y62" s="4" t="s">
        <v>391</v>
      </c>
      <c r="Z62" s="11" t="s">
        <v>129</v>
      </c>
      <c r="AA62">
        <v>91.553780000000003</v>
      </c>
    </row>
    <row r="63" spans="1:27" ht="285">
      <c r="A63" t="s">
        <v>56</v>
      </c>
      <c r="B63" t="s">
        <v>44</v>
      </c>
      <c r="C63" t="s">
        <v>45</v>
      </c>
      <c r="D63" t="s">
        <v>392</v>
      </c>
      <c r="E63" t="s">
        <v>36</v>
      </c>
      <c r="F63" t="s">
        <v>392</v>
      </c>
      <c r="G63" t="s">
        <v>349</v>
      </c>
      <c r="H63" s="3" t="s">
        <v>18</v>
      </c>
      <c r="I63" s="4" t="str">
        <f>_xlfn.XLOOKUP(D63,[1]ET4!$J:$J,[1]ET4!$O:$O)</f>
        <v>(291020.7829, 289022.5078, 35.334) (291035.5535, 289012.9579, 35.39) (291064.3282, 288995.9236, 35.535) (291069.0721, 288992.7727, 35.535) (291075.9646, 288987.4787, 35.456) (291089.604, 288975.3051, 35.24) (291099.0143, 288964.1471, 35.12) (291104.9449, 288957.9572, 35.12) (291115.792, 288947.2257, 35.145) (291130.6678, 288933.8392, 35.145) (291153.1718, 288914.1568, 35.145) (291167.0676, 288900.8445, 35.05) (291180.8766, 288881.6758, 34.9) (291191.3136, 288866.4524, 34.855) (291205.3984, 288847.2058, 34.18) (291208.7279, 288842.314, 34.18) (291214.6713, 288830.9894, 34.07) (291216.3705, 288828.0358, 34.07) (291224.6862, 288816.2152, 34.05)</v>
      </c>
      <c r="J63" s="14" t="s">
        <v>393</v>
      </c>
      <c r="K63" s="4" t="s">
        <v>394</v>
      </c>
      <c r="L63" s="15" t="s">
        <v>395</v>
      </c>
      <c r="M63" s="9" t="str" cm="1">
        <f t="array" ref="M63">INDEX('[2]Phase 3 Master List GMA'!$Z:$Z, MATCH(TRUE, ISNUMBER(SEARCH(D63, '[2]Phase 3 Master List GMA'!$K:$K)), 0))</f>
        <v>TN to cover additional stages</v>
      </c>
      <c r="N63" s="9" t="str" cm="1">
        <f t="array" ref="N63">INDEX('[2]Phase 3 Master List GMA'!$AC:$AC, MATCH(TRUE, ISNUMBER(SEARCH(D63, '[2]Phase 3 Master List GMA'!$K:$K)), 0))</f>
        <v>N/A</v>
      </c>
      <c r="O63" s="9" t="str" cm="1">
        <f t="array" ref="O63">INDEX('[2]Phase 3 Master List GMA'!$AF:$AF, MATCH(TRUE, ISNUMBER(SEARCH(D63, '[2]Phase 3 Master List GMA'!$K:$K)), 0))</f>
        <v>N/A</v>
      </c>
      <c r="P63" s="9" t="str" cm="1">
        <f t="array" ref="P63">INDEX('[2]Phase 3 Master List GMA'!$AI:$AI, MATCH(TRUE, ISNUMBER(SEARCH(D63, '[2]Phase 3 Master List GMA'!$K:$K)), 0))</f>
        <v>N/A</v>
      </c>
      <c r="Q63" s="9" cm="1">
        <f t="array" ref="Q63">INDEX('[2]Phase 3 Master List GMA'!$AK:$AK, MATCH(TRUE, ISNUMBER(SEARCH(D63, '[2]Phase 3 Master List GMA'!$K:$K)), 0))</f>
        <v>0</v>
      </c>
      <c r="R63" s="4" t="str" cm="1">
        <f t="array" ref="R63">INDEX('[2]Phase 3 Master List GMA'!$L:$L, MATCH(TRUE, ISNUMBER(SEARCH(D63, '[2]Phase 3 Master List GMA'!$K:$K)), 0))</f>
        <v>PE</v>
      </c>
      <c r="S63" s="4" t="s">
        <v>396</v>
      </c>
      <c r="T63" s="21" t="s">
        <v>397</v>
      </c>
      <c r="U63" s="14" t="s">
        <v>393</v>
      </c>
      <c r="V63" s="4" t="s">
        <v>394</v>
      </c>
      <c r="W63" s="15" t="s">
        <v>395</v>
      </c>
      <c r="X63" s="11" t="str">
        <f t="shared" si="1"/>
        <v>YES</v>
      </c>
      <c r="Y63" s="4" t="s">
        <v>398</v>
      </c>
      <c r="Z63" s="11" t="s">
        <v>43</v>
      </c>
      <c r="AA63">
        <v>21.990839999999999</v>
      </c>
    </row>
    <row r="64" spans="1:27" ht="368.25" customHeight="1">
      <c r="A64" t="s">
        <v>56</v>
      </c>
      <c r="B64" t="s">
        <v>399</v>
      </c>
      <c r="C64" t="s">
        <v>400</v>
      </c>
      <c r="D64" t="s">
        <v>401</v>
      </c>
      <c r="E64" t="s">
        <v>402</v>
      </c>
      <c r="F64" t="s">
        <v>403</v>
      </c>
      <c r="G64" t="s">
        <v>404</v>
      </c>
      <c r="I64" s="4" t="str">
        <f>_xlfn.XLOOKUP(D64,[1]ET4!$J:$J,[1]ET4!$O:$O)</f>
        <v>(291057.0961, 288997.1389, 34.5028) (291057.5196, 288996.8731, 34.50393) (291057.9437, 288996.6082, 34.50339) (291058.3679, 288996.3433, 34.50286) (291058.792, 288996.0784, 34.50232) (291059.2161, 288995.8135, 34.50179) (291059.6402, 288995.5485, 34.50125) (291060.0643, 288995.2836, 34.50071) (291060.4884, 288995.0187, 34.50018) (291060.9126, 288994.7538, 34.49964) (291061.3367, 288994.4889, 34.49911) (291061.7608, 288994.224, 34.49857) (291062.1849, 288993.9591, 34.49804) (291062.609, 288993.6942, 34.4975) (291063.0332, 288993.4293, 34.49697) (291063.4573, 288993.1644, 34.49643) (291063.8814, 288992.8995, 34.4959) (291064.3055, 288992.6346, 34.49536) (291064.7296, 288992.3697, 34.49483) (291065.1537, 288992.1047, 34.49429) (291065.5779, 288991.8398, 34.49376) (291066.002, 288991.5749, 34.49322) (291066.4261, 288991.31, 34.49269) (291066.8502, 288991.0451, 34.49215) (291067.2743, 288990.7802, 34.49162) (291067.6985, 288990.5153, 34.49108) (291068.1226, 288990.2504, 34.49055) (291068.5467, 288989.9855, 34.49001) (291068.9708, 288989.7206, 34.48947) (291069.3949, 288989.4557, 34.48894) (291069.819, 288989.1908, 34.4884) (291070.2432, 288988.9259, 34.48787) (291070.6673, 288988.6609, 34.48733) (291071.0914, 288988.396, 34.4868) (291071.5155, 288988.1311, 34.48626) (291071.9396, 288987.8662, 34.48573) (291072.3638, 288987.6013, 34.48519) (291072.7712, 288987.3123, 34.48577) (291073.1693, 288987.0096, 34.48697) (291073.5431, 288986.6798, 34.48676) (291073.89, 288986.3195, 34.48499) (291074.2368, 288985.9593, 34.48321) (291074.5836, 288985.5991, 34.48144) (291074.9305, 288985.2389, 34.47966) (291075.2773, 288984.8787, 34.47789) (291075.6241, 288984.5185, 34.47611) (291075.971, 288984.1583, 34.47434) (291076.3178, 288983.798, 34.47257) (291076.6646, 288983.4378, 34.47079) (291077.0115, 288983.0776, 34.46902) (291077.3583, 288982.7174, 34.46724) (291077.7052, 288982.3572, 34.46547) (291078.052, 288981.997, 34.46369) (291078.3988, 288981.6367, 34.46192) (291078.7457, 288981.2765, 34.46014) (291079.0925, 288980.9163, 34.45837) (291079.4393, 288980.5561, 34.4566) (291079.7862, 288980.1959, 34.45482) (291080.133, 288979.8357, 34.45305) (291080.4798, 288979.4755, 34.45127) (291080.8267, 288979.1152, 34.4495) (291081.1735, 288978.755, 34.44772) (291081.5203, 288978.3948, 34.44595) (291081.8672, 288978.0346, 34.44417) (291082.214, 288977.6744, 34.4424) (291082.5608, 288977.3142, 34.44063) (291082.9077, 288976.954, 34.43885) (291083.2545, 288976.5937, 34.43708) (291083.6014, 288976.2335, 34.4353) (291083.9482, 288975.8733, 34.43353) (291084.295, 288975.5131, 34.43175) (291084.6419, 288975.1529, 34.42998) (291084.9887, 288974.7927, 34.4282) (291085.3355, 288974.4324, 34.42643) (291085.6824, 288974.0722, 34.42466) (291086.0292, 288973.712, 34.42288) (291086.376, 288973.3518, 34.42111) (291086.7229, 288972.9916, 34.41933) (291087.0697, 288972.6314, 34.41756) (291087.4165, 288972.2712, 34.41578) (291087.7634, 288971.9109, 34.41401) (291088.1102, 288971.5507, 34.41223) (291088.4571, 288971.1905, 34.41046) (291088.8039, 288970.8303, 34.40869) (291089.1507, 288970.4701, 34.40691) (291089.4976, 288970.1099, 34.40514) (291089.8444, 288969.7497, 34.40336) (291090.1912, 288969.3894, 34.40159) (291090.5381, 288969.0292, 34.39981) (291090.8849, 288968.669, 34.39804) (291091.2317, 288968.3088, 34.39626) (291091.5786, 288967.9486, 34.39449) (291091.9254, 288967.5884, 34.39272) (291092.2722, 288967.2281, 34.39094) (291092.6191, 288966.8679, 34.38917) (291092.9659, 288966.5077, 34.38739) (291093.3127, 288966.1475, 34.38562) (291093.6596, 288965.7873, 34.38384) (291094.0064, 288965.4271, 34.38207) (291094.3533, 288965.0669, 34.38029) (291094.7001, 288964.7066, 34.37852) (291095.0469, 288964.3464, 34.37675) (291095.3938, 288963.9862, 34.37497) (291095.7406, 288963.626, 34.3732) (291096.0874, 288963.2658, 34.37142) (291096.4343, 288962.9056, 34.36965) (291096.7811, 288962.5454, 34.36787) (291097.1279, 288962.1851, 34.3661) (291097.4748, 288961.8249, 34.36432) (291097.8216, 288961.4647, 34.36255) (291098.1684, 288961.1045, 34.36078) (291098.5153, 288960.7443, 34.359) (291098.8621, 288960.3841, 34.35723) (291099.209, 288960.0238, 34.35545) (291099.5558, 288959.6636, 34.35368) (291099.9026, 288959.3034, 34.3519) (291100.2495, 288958.9432, 34.35013) (291100.5963, 288958.583, 34.34835) (291100.9431, 288958.2228, 34.34658) (291101.29, 288957.8626, 34.34481) (291101.6368, 288957.5023, 34.34303) (291101.9836, 288957.1421, 34.34126) (291102.3305, 288956.7819, 34.33948) (291102.6773, 288956.4217, 34.33771) (291103.0241, 288956.0615, 34.33593) (291103.371, 288955.7013, 34.33416) (291103.7178, 288955.3411, 34.33238) (291104.0646, 288954.9808, 34.33061) (291104.4115, 288954.6206, 34.32884) (291104.7583, 288954.2604, 34.32706) (291105.1052, 288953.9002, 34.32529) (291105.452, 288953.54, 34.32351) (291105.7988, 288953.1798, 34.32174) (291106.1457, 288952.8195, 34.31996) (291106.4925, 288952.4593, 34.31819) (291106.8393, 288952.0991, 34.31641) (291107.1862, 288951.7389, 34.31464) (291107.533, 288951.3787, 34.31287) (291107.8798, 288951.0185, 34.31109) (291108.2267, 288950.6583, 34.30932) (291108.5735, 288950.298, 34.30754) (291108.9203, 288949.9378, 34.30577) (291109.2672, 288949.5776, 34.30399) (291109.614, 288949.2174, 34.30222) (291109.9609, 288948.8572, 34.30044) (291110.3077, 288948.497, 34.29867) (291110.6545, 288948.1368, 34.2969) (291111.0014, 288947.7765, 34.29512) (291111.3482, 288947.4163, 34.29335) (291111.695, 288947.0561, 34.29157) (291112.0419, 288946.6959, 34.2898) (291112.3887, 288946.3357, 34.28802) (291112.7355, 288945.9755, 34.28625) (291113.0824, 288945.6152, 34.28447) (291113.4292, 288945.255, 34.2827) (291113.776, 288944.8948, 34.28093) (291114.1229, 288944.5346, 34.27915) (291114.4697, 288944.1744, 34.27738) (291114.8165, 288943.8142, 34.2756) (291115.1634, 288943.454, 34.27383) (291115.5102, 288943.0937, 34.27205) (291115.8571, 288942.7335, 34.27028) (291116.2039, 288942.3733, 34.2685) (291116.5507, 288942.0131, 34.26673) (291116.8976, 288941.6529, 34.26495) (291117.2444, 288941.2927, 34.26318) (291117.5912, 288940.9325, 34.26141) (291117.9381, 288940.5722, 34.25963) (291118.2849, 288940.212, 34.25786) (291118.6317, 288939.8518, 34.25608) (291118.9786, 288939.4916, 34.25431) (291119.3254, 288939.1314, 34.25253) (291119.6946, 288938.795, 34.25126) (291120.0763, 288938.4719, 34.25026) (291120.4579, 288938.1488, 34.24926) (291120.8395, 288937.8257, 34.24826) (291121.2212, 288937.5026, 34.24725) (291121.6028, 288937.1795, 34.24625) (291121.9845, 288936.8564, 34.24525) (291122.3661, 288936.5332, 34.24425) (291122.7478, 288936.2101, 34.24325) (291123.1294, 288935.887, 34.24225) (291123.511, 288935.5639, 34.24125) (291123.8927, 288935.2408, 34.24025) (291124.2743, 288934.9177, 34.23925) (291124.656, 288934.5946, 34.23825) (291125.0376, 288934.2715, 34.23725) (291125.4193, 288933.9484, 34.23625) (291125.8009, 288933.6252, 34.23525) (291126.1825, 288933.3021, 34.23425) (291126.5642, 288932.979, 34.23325) (291126.9458, 288932.6559, 34.23225) (291127.3275, 288932.3328, 34.23125) (291127.7091, 288932.0097, 34.23025) (291128.0908, 288931.6866, 34.22925) (291128.4724, 288931.3635, 34.22824) (291128.854, 288931.0404, 34.22724) (291129.2357, 288930.7172, 34.22624) (291129.6173, 288930.3941, 34.22524) (291129.999, 288930.071, 34.22424) (291130.3806, 288929.7479, 34.22324) (291130.7623, 288929.4248, 34.22224) (291131.1439, 288929.1017, 34.22124) (291131.5255, 288928.7786, 34.22024) (291131.9072, 288928.4555, 34.21924) (291132.2888, 288928.1324, 34.21824) (291132.6705, 288927.8093, 34.21724) (291133.0521, 288927.4861, 34.21624) (291133.4338, 288927.163, 34.21524) (291133.8154, 288926.8399, 34.21424) (291134.197, 288926.5168, 34.21324) (291134.5787, 288926.1937, 34.21224) (291134.9603, 288925.8706, 34.21124) (291135.342, 288925.5475, 34.21023) (291135.7236, 288925.2244, 34.20923) (291136.1053, 288924.9013, 34.20823) (291136.4869, 288924.5781, 34.20723) (291136.8685, 288924.255, 34.20623) (291137.2502, 288923.9319, 34.20523) (291137.6318, 288923.6088, 34.20423) (291138.0135, 288923.2857, 34.20323) (291138.3951, 288922.9626, 34.20223) (291138.7768, 288922.6395, 34.20123) (291139.1584, 288922.3164, 34.20023) (291139.54, 288921.9933, 34.19923) (291139.9217, 288921.6701, 34.19823) (291140.3033, 288921.347, 34.19723) (291140.685, 288921.0239, 34.19623) (291141.0666, 288920.7008, 34.19523) (291141.4483, 288920.3777, 34.19423) (291141.8299, 288920.0546, 34.19323) (291142.2115, 288919.7315, 34.19223) (291142.5932, 288919.4084, 34.19122) (291142.9748, 288919.0853, 34.19022) (291143.3456, 288918.7504, 34.18887) (291143.6984, 288918.3959, 34.18692) (291144.0511, 288918.0415, 34.18497) (291144.4039, 288917.6871, 34.18302) (291144.7566, 288917.3327, 34.18107) (291145.1094, 288916.9782, 34.17913) (291145.4621, 288916.6238, 34.17718) (291145.8148, 288916.2694, 34.17523) (291146.1676, 288915.915, 34.17328) (291146.5203, 288915.5605, 34.17133) (291146.8731, 288915.2061, 34.16939) (291147.2258, 288914.8517, 34.16744) (291147.5786, 288914.4973, 34.16549) (291147.9313, 288914.1428, 34.16354) (291148.2841, 288913.7884, 34.16159) (291148.6368, 288913.434, 34.15964) (291148.9896, 288913.0796, 34.1577) (291149.3423, 288912.7251, 34.15575) (291149.6951, 288912.3707, 34.1538) (291150.0478, 288912.0163, 34.15185) (291150.4006, 288911.6619, 34.1499) (291150.7533, 288911.3074, 34.14795) (291151.1061, 288910.953, 34.14601) (291151.4588, 288910.5986, 34.14406) (291151.8116, 288910.2442, 34.14211) (291152.1643, 288909.8897, 34.14016) (291152.5171, 288909.5353, 34.13821) (291152.8698, 288909.1809, 34.13627) (291153.2226, 288908.8265, 34.13432) (291153.5753, 288908.472, 34.13237) (291153.9281, 288908.1176, 34.13042) (291154.2808, 288907.7632, 34.12847) (291154.6336, 288907.4088, 34.12652) (291154.9863, 288907.0543, 34.12458) (291155.3391, 288906.6999, 34.12263) (291155.6918, 288906.3455, 34.12068) (291156.0446, 288905.9911, 34.11873) (291156.3973, 288905.6366, 34.11678) (291156.7501, 288905.2822, 34.11484) (291157.1028, 288904.9278, 34.11289) (291157.4556, 288904.5733, 34.11094) (291157.8083, 288904.2189, 34.10899) (291158.161, 288903.8645, 34.10704) (291158.5138, 288903.5101, 34.10509) (291158.8665, 288903.1556, 34.10315) (291159.2193, 288902.8012, 34.1012) (291159.572, 288902.4468, 34.09925) (291159.9248, 288902.0924, 34.0973) (291160.2775, 288901.7379, 34.09535) (291160.6303, 288901.3835, 34.0934) (291160.983, 288901.0291, 34.09146) (291161.3358, 288900.6747, 34.08951) (291161.6885, 288900.3202, 34.08756) (291162.0413, 288899.9658, 34.08561) (291162.394, 288899.6114, 34.08366) (291162.7468, 288899.257, 34.08172) (291163.0995, 288898.9025, 34.07977) (291163.4523, 288898.5481, 34.07782) (291163.805, 288898.1937, 34.07587) (291164.1578, 288897.8393, 34.07392) (291164.5105, 288897.4848, 34.07197) (291164.8633, 288897.1304, 34.07003) (291165.216, 288896.776, 34.06808) (291165.5688, 288896.4216, 34.06613) (291165.9215, 288896.0671, 34.06418) (291166.2743, 288895.7127, 34.06223) (291166.627, 288895.3583, 34.06029) (291166.9798, 288895.0039, 34.05834) (291167.3325, 288894.6494, 34.05639) (291167.6586, 288894.2724, 34.05243) (291167.951, 288893.8668, 34.04592) (291168.2433, 288893.4612, 34.0394) (291168.5357, 288893.0555, 34.03289) (291168.8281, 288892.6499, 34.02638) (291169.1204, 288892.2443, 34.01986) (291169.4128, 288891.8386, 34.01335) (291169.7051, 288891.433, 34.00684) (291169.9975, 288891.0274, 34.00032) (291170.2898, 288890.6217, 33.99381) (291170.5822, 288890.2161, 33.9873) (291170.8746, 288889.8105, 33.98079) (291171.1669, 288889.4048, 33.97427) (291171.4593, 288888.9992, 33.96776) (291171.7516, 288888.5936, 33.96125) (291172.044, 288888.1879, 33.95473) (291172.3363, 288887.7823, 33.94822) (291172.6287, 288887.3767, 33.94171) (291172.9211, 288886.971, 33.9352) (291173.2134, 288886.5654, 33.92868) (291173.5058, 288886.1598, 33.92217) (291173.7981, 288885.7541, 33.91566) (291174.0905, 288885.3485, 33.90914) (291174.3828, 288884.9429, 33.90263) (291174.6752, 288884.5372, 33.89612) (291174.9676, 288884.1316, 33.88961) (291175.2599, 288883.726, 33.88309) (291175.5523, 288883.3203, 33.87658) (291175.8446, 288882.9147, 33.87007) (291176.137, 288882.5091, 33.86355) (291176.4293, 288882.1034, 33.85704) (291176.7217, 288881.6978, 33.85053) (291177.0141, 288881.2922, 33.84402) (291177.3064, 288880.8865, 33.8375) (291177.5988, 288880.4809, 33.83099) (291177.8911, 288880.0753, 33.82448) (291178.1835, 288879.6697, 33.81796) (291178.4758, 288879.264, 33.81145) (291178.7682, 288878.8584, 33.80494) (291179.0606, 288878.4528, 33.79843) (291179.3529, 288878.0471, 33.79191) (291179.6453, 288877.6415, 33.7854) (291179.9376, 288877.2359, 33.77889) (291180.23, 288876.8302, 33.77237) (291180.5223, 288876.4246, 33.76586) (291180.8147, 288876.019, 33.75935) (291181.107, 288875.6133, 33.75284) (291181.3994, 288875.2077, 33.74632) (291181.6918, 288874.8021, 33.73981) (291181.9841, 288874.3964, 33.7333) (291182.2765, 288873.9908, 33.72678) (291182.5688, 288873.5852, 33.72027) (291182.8612, 288873.1795, 33.71376) (291183.1535, 288872.7739, 33.70724) (291183.4459, 288872.3683, 33.70073) (291183.7383, 288871.9626, 33.69422) (291184.0306, 288871.557, 33.68771) (291184.323, 288871.1514, 33.68119) (291184.6153, 288870.7457, 33.67468) (291184.9077, 288870.3401, 33.66817) (291185.2, 288869.9345, 33.66165) (291185.4924, 288869.5288, 33.65514) (291185.7848, 288869.1232, 33.64863) (291186.0771, 288868.7176, 33.64212) (291186.3695, 288868.3119, 33.6356) (291186.6618, 288867.9063, 33.62909) (291186.9542, 288867.5007, 33.62258) (291187.2465, 288867.095, 33.61606) (291187.5389, 288866.6894, 33.60955) (291187.8313, 288866.2838, 33.60304) (291188.1236, 288865.8781, 33.59653) (291188.416, 288865.4725, 33.59001) (291188.7083, 288865.0669, 33.5835) (291189.0007, 288864.6612, 33.57699) (291189.293, 288864.2556, 33.57047) (291189.5854, 288863.85, 33.56396) (291189.8778, 288863.4443, 33.55745) (291190.1701, 288863.0387, 33.55094) (291190.4625, 288862.6331, 33.54442) (291190.7548, 288862.2274, 33.53791) (291191.0472, 288861.8218, 33.5314) (291191.3395, 288861.4162, 33.52488) (291191.6319, 288861.0105, 33.51837) (291191.9243, 288860.6049, 33.51186) (291192.2166, 288860.1993, 33.50535) (291192.509, 288859.7937, 33.49883) (291192.8013, 288859.388, 33.49232) (291193.0937, 288858.9824, 33.48581) (291193.386, 288858.5768, 33.47929) (291193.6784, 288858.1711, 33.47278) (291193.9708, 288857.7655, 33.46627) (291194.2631, 288857.3599, 33.45976) (291194.5555, 288856.9542, 33.45324) (291194.8444, 288856.5462, 33.44614) (291195.1313, 288856.1367, 33.43868) (291195.4182, 288855.7272, 33.43122) (291195.7051, 288855.3177, 33.42376) (291195.992, 288854.9082, 33.4163) (291196.2789, 288854.4987, 33.40885) (291196.5658, 288854.0892, 33.40139) (291196.8527, 288853.6797, 33.39393) (291197.1396, 288853.2702, 33.38647) (291197.4266, 288852.8608, 33.37901) (291197.7135, 288852.4513, 33.37155) (291198.0004, 288852.0418, 33.36409) (291198.2873, 288851.6323, 33.35664) (291198.5742, 288851.2228, 33.34918) (291198.8611, 288850.8133, 33.34172) (291199.148, 288850.4038, 33.33426) (291199.4349, 288849.9943, 33.3268) (291199.7218, 288849.5848, 33.31934) (291200.0087, 288849.1753, 33.31188) (291200.2956, 288848.7658, 33.30443) (291200.5825, 288848.3564, 33.29697) (291200.8694, 288847.9469, 33.28951) (291201.1563, 288847.5374, 33.28205) (291201.4432, 288847.1279, 33.27459) (291201.7301, 288846.7184, 33.26713) (291202.017, 288846.3089, 33.25967) (291202.3039, 288845.8994, 33.25222) (291202.5908, 288845.4899, 33.24476) (291202.8777, 288845.0804, 33.2373) (291203.1646, 288844.6709, 33.22984) (291203.4515, 288844.2614, 33.22238) (291203.7384, 288843.8519, 33.21492) (291204.0254, 288843.4425, 33.20746) (291204.3123, 288843.033, 33.20001) (291204.5992, 288842.6235, 33.19255) (291204.8861, 288842.214, 33.18509) (291205.173, 288841.8045, 33.17763) (291205.4599, 288841.395, 33.17017) (291205.7468, 288840.9855, 33.16271) (291206.0337, 288840.576, 33.15525) (291206.3206, 288840.1665, 33.14779) (291206.6075, 288839.757, 33.14034) (291206.8944, 288839.3475, 33.13288) (291207.1813, 288838.938, 33.12542) (291207.4682, 288838.5286, 33.11796) (291207.7551, 288838.1191, 33.1105) (291208.042, 288837.7096, 33.10304) (291208.3289, 288837.3001, 33.09558) (291208.6158, 288836.8906, 33.08813) (291208.8633, 288836.4584, 33.08482) (291209.0736, 288836.0047, 33.08546) (291209.2838, 288835.5509, 33.08609) (291209.494, 288835.0972, 33.08672) (291209.7042, 288834.6435, 33.08735) (291209.9145, 288834.1898, 33.08798) (291210.1247, 288833.7361, 33.08861) (291210.3349, 288833.2824, 33.08924) (291210.5451, 288832.8287, 33.08987) (291210.7554, 288832.3749, 33.09051) (291210.9656, 288831.9212, 33.09114) (291211.1758, 288831.4675, 33.09177) (291211.3861, 288831.0138, 33.0924) (291211.5963, 288830.5601, 33.09303) (291211.8065, 288830.1064, 33.09366) (291212.0167, 288829.6527, 33.09429) (291212.227, 288829.1989, 33.09492) (291212.4372, 288828.7452, 33.09556) (291212.6474, 288828.2915, 33.09619) (291212.8576, 288827.8378, 33.09682) (291213.0679, 288827.3841, 33.09745) (291213.2781, 288826.9304, 33.09808) (291213.4883, 288826.4767, 33.09871) (291213.6986, 288826.0229, 33.09934) (291213.9088, 288825.5692, 33.09997) (291214.119, 288825.1155, 33.10061) (291214.3292, 288824.6618, 33.10124) (291214.5395, 288824.2081, 33.10187) (291214.7497, 288823.7544, 33.1025) (291214.9599, 288823.3007, 33.10313) (291215.1701, 288822.8469, 33.10376) (291215.3804, 288822.3932, 33.10439) (291215.6627, 288821.9822, 33.10293) (291215.9597, 288821.58, 33.10104) (291216.2567, 288821.1777, 33.09916) (291216.5538, 288820.7754, 33.09727) (291216.8508, 288820.3732, 33.09538) (291217.1539, 288819.9757, 33.08239) (291217.4586, 288819.5795, 33.0666) (291217.8456, 288819.2842, 33.08024) (291218.2559, 288819.4166, 33.08881) (291218.4181, 288819.8895, 33.08888) (291218.5804, 288820.3625, 33.08894) (291218.7427, 288820.8355, 33.08901) (291218.905, 288821.3085, 33.08908) (291219.0673, 288821.7815, 33.08914) (291219.2296, 288822.2545, 33.08921) (291219.3919, 288822.7274, 33.08928) (291219.5542, 288823.2004, 33.08934) (291219.7165, 288823.6734, 33.08941) (291219.8788, 288824.1464, 33.08948) (291220.0411, 288824.6194, 33.08954) (291220.2034, 288825.0924, 33.08961) (291220.3657, 288825.5653, 33.08968) (291220.528, 288826.0383, 33.08974) (291220.6903, 288826.5113, 33.08981) (291220.8526, 288826.9843, 33.08988) (291221.0149, 288827.4573, 33.08994) (291221.2176, 288827.8983, 33.08739) (291221.6398, 288828.1657, 33.07063) (291222.062, 288828.4331, 33.05387) (291222.4842, 288828.7005, 33.03711) (291222.9065, 288828.9679, 33.02035) (291223.3287, 288829.2353, 33.00358) (291223.7509, 288829.5026, 32.98682) (291224.1731, 288829.77, 32.97006) (291224.5954, 288830.0374, 32.9533) (291225.0176, 288830.3048, 32.93653) (291225.4398, 288830.5722, 32.91977) (291225.862, 288830.8396, 32.90301) (291226.2843, 288831.107, 32.88625) (291226.7065, 288831.3744, 32.86949) (291227.1287, 288831.6418, 32.85272) (291227.5509, 288831.9092, 32.83596) (291227.9731, 288832.1766, 32.8192) (291228.3954, 288832.444, 32.80244) (291228.8176, 288832.7114, 32.78568) (291229.2398, 288832.9788, 32.76891) (291229.662, 288833.2461, 32.75215) (291230.0843, 288833.5135, 32.73539) (291230.5065, 288833.7809, 32.71863) (291230.9287, 288834.0483, 32.70187) (291231.3509, 288834.3157, 32.6851) (291231.7732, 288834.5831, 32.66834) (291232.1954, 288834.8505, 32.65158) (291232.6176, 288835.1179, 32.63482) (291233.0398, 288835.3853, 32.61806) (291233.4621, 288835.6527, 32.60129) (291233.8843, 288835.9201, 32.58453) (291234.3065, 288836.1875, 32.56777) (291234.7287, 288836.4549, 32.55101) (291235.151, 288836.7223, 32.53425) (291235.5732, 288836.9896, 32.51748) (291235.9954, 288837.257, 32.50072) (291236.4176, 288837.5244, 32.48396) (291236.8398, 288837.7918, 32.4672) (291237.2621, 288838.0592, 32.45044) (291237.6843, 288838.3266, 32.43367) (291238.1065, 288838.594, 32.41691) (291238.5287, 288838.8614, 32.40015) (291238.951, 288839.1288, 32.38339) (291239.3732, 288839.3962, 32.36662) (291239.7954, 288839.6636, 32.34986) (291240.2176, 288839.931, 32.3331) (291240.6399, 288840.1984, 32.31634) (291241.0621, 288840.4658, 32.29958) (291241.4843, 288840.7331, 32.28281) (291241.9065, 288841.0005, 32.26605) (291242.3288, 288841.2679, 32.24929) (291242.751, 288841.5353, 32.23253) (291243.1732, 288841.8027, 32.21577) (291243.5954, 288842.0701, 32.199) (291244.0177, 288842.3375, 32.18224) (291244.4399, 288842.6049, 32.16548) (291244.8621, 288842.8723, 32.14872) (291245.2843, 288843.1397, 32.13196) (291245.7065, 288843.4071, 32.11519) (291246.1288, 288843.6745, 32.09843) (291246.551, 288843.9419, 32.08167) (291246.9732, 288844.2093, 32.06491) (291247.3954, 288844.4766, 32.04815) (291247.8177, 288844.744, 32.03138) (291248.2399, 288845.0114, 32.01462) (291248.6621, 288845.2788, 31.99786) (291249.0843, 288845.5462, 31.9811) (291249.5066, 288845.8136, 31.96434) (291249.9288, 288846.081, 31.94757) (291250.351, 288846.3484, 31.93081) (291250.7732, 288846.6158, 31.91405) (291251.1955, 288846.8832, 31.89729) (291251.6177, 288847.1506, 31.88053) (291252.0399, 288847.418, 31.86376) (291252.4621, 288847.6854, 31.847) (291252.8844, 288847.9528, 31.83024) (291253.3066, 288848.2201, 31.81348) (291253.7288, 288848.4875, 31.79671) (291254.151, 288848.7549, 31.77995) (291254.5732, 288849.0223, 31.76319) (291254.9955, 288849.2897, 31.74643) (291255.4177, 288849.5571, 31.72967) (291255.8399, 288849.8245, 31.7129) (291256.2621, 288850.0919, 31.69614) (291256.6844, 288850.3593, 31.67938) (291257.1066, 288850.6267, 31.66262) (291257.5288, 288850.8941, 31.64586) (291257.951, 288851.1615, 31.62909) (291258.3733, 288851.4289, 31.61233) (291258.7955, 288851.6962, 31.59557) (291259.2177, 288851.9636, 31.57881) (291259.6399, 288852.231, 31.56205) (291260.0622, 288852.4984, 31.54528) (291260.4844, 288852.7658, 31.52852) (291260.9066, 288853.0332, 31.51176) (291261.3288, 288853.3006, 31.495) (291261.7511, 288853.568, 31.47824) (291262.1733, 288853.8354, 31.46147) (291262.5955, 288854.1028, 31.44471) (291263.0177, 288854.3702, 31.42795) (291263.4399, 288854.6376, 31.41119) (291263.8622, 288854.905, 31.39443) (291264.3094, 288855.1075, 31.37766) (291264.8019, 288855.1925, 31.3609) (291265.2944, 288855.2775, 31.34414) (291265.7868, 288855.3625, 31.32738) (291266.2793, 288855.4475, 31.31062) (291266.7718, 288855.5325, 31.29385) (291267.2643, 288855.6175, 31.27709) (291267.7568, 288855.7025, 31.26033) (291268.2493, 288855.7875, 31.24357) (291268.7418, 288855.8725, 31.22681) (291269.2343, 288855.9575, 31.21004) (291269.7268, 288856.0424, 31.19328) (291270.2193, 288856.1274, 31.17652) (291270.7118, 288856.2124, 31.15976) (291271.2043, 288856.2974, 31.143) (291271.6967, 288856.3824, 31.12623) (291272.1892, 288856.4674, 31.10947) (291272.6817, 288856.5524, 31.09271) (291273.1742, 288856.6374, 31.07595) (291273.6667, 288856.7224, 31.05919) (291274.1592, 288856.8074, 31.04242) (291274.6517, 288856.8924, 31.02566) (291275.1442, 288856.9774, 31.0089) (291275.6367, 288857.0624, 30.99214) (291276.1292, 288857.1474, 30.97538) (291276.6217, 288857.2324, 30.95861) (291277.1142, 288857.3173, 30.94185) (291277.6066, 288857.4023, 30.92509) (291278.0721, 288857.5585, 30.90785) (291278.4965, 288857.8222, 30.88989) (291278.921, 288858.086, 30.87193) (291279.3455, 288858.3497, 30.85397) (291279.7699, 288858.6135, 30.836) (291280.1944, 288858.8772, 30.81804) (291280.6188, 288859.1409, 30.80008) (291281.0433, 288859.4047, 30.78212) (291281.4678, 288859.6684, 30.76416) (291281.8922, 288859.9322, 30.7462) (291282.3167, 288860.1959, 30.72823) (291282.7412, 288860.4597, 30.71027) (291283.1656, 288860.7234, 30.69231) (291283.5901, 288860.9872, 30.67435) (291284.0146, 288861.2509, 30.65639) (291284.439, 288861.5146, 30.63843) (291284.8635, 288861.7784, 30.62046) (291285.2879, 288862.0421, 30.6025) (291285.7124, 288862.3059, 30.58454) (291286.1369, 288862.5696, 30.56658) (291286.5613, 288862.8334, 30.54862) (291286.9858, 288863.0971, 30.53066) (291287.4103, 288863.3609, 30.51269) (291287.8347, 288863.6246, 30.49473) (291288.2592, 288863.8883, 30.47677) (291288.6837, 288864.1521, 30.45881) (291289.1081, 288864.4158, 30.44085) (291289.5326, 288864.6796, 30.42289) (291289.957, 288864.9433, 30.40493) (291290.3815, 288865.2071, 30.38696) (291290.806, 288865.4708, 30.369) (291291.2304, 288865.7345, 30.35104) (291291.6549, 288865.9983, 30.33308) (291292.0794, 288866.262, 30.31512) (291292.5038, 288866.5258, 30.29716) (291292.9283, 288866.7895, 30.27919) (291293.3528, 288867.0533, 30.26123) (291293.7772, 288867.317, 30.24327) (291294.2017, 288867.5808, 30.22531) (291294.6261, 288867.8445, 30.20735) (291295.0506, 288868.1082, 30.18939) (291295.4751, 288868.372, 30.17142) (291295.8995, 288868.6357, 30.15346) (291296.324, 288868.8995, 30.1355) (291296.7485, 288869.1632, 30.11754) (291297.1729, 288869.427, 30.09958) (291297.5974, 288869.6907, 30.08162) (291298.0219, 288869.9544, 30.06365) (291298.4463, 288870.2182, 30.04569) (291298.8708, 288870.4819, 30.02773) (291299.2952, 288870.7457, 30.00977) (291299.7197, 288871.0094, 29.99181) (291300.1442, 288871.2732, 29.97385) (291300.5686, 288871.5369, 29.95588) (291300.9931, 288871.8007, 29.93792) (291301.4176, 288872.0644, 29.91996) (291301.842, 288872.3281, 29.902) (291302.2665, 288872.5919, 29.88404) (291302.691, 288872.8556, 29.86608) (291303.1154, 288873.1194, 29.84811) (291303.5399, 288873.3831, 29.83015) (291303.9643, 288873.6469, 29.81219) (291304.3888, 288873.9106, 29.79423) (291304.8133, 288874.1743, 29.77627) (291305.2377, 288874.4381, 29.75831) (291305.6622, 288874.7018, 29.74034) (291306.0867, 288874.9656, 29.72238) (291306.5111, 288875.2293, 29.70442) (291306.9356, 288875.4931, 29.68646) (291307.3601, 288875.7568, 29.6685) (291307.7845, 288876.0206, 29.65054) (291308.209, 288876.2843, 29.63258) (291308.6334, 288876.548, 29.61461) (291309.0579, 288876.8118, 29.59665) (291309.4824, 288877.0755, 29.57869) (291309.9068, 288877.3393, 29.56073) (291310.3313, 288877.603, 29.54277) (291310.7558, 288877.8668, 29.52481) (291311.1802, 288878.1305, 29.50684) (291311.6047, 288878.3942, 29.48888) (291312.0292, 288878.658, 29.47092) (291312.4536, 288878.9217, 29.45296) (291312.8781, 288879.1855, 29.435) (291313.3025, 288879.4492, 29.41704) (291313.727, 288879.713, 29.39907) (291314.1515, 288879.9767, 29.38111) (291314.5759, 288880.2405, 29.36315) (291315.0004, 288880.5042, 29.34519) (291315.4249, 288880.7679, 29.32723) (291315.8493, 288881.0317, 29.30927) (291316.2738, 288881.2954, 29.2913) (291316.6983, 288881.5592, 29.27334) (291317.1227, 288881.8229, 29.25538) (291317.5472, 288882.0867, 29.23742) (291317.9716, 288882.3504, 29.21946) (291318.3961, 288882.6141, 29.2015) (291318.8206, 288882.8779, 29.18353) (291319.245, 288883.1416, 29.16557) (291319.6695, 288883.4054, 29.14761) (291320.094, 288883.6691, 29.12965) (291320.5184, 288883.9329, 29.11169) (291320.9429, 288884.1966, 29.09373) (291321.3674, 288884.4604, 29.07576) (291321.7918, 288884.7241, 29.0578) (291322.2163, 288884.9878, 29.03984) (291322.6407, 288885.2516, 29.02188) (291323.0652, 288885.5153, 29.00392) (291323.4897, 288885.7791, 28.98596) (291323.9141, 288886.0428, 28.968) (291324.3386, 288886.3066, 28.95003) (291324.7631, 288886.5703, 28.93207) (291325.1875, 288886.834, 28.91411) (291325.612, 288887.0978, 28.89615) (291326.0365, 288887.3615, 28.87819) (291326.4609, 288887.6253, 28.86023) (291326.8854, 288887.889, 28.84226) (291327.3098, 288888.1528, 28.8243) (291327.7343, 288888.4165, 28.80634) (291328.1588, 288888.6803, 28.78838) (291328.5832, 288888.944, 28.77042) (291329.0077, 288889.2077, 28.75246) (291329.4322, 288889.4715, 28.73449) (291329.8566, 288889.7352, 28.71653) (291330.2811, 288889.999, 28.69857) (291330.7056, 288890.2627, 28.68061) (291331.13, 288890.5265, 28.66265) (291331.5545, 288890.7902, 28.64469) (291331.9789, 288891.0539, 28.62672) (291332.4034, 288891.3177, 28.60876) (291332.8279, 288891.5814, 28.5908) (291333.2523, 288891.8452, 28.57284) (291333.6768, 288892.1089, 28.55488) (291334.1013, 288892.3727, 28.53692) (291334.5257, 288892.6364, 28.51895) (291334.9502, 288892.9002, 28.50099) (291335.3747, 288893.1639, 28.48303) (291335.7991, 288893.4276, 28.46507) (291336.2236, 288893.6914, 28.44711) (291336.6481, 288893.9551, 28.42915) (291337.0725, 288894.2189, 28.41118) (291337.497, 288894.4826, 28.39322) (291337.9214, 288894.7464, 28.37526) (291338.3459, 288895.0101, 28.3573)</v>
      </c>
      <c r="J64" s="23" t="s">
        <v>405</v>
      </c>
      <c r="K64" s="24" t="s">
        <v>406</v>
      </c>
      <c r="L64" s="25" t="s">
        <v>407</v>
      </c>
      <c r="M64" s="20" t="str" cm="1">
        <f t="array" ref="M64">INDEX('[2]Phase 3 Master List GMA'!$Z:$Z, MATCH(TRUE, ISNUMBER(SEARCH(D64, '[2]Phase 3 Master List GMA'!$K:$K)), 0))</f>
        <v>TN to cover additional stages</v>
      </c>
      <c r="N64" s="20" t="str" cm="1">
        <f t="array" ref="N64">INDEX('[2]Phase 3 Master List GMA'!$AC:$AC, MATCH(TRUE, ISNUMBER(SEARCH(D64, '[2]Phase 3 Master List GMA'!$K:$K)), 0))</f>
        <v>N/A</v>
      </c>
      <c r="O64" s="20" t="str" cm="1">
        <f t="array" ref="O64">INDEX('[2]Phase 3 Master List GMA'!$AF:$AF, MATCH(TRUE, ISNUMBER(SEARCH(D64, '[2]Phase 3 Master List GMA'!$K:$K)), 0))</f>
        <v>N/A</v>
      </c>
      <c r="P64" s="20" t="str" cm="1">
        <f t="array" ref="P64">INDEX('[2]Phase 3 Master List GMA'!$AI:$AI, MATCH(TRUE, ISNUMBER(SEARCH(D64, '[2]Phase 3 Master List GMA'!$K:$K)), 0))</f>
        <v>N/A</v>
      </c>
      <c r="Q64" s="20" cm="1">
        <f t="array" ref="Q64">INDEX('[2]Phase 3 Master List GMA'!$AK:$AK, MATCH(TRUE, ISNUMBER(SEARCH(D64, '[2]Phase 3 Master List GMA'!$K:$K)), 0))</f>
        <v>0</v>
      </c>
      <c r="R64" s="18" t="str" cm="1">
        <f t="array" ref="R64">INDEX('[2]Phase 3 Master List GMA'!$L:$L, MATCH(TRUE, ISNUMBER(SEARCH(D64, '[2]Phase 3 Master List GMA'!$K:$K)), 0))</f>
        <v>Fibre optic cable</v>
      </c>
      <c r="S64" s="18" t="s">
        <v>408</v>
      </c>
      <c r="T64" s="22" t="s">
        <v>409</v>
      </c>
      <c r="U64" s="17" t="s">
        <v>410</v>
      </c>
      <c r="V64" s="18" t="s">
        <v>411</v>
      </c>
      <c r="W64" s="19" t="s">
        <v>412</v>
      </c>
      <c r="X64" s="11" t="str">
        <f t="shared" si="1"/>
        <v>NO</v>
      </c>
      <c r="Y64" s="4" t="s">
        <v>413</v>
      </c>
      <c r="Z64" s="11" t="s">
        <v>129</v>
      </c>
      <c r="AA64">
        <v>65.028210000000001</v>
      </c>
    </row>
    <row r="65" spans="1:27" ht="409.5">
      <c r="A65" t="s">
        <v>56</v>
      </c>
      <c r="B65" t="s">
        <v>399</v>
      </c>
      <c r="C65" t="s">
        <v>400</v>
      </c>
      <c r="D65" t="s">
        <v>414</v>
      </c>
      <c r="E65" t="s">
        <v>402</v>
      </c>
      <c r="F65" t="s">
        <v>403</v>
      </c>
      <c r="G65" t="s">
        <v>404</v>
      </c>
      <c r="I65" s="4" t="str">
        <f>_xlfn.XLOOKUP(D65,[1]ET4!$J:$J,[1]ET4!$O:$O)</f>
        <v>(291057.0961, 288997.1389, 34.5028) (291057.5196, 288996.8731, 34.50393) (291057.9437, 288996.6082, 34.50339) (291058.3679, 288996.3433, 34.50286) (291058.792, 288996.0784, 34.50232) (291059.2161, 288995.8135, 34.50179) (291059.6402, 288995.5485, 34.50125) (291060.0643, 288995.2836, 34.50071) (291060.4884, 288995.0187, 34.50018) (291060.9126, 288994.7538, 34.49964) (291061.3367, 288994.4889, 34.49911) (291061.7608, 288994.224, 34.49857) (291062.1849, 288993.9591, 34.49804) (291062.609, 288993.6942, 34.4975) (291063.0332, 288993.4293, 34.49697) (291063.4573, 288993.1644, 34.49643) (291063.8814, 288992.8995, 34.4959) (291064.3055, 288992.6346, 34.49536) (291064.7296, 288992.3697, 34.49483) (291065.1537, 288992.1047, 34.49429) (291065.5779, 288991.8398, 34.49376) (291066.002, 288991.5749, 34.49322) (291066.4261, 288991.31, 34.49269) (291066.8502, 288991.0451, 34.49215) (291067.2743, 288990.7802, 34.49162) (291067.6985, 288990.5153, 34.49108) (291068.1226, 288990.2504, 34.49055) (291068.5467, 288989.9855, 34.49001) (291068.9708, 288989.7206, 34.48947) (291069.3949, 288989.4557, 34.48894) (291069.819, 288989.1908, 34.4884) (291070.2432, 288988.9259, 34.48787) (291070.6673, 288988.6609, 34.48733) (291071.0914, 288988.396, 34.4868) (291071.5155, 288988.1311, 34.48626) (291071.9396, 288987.8662, 34.48573) (291072.3638, 288987.6013, 34.48519) (291072.7712, 288987.3123, 34.48577) (291073.1693, 288987.0096, 34.48697) (291073.5431, 288986.6798, 34.48676) (291073.89, 288986.3195, 34.48499) (291074.2368, 288985.9593, 34.48321) (291074.5836, 288985.5991, 34.48144) (291074.9305, 288985.2389, 34.47966) (291075.2773, 288984.8787, 34.47789) (291075.6241, 288984.5185, 34.47611) (291075.971, 288984.1583, 34.47434) (291076.3178, 288983.798, 34.47257) (291076.6646, 288983.4378, 34.47079) (291077.0115, 288983.0776, 34.46902) (291077.3583, 288982.7174, 34.46724) (291077.7052, 288982.3572, 34.46547) (291078.052, 288981.997, 34.46369) (291078.3988, 288981.6367, 34.46192) (291078.7457, 288981.2765, 34.46014) (291079.0925, 288980.9163, 34.45837) (291079.4393, 288980.5561, 34.4566) (291079.7862, 288980.1959, 34.45482) (291080.133, 288979.8357, 34.45305) (291080.4798, 288979.4755, 34.45127) (291080.8267, 288979.1152, 34.4495) (291081.1735, 288978.755, 34.44772) (291081.5203, 288978.3948, 34.44595) (291081.8672, 288978.0346, 34.44417) (291082.214, 288977.6744, 34.4424) (291082.5608, 288977.3142, 34.44063) (291082.9077, 288976.954, 34.43885) (291083.2545, 288976.5937, 34.43708) (291083.6014, 288976.2335, 34.4353) (291083.9482, 288975.8733, 34.43353) (291084.295, 288975.5131, 34.43175) (291084.6419, 288975.1529, 34.42998) (291084.9887, 288974.7927, 34.4282) (291085.3355, 288974.4324, 34.42643) (291085.6824, 288974.0722, 34.42466) (291086.0292, 288973.712, 34.42288) (291086.376, 288973.3518, 34.42111) (291086.7229, 288972.9916, 34.41933) (291087.0697, 288972.6314, 34.41756) (291087.4165, 288972.2712, 34.41578) (291087.7634, 288971.9109, 34.41401) (291088.1102, 288971.5507, 34.41223) (291088.4571, 288971.1905, 34.41046) (291088.8039, 288970.8303, 34.40869) (291089.1507, 288970.4701, 34.40691) (291089.4976, 288970.1099, 34.40514) (291089.8444, 288969.7497, 34.40336) (291090.1912, 288969.3894, 34.40159) (291090.5381, 288969.0292, 34.39981) (291090.8849, 288968.669, 34.39804) (291091.2317, 288968.3088, 34.39626) (291091.5786, 288967.9486, 34.39449) (291091.9254, 288967.5884, 34.39272) (291092.2722, 288967.2281, 34.39094) (291092.6191, 288966.8679, 34.38917) (291092.9659, 288966.5077, 34.38739) (291093.3127, 288966.1475, 34.38562) (291093.6596, 288965.7873, 34.38384) (291094.0064, 288965.4271, 34.38207) (291094.3533, 288965.0669, 34.38029) (291094.7001, 288964.7066, 34.37852) (291095.0469, 288964.3464, 34.37675) (291095.3938, 288963.9862, 34.37497) (291095.7406, 288963.626, 34.3732) (291096.0874, 288963.2658, 34.37142) (291096.4343, 288962.9056, 34.36965) (291096.7811, 288962.5454, 34.36787) (291097.1279, 288962.1851, 34.3661) (291097.4748, 288961.8249, 34.36432) (291097.8216, 288961.4647, 34.36255) (291098.1684, 288961.1045, 34.36078) (291098.5153, 288960.7443, 34.359) (291098.8621, 288960.3841, 34.35723) (291099.209, 288960.0238, 34.35545) (291099.5558, 288959.6636, 34.35368) (291099.9026, 288959.3034, 34.3519) (291100.2495, 288958.9432, 34.35013) (291100.5963, 288958.583, 34.34835) (291100.9431, 288958.2228, 34.34658) (291101.29, 288957.8626, 34.34481) (291101.6368, 288957.5023, 34.34303) (291101.9836, 288957.1421, 34.34126) (291102.3305, 288956.7819, 34.33948) (291102.6773, 288956.4217, 34.33771) (291103.0241, 288956.0615, 34.33593) (291103.371, 288955.7013, 34.33416) (291103.7178, 288955.3411, 34.33238) (291104.0646, 288954.9808, 34.33061) (291104.4115, 288954.6206, 34.32884) (291104.7583, 288954.2604, 34.32706) (291105.1052, 288953.9002, 34.32529) (291105.452, 288953.54, 34.32351) (291105.7988, 288953.1798, 34.32174) (291106.1457, 288952.8195, 34.31996) (291106.4925, 288952.4593, 34.31819) (291106.8393, 288952.0991, 34.31641) (291107.1862, 288951.7389, 34.31464) (291107.533, 288951.3787, 34.31287) (291107.8798, 288951.0185, 34.31109) (291108.2267, 288950.6583, 34.30932) (291108.5735, 288950.298, 34.30754) (291108.9203, 288949.9378, 34.30577) (291109.2672, 288949.5776, 34.30399) (291109.614, 288949.2174, 34.30222) (291109.9609, 288948.8572, 34.30044) (291110.3077, 288948.497, 34.29867) (291110.6545, 288948.1368, 34.2969) (291111.0014, 288947.7765, 34.29512) (291111.3482, 288947.4163, 34.29335) (291111.695, 288947.0561, 34.29157) (291112.0419, 288946.6959, 34.2898) (291112.3887, 288946.3357, 34.28802) (291112.7355, 288945.9755, 34.28625) (291113.0824, 288945.6152, 34.28447) (291113.4292, 288945.255, 34.2827) (291113.776, 288944.8948, 34.28093) (291114.1229, 288944.5346, 34.27915) (291114.4697, 288944.1744, 34.27738) (291114.8165, 288943.8142, 34.2756) (291115.1634, 288943.454, 34.27383) (291115.5102, 288943.0937, 34.27205) (291115.8571, 288942.7335, 34.27028) (291116.2039, 288942.3733, 34.2685) (291116.5507, 288942.0131, 34.26673) (291116.8976, 288941.6529, 34.26495) (291117.2444, 288941.2927, 34.26318) (291117.5912, 288940.9325, 34.26141) (291117.9381, 288940.5722, 34.25963) (291118.2849, 288940.212, 34.25786) (291118.6317, 288939.8518, 34.25608) (291118.9786, 288939.4916, 34.25431) (291119.3254, 288939.1314, 34.25253) (291119.6946, 288938.795, 34.25126) (291120.0763, 288938.4719, 34.25026) (291120.4579, 288938.1488, 34.24926) (291120.8395, 288937.8257, 34.24826) (291121.2212, 288937.5026, 34.24725) (291121.6028, 288937.1795, 34.24625) (291121.9845, 288936.8564, 34.24525) (291122.3661, 288936.5332, 34.24425) (291122.7478, 288936.2101, 34.24325) (291123.1294, 288935.887, 34.24225) (291123.511, 288935.5639, 34.24125) (291123.8927, 288935.2408, 34.24025) (291124.2743, 288934.9177, 34.23925) (291124.656, 288934.5946, 34.23825) (291125.0376, 288934.2715, 34.23725) (291125.4193, 288933.9484, 34.23625) (291125.8009, 288933.6252, 34.23525) (291126.1825, 288933.3021, 34.23425) (291126.5642, 288932.979, 34.23325) (291126.9458, 288932.6559, 34.23225) (291127.3275, 288932.3328, 34.23125) (291127.7091, 288932.0097, 34.23025) (291128.0908, 288931.6866, 34.22925) (291128.4724, 288931.3635, 34.22824) (291128.854, 288931.0404, 34.22724) (291129.2357, 288930.7172, 34.22624) (291129.6173, 288930.3941, 34.22524) (291129.999, 288930.071, 34.22424) (291130.3806, 288929.7479, 34.22324) (291130.7623, 288929.4248, 34.22224) (291131.1439, 288929.1017, 34.22124) (291131.5255, 288928.7786, 34.22024) (291131.9072, 288928.4555, 34.21924) (291132.2888, 288928.1324, 34.21824) (291132.6705, 288927.8093, 34.21724) (291133.0521, 288927.4861, 34.21624) (291133.4338, 288927.163, 34.21524) (291133.8154, 288926.8399, 34.21424) (291134.197, 288926.5168, 34.21324) (291134.5787, 288926.1937, 34.21224) (291134.9603, 288925.8706, 34.21124) (291135.342, 288925.5475, 34.21023) (291135.7236, 288925.2244, 34.20923) (291136.1053, 288924.9013, 34.20823) (291136.4869, 288924.5781, 34.20723) (291136.8685, 288924.255, 34.20623) (291137.2502, 288923.9319, 34.20523) (291137.6318, 288923.6088, 34.20423) (291138.0135, 288923.2857, 34.20323) (291138.3951, 288922.9626, 34.20223) (291138.7768, 288922.6395, 34.20123) (291139.1584, 288922.3164, 34.20023) (291139.54, 288921.9933, 34.19923) (291139.9217, 288921.6701, 34.19823) (291140.3033, 288921.347, 34.19723) (291140.685, 288921.0239, 34.19623) (291141.0666, 288920.7008, 34.19523) (291141.4483, 288920.3777, 34.19423) (291141.8299, 288920.0546, 34.19323) (291142.2115, 288919.7315, 34.19223) (291142.5932, 288919.4084, 34.19122) (291142.9748, 288919.0853, 34.19022) (291143.3456, 288918.7504, 34.18887) (291143.6984, 288918.3959, 34.18692) (291144.0511, 288918.0415, 34.18497) (291144.4039, 288917.6871, 34.18302) (291144.7566, 288917.3327, 34.18107) (291145.1094, 288916.9782, 34.17913) (291145.4621, 288916.6238, 34.17718) (291145.8148, 288916.2694, 34.17523) (291146.1676, 288915.915, 34.17328) (291146.5203, 288915.5605, 34.17133) (291146.8731, 288915.2061, 34.16939) (291147.2258, 288914.8517, 34.16744) (291147.5786, 288914.4973, 34.16549) (291147.9313, 288914.1428, 34.16354) (291148.2841, 288913.7884, 34.16159) (291148.6368, 288913.434, 34.15964) (291148.9896, 288913.0796, 34.1577) (291149.3423, 288912.7251, 34.15575) (291149.6951, 288912.3707, 34.1538) (291150.0478, 288912.0163, 34.15185) (291150.4006, 288911.6619, 34.1499) (291150.7533, 288911.3074, 34.14795) (291151.1061, 288910.953, 34.14601) (291151.4588, 288910.5986, 34.14406) (291151.8116, 288910.2442, 34.14211) (291152.1643, 288909.8897, 34.14016) (291152.5171, 288909.5353, 34.13821) (291152.8698, 288909.1809, 34.13627) (291153.2226, 288908.8265, 34.13432) (291153.5753, 288908.472, 34.13237) (291153.9281, 288908.1176, 34.13042) (291154.2808, 288907.7632, 34.12847) (291154.6336, 288907.4088, 34.12652) (291154.9863, 288907.0543, 34.12458) (291155.3391, 288906.6999, 34.12263) (291155.6918, 288906.3455, 34.12068) (291156.0446, 288905.9911, 34.11873) (291156.3973, 288905.6366, 34.11678) (291156.7501, 288905.2822, 34.11484) (291157.1028, 288904.9278, 34.11289) (291157.4556, 288904.5733, 34.11094) (291157.8083, 288904.2189, 34.10899) (291158.161, 288903.8645, 34.10704) (291158.5138, 288903.5101, 34.10509) (291158.8665, 288903.1556, 34.10315) (291159.2193, 288902.8012, 34.1012) (291159.572, 288902.4468, 34.09925) (291159.9248, 288902.0924, 34.0973) (291160.2775, 288901.7379, 34.09535) (291160.6303, 288901.3835, 34.0934) (291160.983, 288901.0291, 34.09146) (291161.3358, 288900.6747, 34.08951) (291161.6885, 288900.3202, 34.08756) (291162.0413, 288899.9658, 34.08561) (291162.394, 288899.6114, 34.08366) (291162.7468, 288899.257, 34.08172) (291163.0995, 288898.9025, 34.07977) (291163.4523, 288898.5481, 34.07782) (291163.805, 288898.1937, 34.07587) (291164.1578, 288897.8393, 34.07392) (291164.5105, 288897.4848, 34.07197) (291164.8633, 288897.1304, 34.07003) (291165.216, 288896.776, 34.06808) (291165.5688, 288896.4216, 34.06613) (291165.9215, 288896.0671, 34.06418) (291166.2743, 288895.7127, 34.06223) (291166.627, 288895.3583, 34.06029) (291166.9798, 288895.0039, 34.05834) (291167.3325, 288894.6494, 34.05639) (291167.6586, 288894.2724, 34.05243) (291167.951, 288893.8668, 34.04592) (291168.2433, 288893.4612, 34.0394) (291168.5357, 288893.0555, 34.03289) (291168.8281, 288892.6499, 34.02638) (291169.1204, 288892.2443, 34.01986) (291169.4128, 288891.8386, 34.01335) (291169.7051, 288891.433, 34.00684) (291169.9975, 288891.0274, 34.00032) (291170.2898, 288890.6217, 33.99381) (291170.5822, 288890.2161, 33.9873) (291170.8746, 288889.8105, 33.98079) (291171.1669, 288889.4048, 33.97427) (291171.4593, 288888.9992, 33.96776) (291171.7516, 288888.5936, 33.96125) (291172.044, 288888.1879, 33.95473) (291172.3363, 288887.7823, 33.94822) (291172.6287, 288887.3767, 33.94171) (291172.9211, 288886.971, 33.9352) (291173.2134, 288886.5654, 33.92868) (291173.5058, 288886.1598, 33.92217) (291173.7981, 288885.7541, 33.91566) (291174.0905, 288885.3485, 33.90914) (291174.3828, 288884.9429, 33.90263) (291174.6752, 288884.5372, 33.89612) (291174.9676, 288884.1316, 33.88961) (291175.2599, 288883.726, 33.88309) (291175.5523, 288883.3203, 33.87658) (291175.8446, 288882.9147, 33.87007) (291176.137, 288882.5091, 33.86355) (291176.4293, 288882.1034, 33.85704) (291176.7217, 288881.6978, 33.85053) (291177.0141, 288881.2922, 33.84402) (291177.3064, 288880.8865, 33.8375) (291177.5988, 288880.4809, 33.83099) (291177.8911, 288880.0753, 33.82448) (291178.1835, 288879.6697, 33.81796) (291178.4758, 288879.264, 33.81145) (291178.7682, 288878.8584, 33.80494) (291179.0606, 288878.4528, 33.79843) (291179.3529, 288878.0471, 33.79191) (291179.6453, 288877.6415, 33.7854) (291179.9376, 288877.2359, 33.77889) (291180.23, 288876.8302, 33.77237) (291180.5223, 288876.4246, 33.76586) (291180.8147, 288876.019, 33.75935) (291181.107, 288875.6133, 33.75284) (291181.3994, 288875.2077, 33.74632) (291181.6918, 288874.8021, 33.73981) (291181.9841, 288874.3964, 33.7333) (291182.2765, 288873.9908, 33.72678) (291182.5688, 288873.5852, 33.72027) (291182.8612, 288873.1795, 33.71376) (291183.1535, 288872.7739, 33.70724) (291183.4459, 288872.3683, 33.70073) (291183.7383, 288871.9626, 33.69422) (291184.0306, 288871.557, 33.68771) (291184.323, 288871.1514, 33.68119) (291184.6153, 288870.7457, 33.67468) (291184.9077, 288870.3401, 33.66817) (291185.2, 288869.9345, 33.66165) (291185.4924, 288869.5288, 33.65514) (291185.7848, 288869.1232, 33.64863) (291186.0771, 288868.7176, 33.64212) (291186.3695, 288868.3119, 33.6356) (291186.6618, 288867.9063, 33.62909) (291186.9542, 288867.5007, 33.62258) (291187.2465, 288867.095, 33.61606) (291187.5389, 288866.6894, 33.60955) (291187.8313, 288866.2838, 33.60304) (291188.1236, 288865.8781, 33.59653) (291188.416, 288865.4725, 33.59001) (291188.7083, 288865.0669, 33.5835) (291189.0007, 288864.6612, 33.57699) (291189.293, 288864.2556, 33.57047) (291189.5854, 288863.85, 33.56396) (291189.8778, 288863.4443, 33.55745) (291190.1701, 288863.0387, 33.55094) (291190.4625, 288862.6331, 33.54442) (291190.7548, 288862.2274, 33.53791) (291191.0472, 288861.8218, 33.5314) (291191.3395, 288861.4162, 33.52488) (291191.6319, 288861.0105, 33.51837) (291191.9243, 288860.6049, 33.51186) (291192.2166, 288860.1993, 33.50535) (291192.509, 288859.7937, 33.49883) (291192.8013, 288859.388, 33.49232) (291193.0937, 288858.9824, 33.48581) (291193.386, 288858.5768, 33.47929) (291193.6784, 288858.1711, 33.47278) (291193.9708, 288857.7655, 33.46627) (291194.2631, 288857.3599, 33.45976) (291194.5555, 288856.9542, 33.45324) (291194.8444, 288856.5462, 33.44614) (291195.1313, 288856.1367, 33.43868) (291195.4182, 288855.7272, 33.43122) (291195.7051, 288855.3177, 33.42376) (291195.992, 288854.9082, 33.4163) (291196.2789, 288854.4987, 33.40885) (291196.5658, 288854.0892, 33.40139) (291196.8527, 288853.6797, 33.39393) (291197.1396, 288853.2702, 33.38647) (291197.4266, 288852.8608, 33.37901) (291197.7135, 288852.4513, 33.37155) (291198.0004, 288852.0418, 33.36409) (291198.2873, 288851.6323, 33.35664) (291198.5742, 288851.2228, 33.34918) (291198.8611, 288850.8133, 33.34172) (291199.148, 288850.4038, 33.33426) (291199.4349, 288849.9943, 33.3268) (291199.7218, 288849.5848, 33.31934) (291200.0087, 288849.1753, 33.31188) (291200.2956, 288848.7658, 33.30443) (291200.5825, 288848.3564, 33.29697) (291200.8694, 288847.9469, 33.28951) (291201.1563, 288847.5374, 33.28205) (291201.4432, 288847.1279, 33.27459) (291201.7301, 288846.7184, 33.26713) (291202.017, 288846.3089, 33.25967) (291202.3039, 288845.8994, 33.25222) (291202.5908, 288845.4899, 33.24476) (291202.8777, 288845.0804, 33.2373) (291203.1646, 288844.6709, 33.22984) (291203.4515, 288844.2614, 33.22238) (291203.7384, 288843.8519, 33.21492) (291204.0254, 288843.4425, 33.20746) (291204.3123, 288843.033, 33.20001) (291204.5992, 288842.6235, 33.19255) (291204.8861, 288842.214, 33.18509) (291205.173, 288841.8045, 33.17763) (291205.4599, 288841.395, 33.17017) (291205.7468, 288840.9855, 33.16271) (291206.0337, 288840.576, 33.15525) (291206.3206, 288840.1665, 33.14779) (291206.6075, 288839.757, 33.14034) (291206.8944, 288839.3475, 33.13288) (291207.1813, 288838.938, 33.12542) (291207.4682, 288838.5286, 33.11796) (291207.7551, 288838.1191, 33.1105) (291208.042, 288837.7096, 33.10304) (291208.3289, 288837.3001, 33.09558) (291208.6158, 288836.8906, 33.08813) (291208.8633, 288836.4584, 33.08482) (291209.0736, 288836.0047, 33.08546) (291209.2838, 288835.5509, 33.08609) (291209.494, 288835.0972, 33.08672) (291209.7042, 288834.6435, 33.08735) (291209.9145, 288834.1898, 33.08798) (291210.1247, 288833.7361, 33.08861) (291210.3349, 288833.2824, 33.08924) (291210.5451, 288832.8287, 33.08987) (291210.7554, 288832.3749, 33.09051) (291210.9656, 288831.9212, 33.09114) (291211.1758, 288831.4675, 33.09177) (291211.3861, 288831.0138, 33.0924) (291211.5963, 288830.5601, 33.09303) (291211.8065, 288830.1064, 33.09366) (291212.0167, 288829.6527, 33.09429) (291212.227, 288829.1989, 33.09492) (291212.4372, 288828.7452, 33.09556) (291212.6474, 288828.2915, 33.09619) (291212.8576, 288827.8378, 33.09682) (291213.0679, 288827.3841, 33.09745) (291213.2781, 288826.9304, 33.09808) (291213.4883, 288826.4767, 33.09871) (291213.6986, 288826.0229, 33.09934) (291213.9088, 288825.5692, 33.09997) (291214.119, 288825.1155, 33.10061) (291214.3292, 288824.6618, 33.10124) (291214.5395, 288824.2081, 33.10187) (291214.7497, 288823.7544, 33.1025) (291214.9599, 288823.3007, 33.10313) (291215.1701, 288822.8469, 33.10376) (291215.3804, 288822.3932, 33.10439) (291215.6627, 288821.9822, 33.10293) (291215.9597, 288821.58, 33.10104) (291216.2567, 288821.1777, 33.09916) (291216.5538, 288820.7754, 33.09727) (291216.8508, 288820.3732, 33.09538) (291217.1539, 288819.9757, 33.08239) (291217.4586, 288819.5795, 33.0666) (291217.8456, 288819.2842, 33.08024) (291218.2559, 288819.4166, 33.08881) (291218.4181, 288819.8895, 33.08888) (291218.5804, 288820.3625, 33.08894) (291218.7427, 288820.8355, 33.08901) (291218.905, 288821.3085, 33.08908) (291219.0673, 288821.7815, 33.08914) (291219.2296, 288822.2545, 33.08921) (291219.3919, 288822.7274, 33.08928) (291219.5542, 288823.2004, 33.08934) (291219.7165, 288823.6734, 33.08941) (291219.8788, 288824.1464, 33.08948) (291220.0411, 288824.6194, 33.08954) (291220.2034, 288825.0924, 33.08961) (291220.3657, 288825.5653, 33.08968) (291220.528, 288826.0383, 33.08974) (291220.6903, 288826.5113, 33.08981) (291220.8526, 288826.9843, 33.08988) (291221.0149, 288827.4573, 33.08994) (291221.2176, 288827.8983, 33.08739) (291221.6398, 288828.1657, 33.07063) (291222.062, 288828.4331, 33.05387) (291222.4842, 288828.7005, 33.03711) (291222.9065, 288828.9679, 33.02035) (291223.3287, 288829.2353, 33.00358) (291223.7509, 288829.5026, 32.98682) (291224.1731, 288829.77, 32.97006) (291224.5954, 288830.0374, 32.9533) (291225.0176, 288830.3048, 32.93653) (291225.4398, 288830.5722, 32.91977) (291225.862, 288830.8396, 32.90301) (291226.2843, 288831.107, 32.88625) (291226.7065, 288831.3744, 32.86949) (291227.1287, 288831.6418, 32.85272) (291227.5509, 288831.9092, 32.83596) (291227.9731, 288832.1766, 32.8192) (291228.3954, 288832.444, 32.80244) (291228.8176, 288832.7114, 32.78568) (291229.2398, 288832.9788, 32.76891) (291229.662, 288833.2461, 32.75215) (291230.0843, 288833.5135, 32.73539) (291230.5065, 288833.7809, 32.71863) (291230.9287, 288834.0483, 32.70187) (291231.3509, 288834.3157, 32.6851) (291231.7732, 288834.5831, 32.66834) (291232.1954, 288834.8505, 32.65158) (291232.6176, 288835.1179, 32.63482) (291233.0398, 288835.3853, 32.61806) (291233.4621, 288835.6527, 32.60129) (291233.8843, 288835.9201, 32.58453) (291234.3065, 288836.1875, 32.56777) (291234.7287, 288836.4549, 32.55101) (291235.151, 288836.7223, 32.53425) (291235.5732, 288836.9896, 32.51748) (291235.9954, 288837.257, 32.50072) (291236.4176, 288837.5244, 32.48396) (291236.8398, 288837.7918, 32.4672) (291237.2621, 288838.0592, 32.45044) (291237.6843, 288838.3266, 32.43367) (291238.1065, 288838.594, 32.41691) (291238.5287, 288838.8614, 32.40015) (291238.951, 288839.1288, 32.38339) (291239.3732, 288839.3962, 32.36662) (291239.7954, 288839.6636, 32.34986) (291240.2176, 288839.931, 32.3331) (291240.6399, 288840.1984, 32.31634) (291241.0621, 288840.4658, 32.29958) (291241.4843, 288840.7331, 32.28281) (291241.9065, 288841.0005, 32.26605) (291242.3288, 288841.2679, 32.24929) (291242.751, 288841.5353, 32.23253) (291243.1732, 288841.8027, 32.21577) (291243.5954, 288842.0701, 32.199) (291244.0177, 288842.3375, 32.18224) (291244.4399, 288842.6049, 32.16548) (291244.8621, 288842.8723, 32.14872) (291245.2843, 288843.1397, 32.13196) (291245.7065, 288843.4071, 32.11519) (291246.1288, 288843.6745, 32.09843) (291246.551, 288843.9419, 32.08167) (291246.9732, 288844.2093, 32.06491) (291247.3954, 288844.4766, 32.04815) (291247.8177, 288844.744, 32.03138) (291248.2399, 288845.0114, 32.01462) (291248.6621, 288845.2788, 31.99786) (291249.0843, 288845.5462, 31.9811) (291249.5066, 288845.8136, 31.96434) (291249.9288, 288846.081, 31.94757) (291250.351, 288846.3484, 31.93081) (291250.7732, 288846.6158, 31.91405) (291251.1955, 288846.8832, 31.89729) (291251.6177, 288847.1506, 31.88053) (291252.0399, 288847.418, 31.86376) (291252.4621, 288847.6854, 31.847) (291252.8844, 288847.9528, 31.83024) (291253.3066, 288848.2201, 31.81348) (291253.7288, 288848.4875, 31.79671) (291254.151, 288848.7549, 31.77995) (291254.5732, 288849.0223, 31.76319) (291254.9955, 288849.2897, 31.74643) (291255.4177, 288849.5571, 31.72967) (291255.8399, 288849.8245, 31.7129) (291256.2621, 288850.0919, 31.69614) (291256.6844, 288850.3593, 31.67938) (291257.1066, 288850.6267, 31.66262) (291257.5288, 288850.8941, 31.64586) (291257.951, 288851.1615, 31.62909) (291258.3733, 288851.4289, 31.61233) (291258.7955, 288851.6962, 31.59557) (291259.2177, 288851.9636, 31.57881) (291259.6399, 288852.231, 31.56205) (291260.0622, 288852.4984, 31.54528) (291260.4844, 288852.7658, 31.52852) (291260.9066, 288853.0332, 31.51176) (291261.3288, 288853.3006, 31.495) (291261.7511, 288853.568, 31.47824) (291262.1733, 288853.8354, 31.46147) (291262.5955, 288854.1028, 31.44471) (291263.0177, 288854.3702, 31.42795) (291263.4399, 288854.6376, 31.41119) (291263.8622, 288854.905, 31.39443) (291264.3094, 288855.1075, 31.37766) (291264.8019, 288855.1925, 31.3609) (291265.2944, 288855.2775, 31.34414) (291265.7868, 288855.3625, 31.32738) (291266.2793, 288855.4475, 31.31062) (291266.7718, 288855.5325, 31.29385) (291267.2643, 288855.6175, 31.27709) (291267.7568, 288855.7025, 31.26033) (291268.2493, 288855.7875, 31.24357) (291268.7418, 288855.8725, 31.22681) (291269.2343, 288855.9575, 31.21004) (291269.7268, 288856.0424, 31.19328) (291270.2193, 288856.1274, 31.17652) (291270.7118, 288856.2124, 31.15976) (291271.2043, 288856.2974, 31.143) (291271.6967, 288856.3824, 31.12623) (291272.1892, 288856.4674, 31.10947) (291272.6817, 288856.5524, 31.09271) (291273.1742, 288856.6374, 31.07595) (291273.6667, 288856.7224, 31.05919) (291274.1592, 288856.8074, 31.04242) (291274.6517, 288856.8924, 31.02566) (291275.1442, 288856.9774, 31.0089) (291275.6367, 288857.0624, 30.99214) (291276.1292, 288857.1474, 30.97538) (291276.6217, 288857.2324, 30.95861) (291277.1142, 288857.3173, 30.94185) (291277.6066, 288857.4023, 30.92509) (291278.0721, 288857.5585, 30.90785) (291278.4965, 288857.8222, 30.88989) (291278.921, 288858.086, 30.87193) (291279.3455, 288858.3497, 30.85397) (291279.7699, 288858.6135, 30.836) (291280.1944, 288858.8772, 30.81804) (291280.6188, 288859.1409, 30.80008) (291281.0433, 288859.4047, 30.78212) (291281.4678, 288859.6684, 30.76416) (291281.8922, 288859.9322, 30.7462) (291282.3167, 288860.1959, 30.72823) (291282.7412, 288860.4597, 30.71027) (291283.1656, 288860.7234, 30.69231) (291283.5901, 288860.9872, 30.67435) (291284.0146, 288861.2509, 30.65639) (291284.439, 288861.5146, 30.63843) (291284.8635, 288861.7784, 30.62046) (291285.2879, 288862.0421, 30.6025) (291285.7124, 288862.3059, 30.58454) (291286.1369, 288862.5696, 30.56658) (291286.5613, 288862.8334, 30.54862) (291286.9858, 288863.0971, 30.53066) (291287.4103, 288863.3609, 30.51269) (291287.8347, 288863.6246, 30.49473) (291288.2592, 288863.8883, 30.47677) (291288.6837, 288864.1521, 30.45881) (291289.1081, 288864.4158, 30.44085) (291289.5326, 288864.6796, 30.42289) (291289.957, 288864.9433, 30.40493) (291290.3815, 288865.2071, 30.38696) (291290.806, 288865.4708, 30.369) (291291.2304, 288865.7345, 30.35104) (291291.6549, 288865.9983, 30.33308) (291292.0794, 288866.262, 30.31512) (291292.5038, 288866.5258, 30.29716) (291292.9283, 288866.7895, 30.27919) (291293.3528, 288867.0533, 30.26123) (291293.7772, 288867.317, 30.24327) (291294.2017, 288867.5808, 30.22531) (291294.6261, 288867.8445, 30.20735) (291295.0506, 288868.1082, 30.18939) (291295.4751, 288868.372, 30.17142) (291295.8995, 288868.6357, 30.15346) (291296.324, 288868.8995, 30.1355) (291296.7485, 288869.1632, 30.11754) (291297.1729, 288869.427, 30.09958) (291297.5974, 288869.6907, 30.08162) (291298.0219, 288869.9544, 30.06365) (291298.4463, 288870.2182, 30.04569) (291298.8708, 288870.4819, 30.02773) (291299.2952, 288870.7457, 30.00977) (291299.7197, 288871.0094, 29.99181) (291300.1442, 288871.2732, 29.97385) (291300.5686, 288871.5369, 29.95588) (291300.9931, 288871.8007, 29.93792) (291301.4176, 288872.0644, 29.91996) (291301.842, 288872.3281, 29.902) (291302.2665, 288872.5919, 29.88404) (291302.691, 288872.8556, 29.86608) (291303.1154, 288873.1194, 29.84811) (291303.5399, 288873.3831, 29.83015) (291303.9643, 288873.6469, 29.81219) (291304.3888, 288873.9106, 29.79423) (291304.8133, 288874.1743, 29.77627) (291305.2377, 288874.4381, 29.75831) (291305.6622, 288874.7018, 29.74034) (291306.0867, 288874.9656, 29.72238) (291306.5111, 288875.2293, 29.70442) (291306.9356, 288875.4931, 29.68646) (291307.3601, 288875.7568, 29.6685) (291307.7845, 288876.0206, 29.65054) (291308.209, 288876.2843, 29.63258) (291308.6334, 288876.548, 29.61461) (291309.0579, 288876.8118, 29.59665) (291309.4824, 288877.0755, 29.57869) (291309.9068, 288877.3393, 29.56073) (291310.3313, 288877.603, 29.54277) (291310.7558, 288877.8668, 29.52481) (291311.1802, 288878.1305, 29.50684) (291311.6047, 288878.3942, 29.48888) (291312.0292, 288878.658, 29.47092) (291312.4536, 288878.9217, 29.45296) (291312.8781, 288879.1855, 29.435) (291313.3025, 288879.4492, 29.41704) (291313.727, 288879.713, 29.39907) (291314.1515, 288879.9767, 29.38111) (291314.5759, 288880.2405, 29.36315) (291315.0004, 288880.5042, 29.34519) (291315.4249, 288880.7679, 29.32723) (291315.8493, 288881.0317, 29.30927) (291316.2738, 288881.2954, 29.2913) (291316.6983, 288881.5592, 29.27334) (291317.1227, 288881.8229, 29.25538) (291317.5472, 288882.0867, 29.23742) (291317.9716, 288882.3504, 29.21946) (291318.3961, 288882.6141, 29.2015) (291318.8206, 288882.8779, 29.18353) (291319.245, 288883.1416, 29.16557) (291319.6695, 288883.4054, 29.14761) (291320.094, 288883.6691, 29.12965) (291320.5184, 288883.9329, 29.11169) (291320.9429, 288884.1966, 29.09373) (291321.3674, 288884.4604, 29.07576) (291321.7918, 288884.7241, 29.0578) (291322.2163, 288884.9878, 29.03984) (291322.6407, 288885.2516, 29.02188) (291323.0652, 288885.5153, 29.00392) (291323.4897, 288885.7791, 28.98596) (291323.9141, 288886.0428, 28.968) (291324.3386, 288886.3066, 28.95003) (291324.7631, 288886.5703, 28.93207) (291325.1875, 288886.834, 28.91411) (291325.612, 288887.0978, 28.89615) (291326.0365, 288887.3615, 28.87819) (291326.4609, 288887.6253, 28.86023) (291326.8854, 288887.889, 28.84226) (291327.3098, 288888.1528, 28.8243) (291327.7343, 288888.4165, 28.80634) (291328.1588, 288888.6803, 28.78838) (291328.5832, 288888.944, 28.77042) (291329.0077, 288889.2077, 28.75246) (291329.4322, 288889.4715, 28.73449) (291329.8566, 288889.7352, 28.71653) (291330.2811, 288889.999, 28.69857) (291330.7056, 288890.2627, 28.68061) (291331.13, 288890.5265, 28.66265) (291331.5545, 288890.7902, 28.64469) (291331.9789, 288891.0539, 28.62672) (291332.4034, 288891.3177, 28.60876) (291332.8279, 288891.5814, 28.5908) (291333.2523, 288891.8452, 28.57284) (291333.6768, 288892.1089, 28.55488) (291334.1013, 288892.3727, 28.53692) (291334.5257, 288892.6364, 28.51895) (291334.9502, 288892.9002, 28.50099) (291335.3747, 288893.1639, 28.48303) (291335.7991, 288893.4276, 28.46507) (291336.2236, 288893.6914, 28.44711) (291336.6481, 288893.9551, 28.42915) (291337.0725, 288894.2189, 28.41118) (291337.497, 288894.4826, 28.39322) (291337.9214, 288894.7464, 28.37526) (291338.3459, 288895.0101, 28.3573)</v>
      </c>
      <c r="J65" s="26" t="s">
        <v>405</v>
      </c>
      <c r="K65" s="27" t="s">
        <v>406</v>
      </c>
      <c r="L65" s="28" t="s">
        <v>407</v>
      </c>
      <c r="M65" s="9" t="str" cm="1">
        <f t="array" ref="M65">INDEX('[2]Phase 3 Master List GMA'!$Z:$Z, MATCH(TRUE, ISNUMBER(SEARCH(D65, '[2]Phase 3 Master List GMA'!$K:$K)), 0))</f>
        <v>TN to cover additional stages</v>
      </c>
      <c r="N65" s="9" t="str" cm="1">
        <f t="array" ref="N65">INDEX('[2]Phase 3 Master List GMA'!$AC:$AC, MATCH(TRUE, ISNUMBER(SEARCH(D65, '[2]Phase 3 Master List GMA'!$K:$K)), 0))</f>
        <v>N/A</v>
      </c>
      <c r="O65" s="9" t="str" cm="1">
        <f t="array" ref="O65">INDEX('[2]Phase 3 Master List GMA'!$AF:$AF, MATCH(TRUE, ISNUMBER(SEARCH(D65, '[2]Phase 3 Master List GMA'!$K:$K)), 0))</f>
        <v>N/A</v>
      </c>
      <c r="P65" s="9" t="str" cm="1">
        <f t="array" ref="P65">INDEX('[2]Phase 3 Master List GMA'!$AI:$AI, MATCH(TRUE, ISNUMBER(SEARCH(D65, '[2]Phase 3 Master List GMA'!$K:$K)), 0))</f>
        <v>N/A</v>
      </c>
      <c r="Q65" s="9" cm="1">
        <f t="array" ref="Q65">INDEX('[2]Phase 3 Master List GMA'!$AK:$AK, MATCH(TRUE, ISNUMBER(SEARCH(D65, '[2]Phase 3 Master List GMA'!$K:$K)), 0))</f>
        <v>0</v>
      </c>
      <c r="R65" s="4" t="str" cm="1">
        <f t="array" ref="R65">INDEX('[2]Phase 3 Master List GMA'!$L:$L, MATCH(TRUE, ISNUMBER(SEARCH(D65, '[2]Phase 3 Master List GMA'!$K:$K)), 0))</f>
        <v>Fibre optic cable</v>
      </c>
      <c r="S65" s="4" t="s">
        <v>408</v>
      </c>
      <c r="T65" s="22" t="s">
        <v>409</v>
      </c>
      <c r="U65" s="17" t="s">
        <v>410</v>
      </c>
      <c r="V65" s="18" t="s">
        <v>411</v>
      </c>
      <c r="W65" s="19" t="s">
        <v>412</v>
      </c>
      <c r="X65" s="11" t="str">
        <f t="shared" si="1"/>
        <v>NO</v>
      </c>
      <c r="Y65" s="4" t="s">
        <v>413</v>
      </c>
      <c r="Z65" s="11" t="s">
        <v>129</v>
      </c>
      <c r="AA65">
        <v>65.028210000000001</v>
      </c>
    </row>
  </sheetData>
  <autoFilter ref="A1:AA65" xr:uid="{E820734C-F7BC-462A-BB4E-AFB2B723B73E}">
    <filterColumn colId="9" showButton="0"/>
    <filterColumn colId="10" showButton="0"/>
    <filterColumn colId="20" showButton="0"/>
    <filterColumn colId="21" showButton="0"/>
  </autoFilter>
  <mergeCells count="2">
    <mergeCell ref="J1:L1"/>
    <mergeCell ref="U1:W1"/>
  </mergeCells>
  <phoneticPr fontId="4" type="noConversion"/>
  <conditionalFormatting sqref="X3:X65">
    <cfRule type="containsText" dxfId="6" priority="4" operator="containsText" text="Y">
      <formula>NOT(ISERROR(SEARCH("Y",X3)))</formula>
    </cfRule>
    <cfRule type="containsText" dxfId="5" priority="5" operator="containsText" text="N">
      <formula>NOT(ISERROR(SEARCH("N",X3)))</formula>
    </cfRule>
  </conditionalFormatting>
  <conditionalFormatting sqref="Z3:Z65">
    <cfRule type="containsText" dxfId="4" priority="1" operator="containsText" text="T">
      <formula>NOT(ISERROR(SEARCH("T",Z3)))</formula>
    </cfRule>
    <cfRule type="containsText" dxfId="3" priority="2" operator="containsText" text="P">
      <formula>NOT(ISERROR(SEARCH("P",Z3)))</formula>
    </cfRule>
    <cfRule type="containsText" dxfId="2" priority="3" operator="containsText" text="N">
      <formula>NOT(ISERROR(SEARCH("N",Z3)))</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7D106-3FD0-428C-8CF3-FD412B81FD51}">
  <dimension ref="A1:D66"/>
  <sheetViews>
    <sheetView workbookViewId="0">
      <selection activeCell="N27" sqref="N27"/>
    </sheetView>
  </sheetViews>
  <sheetFormatPr defaultRowHeight="15"/>
  <cols>
    <col min="1" max="1" width="25.7109375" customWidth="1"/>
    <col min="2" max="2" width="20.28515625" customWidth="1"/>
  </cols>
  <sheetData>
    <row r="1" spans="1:4" ht="28.5">
      <c r="A1" s="42" t="s">
        <v>415</v>
      </c>
    </row>
    <row r="3" spans="1:4">
      <c r="A3" t="s">
        <v>416</v>
      </c>
      <c r="B3" t="s">
        <v>417</v>
      </c>
      <c r="C3" t="s">
        <v>418</v>
      </c>
      <c r="D3" t="s">
        <v>419</v>
      </c>
    </row>
    <row r="4" spans="1:4">
      <c r="A4" s="31" t="s">
        <v>35</v>
      </c>
      <c r="B4" t="s">
        <v>420</v>
      </c>
      <c r="C4">
        <v>90</v>
      </c>
      <c r="D4">
        <v>8.1999999999999993</v>
      </c>
    </row>
    <row r="5" spans="1:4">
      <c r="A5" s="31" t="s">
        <v>46</v>
      </c>
    </row>
    <row r="6" spans="1:4">
      <c r="A6" s="31" t="s">
        <v>53</v>
      </c>
    </row>
    <row r="7" spans="1:4">
      <c r="A7" s="31" t="s">
        <v>59</v>
      </c>
    </row>
    <row r="8" spans="1:4">
      <c r="A8" s="31" t="s">
        <v>68</v>
      </c>
      <c r="B8" t="s">
        <v>421</v>
      </c>
      <c r="C8">
        <v>229</v>
      </c>
      <c r="D8">
        <v>22.9</v>
      </c>
    </row>
    <row r="9" spans="1:4">
      <c r="A9" s="31" t="s">
        <v>80</v>
      </c>
      <c r="B9" t="s">
        <v>421</v>
      </c>
      <c r="C9">
        <v>229</v>
      </c>
      <c r="D9">
        <v>22.9</v>
      </c>
    </row>
    <row r="10" spans="1:4">
      <c r="A10" s="31" t="s">
        <v>82</v>
      </c>
      <c r="B10" t="s">
        <v>422</v>
      </c>
      <c r="C10">
        <v>914</v>
      </c>
      <c r="D10">
        <v>225</v>
      </c>
    </row>
    <row r="11" spans="1:4">
      <c r="A11" s="31" t="s">
        <v>93</v>
      </c>
      <c r="B11" t="s">
        <v>422</v>
      </c>
      <c r="C11">
        <v>914</v>
      </c>
      <c r="D11">
        <v>225</v>
      </c>
    </row>
    <row r="12" spans="1:4">
      <c r="A12" s="31" t="s">
        <v>95</v>
      </c>
      <c r="B12" t="s">
        <v>423</v>
      </c>
      <c r="C12">
        <v>300</v>
      </c>
      <c r="D12">
        <v>30</v>
      </c>
    </row>
    <row r="13" spans="1:4">
      <c r="A13" s="31" t="s">
        <v>105</v>
      </c>
      <c r="B13" t="s">
        <v>423</v>
      </c>
      <c r="C13">
        <v>300</v>
      </c>
      <c r="D13">
        <v>30</v>
      </c>
    </row>
    <row r="14" spans="1:4">
      <c r="A14" s="31" t="s">
        <v>106</v>
      </c>
      <c r="B14" t="s">
        <v>423</v>
      </c>
      <c r="C14">
        <v>300</v>
      </c>
      <c r="D14">
        <v>30</v>
      </c>
    </row>
    <row r="15" spans="1:4">
      <c r="A15" s="31" t="s">
        <v>109</v>
      </c>
      <c r="B15" t="s">
        <v>424</v>
      </c>
      <c r="C15">
        <v>152.4</v>
      </c>
      <c r="D15">
        <v>10.922000000000001</v>
      </c>
    </row>
    <row r="16" spans="1:4">
      <c r="A16" s="31" t="s">
        <v>118</v>
      </c>
      <c r="B16" t="s">
        <v>425</v>
      </c>
      <c r="C16">
        <v>180</v>
      </c>
      <c r="D16">
        <v>16.38</v>
      </c>
    </row>
    <row r="17" spans="1:4">
      <c r="A17" s="31" t="s">
        <v>130</v>
      </c>
      <c r="B17" t="s">
        <v>425</v>
      </c>
      <c r="C17">
        <v>180</v>
      </c>
      <c r="D17">
        <v>16.38</v>
      </c>
    </row>
    <row r="18" spans="1:4">
      <c r="A18" s="31" t="s">
        <v>135</v>
      </c>
      <c r="B18" t="s">
        <v>425</v>
      </c>
      <c r="C18">
        <v>180</v>
      </c>
      <c r="D18">
        <v>16.38</v>
      </c>
    </row>
    <row r="19" spans="1:4">
      <c r="A19" s="31" t="s">
        <v>140</v>
      </c>
      <c r="B19" t="s">
        <v>426</v>
      </c>
      <c r="C19">
        <v>610</v>
      </c>
      <c r="D19">
        <v>225</v>
      </c>
    </row>
    <row r="20" spans="1:4">
      <c r="A20" s="31" t="s">
        <v>149</v>
      </c>
      <c r="B20" t="s">
        <v>426</v>
      </c>
      <c r="C20">
        <v>610</v>
      </c>
      <c r="D20">
        <v>225</v>
      </c>
    </row>
    <row r="21" spans="1:4">
      <c r="A21" s="31" t="s">
        <v>158</v>
      </c>
      <c r="B21" t="s">
        <v>427</v>
      </c>
      <c r="C21">
        <v>127</v>
      </c>
      <c r="D21">
        <v>10.414</v>
      </c>
    </row>
    <row r="22" spans="1:4">
      <c r="A22" s="31" t="s">
        <v>167</v>
      </c>
      <c r="B22" t="s">
        <v>427</v>
      </c>
      <c r="C22">
        <v>127</v>
      </c>
      <c r="D22">
        <v>10.414</v>
      </c>
    </row>
    <row r="23" spans="1:4">
      <c r="A23" s="31" t="s">
        <v>168</v>
      </c>
      <c r="B23" t="s">
        <v>424</v>
      </c>
      <c r="C23">
        <v>152.4</v>
      </c>
      <c r="D23">
        <v>10.922000000000001</v>
      </c>
    </row>
    <row r="24" spans="1:4">
      <c r="A24" s="31" t="s">
        <v>178</v>
      </c>
      <c r="B24" t="s">
        <v>424</v>
      </c>
      <c r="C24">
        <v>152.4</v>
      </c>
      <c r="D24">
        <v>10.922000000000001</v>
      </c>
    </row>
    <row r="25" spans="1:4">
      <c r="A25" s="31" t="s">
        <v>179</v>
      </c>
      <c r="B25" t="s">
        <v>428</v>
      </c>
      <c r="C25">
        <v>101.6</v>
      </c>
      <c r="D25">
        <v>9.9060000000000006</v>
      </c>
    </row>
    <row r="26" spans="1:4">
      <c r="A26" s="31" t="s">
        <v>187</v>
      </c>
      <c r="B26" t="s">
        <v>424</v>
      </c>
      <c r="C26">
        <v>152.4</v>
      </c>
      <c r="D26">
        <v>10.922000000000001</v>
      </c>
    </row>
    <row r="27" spans="1:4">
      <c r="A27" s="31" t="s">
        <v>188</v>
      </c>
      <c r="B27" t="s">
        <v>424</v>
      </c>
      <c r="C27">
        <v>152.4</v>
      </c>
      <c r="D27">
        <v>10.922000000000001</v>
      </c>
    </row>
    <row r="28" spans="1:4">
      <c r="A28" s="31" t="s">
        <v>189</v>
      </c>
      <c r="B28" t="s">
        <v>424</v>
      </c>
      <c r="C28">
        <v>152.4</v>
      </c>
      <c r="D28">
        <v>10.922000000000001</v>
      </c>
    </row>
    <row r="29" spans="1:4">
      <c r="A29" s="31">
        <v>510890085</v>
      </c>
      <c r="B29" t="s">
        <v>429</v>
      </c>
      <c r="C29">
        <v>147.80000000000001</v>
      </c>
      <c r="D29">
        <v>16.100000000000001</v>
      </c>
    </row>
    <row r="30" spans="1:4">
      <c r="A30" s="31" t="s">
        <v>199</v>
      </c>
      <c r="B30" t="s">
        <v>430</v>
      </c>
      <c r="C30">
        <v>250</v>
      </c>
      <c r="D30">
        <v>25</v>
      </c>
    </row>
    <row r="31" spans="1:4">
      <c r="A31" s="31" t="s">
        <v>205</v>
      </c>
      <c r="B31" t="s">
        <v>430</v>
      </c>
      <c r="C31">
        <v>250</v>
      </c>
      <c r="D31">
        <v>25</v>
      </c>
    </row>
    <row r="32" spans="1:4">
      <c r="A32" s="31" t="s">
        <v>210</v>
      </c>
      <c r="B32" t="s">
        <v>430</v>
      </c>
      <c r="C32">
        <v>250</v>
      </c>
      <c r="D32">
        <v>25</v>
      </c>
    </row>
    <row r="33" spans="1:4">
      <c r="A33" s="31" t="s">
        <v>215</v>
      </c>
      <c r="B33" t="s">
        <v>430</v>
      </c>
      <c r="C33">
        <v>250</v>
      </c>
      <c r="D33">
        <v>25</v>
      </c>
    </row>
    <row r="34" spans="1:4">
      <c r="A34" s="31" t="s">
        <v>220</v>
      </c>
      <c r="B34" t="s">
        <v>430</v>
      </c>
      <c r="C34">
        <v>250</v>
      </c>
      <c r="D34">
        <v>25</v>
      </c>
    </row>
    <row r="35" spans="1:4">
      <c r="A35" s="31" t="s">
        <v>225</v>
      </c>
      <c r="B35" t="s">
        <v>430</v>
      </c>
      <c r="C35">
        <v>250</v>
      </c>
      <c r="D35">
        <v>25</v>
      </c>
    </row>
    <row r="36" spans="1:4">
      <c r="A36" s="31" t="s">
        <v>231</v>
      </c>
      <c r="B36" t="s">
        <v>430</v>
      </c>
      <c r="C36">
        <v>250</v>
      </c>
      <c r="D36">
        <v>25</v>
      </c>
    </row>
    <row r="37" spans="1:4">
      <c r="A37" s="31" t="s">
        <v>240</v>
      </c>
      <c r="B37" t="s">
        <v>430</v>
      </c>
      <c r="C37">
        <v>250</v>
      </c>
      <c r="D37">
        <v>25</v>
      </c>
    </row>
    <row r="38" spans="1:4">
      <c r="A38" s="31" t="s">
        <v>245</v>
      </c>
      <c r="B38" t="s">
        <v>430</v>
      </c>
      <c r="C38">
        <v>250</v>
      </c>
      <c r="D38">
        <v>25</v>
      </c>
    </row>
    <row r="39" spans="1:4">
      <c r="A39" s="31" t="s">
        <v>250</v>
      </c>
      <c r="B39" t="s">
        <v>430</v>
      </c>
      <c r="C39">
        <v>250</v>
      </c>
      <c r="D39">
        <v>25</v>
      </c>
    </row>
    <row r="40" spans="1:4">
      <c r="A40" s="31" t="s">
        <v>255</v>
      </c>
      <c r="B40" t="s">
        <v>430</v>
      </c>
      <c r="C40">
        <v>250</v>
      </c>
      <c r="D40">
        <v>25</v>
      </c>
    </row>
    <row r="41" spans="1:4">
      <c r="A41" s="31" t="s">
        <v>262</v>
      </c>
      <c r="B41" t="s">
        <v>430</v>
      </c>
      <c r="C41">
        <v>250</v>
      </c>
      <c r="D41">
        <v>25</v>
      </c>
    </row>
    <row r="42" spans="1:4">
      <c r="A42" s="31" t="s">
        <v>268</v>
      </c>
      <c r="B42" t="s">
        <v>430</v>
      </c>
      <c r="C42">
        <v>250</v>
      </c>
      <c r="D42">
        <v>25</v>
      </c>
    </row>
    <row r="43" spans="1:4">
      <c r="A43" s="31" t="s">
        <v>273</v>
      </c>
      <c r="B43" t="s">
        <v>430</v>
      </c>
      <c r="C43">
        <v>250</v>
      </c>
      <c r="D43">
        <v>25</v>
      </c>
    </row>
    <row r="44" spans="1:4">
      <c r="A44" s="31" t="s">
        <v>278</v>
      </c>
      <c r="B44" t="s">
        <v>430</v>
      </c>
      <c r="C44">
        <v>250</v>
      </c>
      <c r="D44">
        <v>25</v>
      </c>
    </row>
    <row r="45" spans="1:4">
      <c r="A45" s="31" t="s">
        <v>283</v>
      </c>
      <c r="B45" t="s">
        <v>430</v>
      </c>
      <c r="C45">
        <v>250</v>
      </c>
      <c r="D45">
        <v>25</v>
      </c>
    </row>
    <row r="46" spans="1:4">
      <c r="A46" s="31" t="s">
        <v>288</v>
      </c>
      <c r="B46" t="s">
        <v>430</v>
      </c>
      <c r="C46">
        <v>250</v>
      </c>
      <c r="D46">
        <v>25</v>
      </c>
    </row>
    <row r="47" spans="1:4">
      <c r="A47" s="31" t="s">
        <v>293</v>
      </c>
      <c r="B47" t="s">
        <v>430</v>
      </c>
      <c r="C47">
        <v>250</v>
      </c>
      <c r="D47">
        <v>25</v>
      </c>
    </row>
    <row r="48" spans="1:4">
      <c r="A48" s="31" t="s">
        <v>298</v>
      </c>
      <c r="B48" t="s">
        <v>430</v>
      </c>
      <c r="C48">
        <v>250</v>
      </c>
      <c r="D48">
        <v>25</v>
      </c>
    </row>
    <row r="49" spans="1:4">
      <c r="A49" s="31" t="s">
        <v>303</v>
      </c>
      <c r="B49" t="s">
        <v>430</v>
      </c>
      <c r="C49">
        <v>250</v>
      </c>
      <c r="D49">
        <v>25</v>
      </c>
    </row>
    <row r="50" spans="1:4">
      <c r="A50" s="31" t="s">
        <v>308</v>
      </c>
      <c r="B50" t="s">
        <v>430</v>
      </c>
      <c r="C50">
        <v>250</v>
      </c>
      <c r="D50">
        <v>25</v>
      </c>
    </row>
    <row r="51" spans="1:4">
      <c r="A51" s="31" t="s">
        <v>313</v>
      </c>
      <c r="B51" t="s">
        <v>430</v>
      </c>
      <c r="C51">
        <v>250</v>
      </c>
      <c r="D51">
        <v>25</v>
      </c>
    </row>
    <row r="52" spans="1:4">
      <c r="A52" s="31" t="s">
        <v>318</v>
      </c>
      <c r="B52" t="s">
        <v>430</v>
      </c>
      <c r="C52">
        <v>250</v>
      </c>
      <c r="D52">
        <v>25</v>
      </c>
    </row>
    <row r="53" spans="1:4">
      <c r="A53" s="31" t="s">
        <v>323</v>
      </c>
      <c r="B53" t="s">
        <v>430</v>
      </c>
      <c r="C53">
        <v>250</v>
      </c>
      <c r="D53">
        <v>25</v>
      </c>
    </row>
    <row r="54" spans="1:4">
      <c r="A54" s="31" t="s">
        <v>328</v>
      </c>
      <c r="B54" t="s">
        <v>430</v>
      </c>
      <c r="C54">
        <v>250</v>
      </c>
      <c r="D54">
        <v>25</v>
      </c>
    </row>
    <row r="55" spans="1:4">
      <c r="A55" s="31" t="s">
        <v>333</v>
      </c>
      <c r="B55" t="s">
        <v>430</v>
      </c>
      <c r="C55">
        <v>250</v>
      </c>
      <c r="D55">
        <v>25</v>
      </c>
    </row>
    <row r="56" spans="1:4">
      <c r="A56" s="31" t="s">
        <v>338</v>
      </c>
      <c r="B56" t="s">
        <v>430</v>
      </c>
      <c r="C56">
        <v>250</v>
      </c>
      <c r="D56">
        <v>25</v>
      </c>
    </row>
    <row r="57" spans="1:4">
      <c r="A57" s="31" t="s">
        <v>343</v>
      </c>
      <c r="B57" t="s">
        <v>430</v>
      </c>
      <c r="C57">
        <v>250</v>
      </c>
      <c r="D57">
        <v>25</v>
      </c>
    </row>
    <row r="58" spans="1:4">
      <c r="A58" s="31" t="s">
        <v>348</v>
      </c>
      <c r="B58" t="s">
        <v>431</v>
      </c>
      <c r="C58">
        <v>83</v>
      </c>
      <c r="D58">
        <v>3.5</v>
      </c>
    </row>
    <row r="59" spans="1:4">
      <c r="A59" s="31" t="s">
        <v>355</v>
      </c>
      <c r="B59" t="s">
        <v>431</v>
      </c>
      <c r="C59">
        <v>83</v>
      </c>
      <c r="D59">
        <v>3.5</v>
      </c>
    </row>
    <row r="60" spans="1:4">
      <c r="A60" s="31" t="s">
        <v>361</v>
      </c>
      <c r="B60" t="s">
        <v>431</v>
      </c>
      <c r="C60">
        <v>83</v>
      </c>
      <c r="D60">
        <v>3.5</v>
      </c>
    </row>
    <row r="61" spans="1:4">
      <c r="A61" s="31" t="s">
        <v>368</v>
      </c>
      <c r="B61" t="s">
        <v>431</v>
      </c>
      <c r="C61">
        <v>83</v>
      </c>
      <c r="D61">
        <v>3.5</v>
      </c>
    </row>
    <row r="62" spans="1:4">
      <c r="A62" s="31" t="s">
        <v>374</v>
      </c>
      <c r="B62" t="s">
        <v>431</v>
      </c>
      <c r="C62">
        <v>83</v>
      </c>
      <c r="D62">
        <v>3.5</v>
      </c>
    </row>
    <row r="63" spans="1:4">
      <c r="A63" s="31" t="s">
        <v>384</v>
      </c>
      <c r="B63" t="s">
        <v>431</v>
      </c>
      <c r="C63">
        <v>83</v>
      </c>
      <c r="D63">
        <v>3.5</v>
      </c>
    </row>
    <row r="64" spans="1:4">
      <c r="A64" s="31" t="s">
        <v>392</v>
      </c>
      <c r="B64" t="s">
        <v>431</v>
      </c>
      <c r="C64">
        <v>83</v>
      </c>
      <c r="D64">
        <v>3.5</v>
      </c>
    </row>
    <row r="65" spans="1:4">
      <c r="A65" s="31" t="s">
        <v>401</v>
      </c>
      <c r="B65" t="s">
        <v>432</v>
      </c>
      <c r="C65">
        <v>5</v>
      </c>
      <c r="D65">
        <v>42.5</v>
      </c>
    </row>
    <row r="66" spans="1:4">
      <c r="A66" s="33" t="s">
        <v>414</v>
      </c>
      <c r="B66" t="s">
        <v>432</v>
      </c>
      <c r="C66">
        <v>5</v>
      </c>
      <c r="D66">
        <v>42.5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6E7BE-B9EC-462F-81E4-607709298C62}">
  <dimension ref="A1:T67"/>
  <sheetViews>
    <sheetView tabSelected="1" topLeftCell="A23" zoomScale="70" zoomScaleNormal="70" workbookViewId="0">
      <selection activeCell="J27" sqref="J27"/>
    </sheetView>
  </sheetViews>
  <sheetFormatPr defaultColWidth="13.7109375" defaultRowHeight="15"/>
  <cols>
    <col min="2" max="2" width="26.5703125" customWidth="1"/>
    <col min="3" max="3" width="14.85546875" customWidth="1"/>
    <col min="4" max="4" width="32.7109375" customWidth="1"/>
    <col min="5" max="5" width="54" customWidth="1"/>
    <col min="6" max="6" width="31.140625" customWidth="1"/>
    <col min="7" max="7" width="46.140625" style="31" customWidth="1"/>
    <col min="8" max="8" width="15" customWidth="1"/>
    <col min="9" max="9" width="49" customWidth="1"/>
    <col min="10" max="10" width="15.28515625" customWidth="1"/>
    <col min="11" max="11" width="41.42578125" style="4" customWidth="1"/>
    <col min="12" max="12" width="19.42578125" customWidth="1"/>
    <col min="13" max="13" width="12.42578125" customWidth="1"/>
    <col min="14" max="14" width="9.7109375" customWidth="1"/>
    <col min="15" max="15" width="26.7109375" customWidth="1"/>
    <col min="17" max="17" width="20.140625" customWidth="1"/>
    <col min="18" max="18" width="35.7109375" customWidth="1"/>
    <col min="19" max="19" width="18.28515625" customWidth="1"/>
    <col min="20" max="20" width="87.28515625" customWidth="1"/>
  </cols>
  <sheetData>
    <row r="1" spans="1:20" ht="46.5">
      <c r="A1" s="29" t="s">
        <v>433</v>
      </c>
      <c r="H1" t="s">
        <v>434</v>
      </c>
      <c r="I1" t="s">
        <v>435</v>
      </c>
      <c r="J1">
        <f>COUNTIFS(J5:J67,"YES")</f>
        <v>45</v>
      </c>
      <c r="K1" t="s">
        <v>129</v>
      </c>
      <c r="L1">
        <f>COUNTIFS(J5:J67,"NO")</f>
        <v>18</v>
      </c>
      <c r="O1" s="4"/>
    </row>
    <row r="2" spans="1:20">
      <c r="O2" s="4"/>
    </row>
    <row r="3" spans="1:20">
      <c r="L3" s="74" t="s">
        <v>436</v>
      </c>
      <c r="M3" s="75"/>
      <c r="N3" s="76"/>
      <c r="O3" s="4"/>
    </row>
    <row r="4" spans="1:20" ht="60">
      <c r="A4" s="34" t="s">
        <v>437</v>
      </c>
      <c r="B4" s="35" t="s">
        <v>416</v>
      </c>
      <c r="C4" s="35" t="s">
        <v>438</v>
      </c>
      <c r="D4" s="35" t="s">
        <v>439</v>
      </c>
      <c r="E4" s="35" t="s">
        <v>440</v>
      </c>
      <c r="F4" s="35" t="s">
        <v>25</v>
      </c>
      <c r="G4" s="35" t="s">
        <v>441</v>
      </c>
      <c r="H4" s="56" t="s">
        <v>442</v>
      </c>
      <c r="I4" s="51" t="s">
        <v>443</v>
      </c>
      <c r="J4" s="38" t="s">
        <v>444</v>
      </c>
      <c r="K4" s="34" t="s">
        <v>445</v>
      </c>
      <c r="L4" s="34" t="s">
        <v>417</v>
      </c>
      <c r="M4" s="43" t="s">
        <v>418</v>
      </c>
      <c r="N4" s="44" t="s">
        <v>419</v>
      </c>
      <c r="O4" s="34" t="s">
        <v>446</v>
      </c>
      <c r="P4" s="34" t="s">
        <v>447</v>
      </c>
      <c r="Q4" s="35" t="s">
        <v>448</v>
      </c>
      <c r="R4" s="34" t="s">
        <v>449</v>
      </c>
      <c r="S4" s="69" t="s">
        <v>450</v>
      </c>
      <c r="T4" s="34" t="s">
        <v>451</v>
      </c>
    </row>
    <row r="5" spans="1:20" ht="150">
      <c r="A5" s="30" t="str">
        <f>_xlfn.XLOOKUP(B5,EustonMappingv2!$D:$D,EustonMappingv2!$C:$C)</f>
        <v>SCS-01-0031</v>
      </c>
      <c r="B5" s="31" t="s">
        <v>82</v>
      </c>
      <c r="C5" s="31" t="str">
        <f>_xlfn.XLOOKUP(B5,EustonMappingv2!$D:$D,EustonMappingv2!$B:$B)</f>
        <v>THAMES WATER</v>
      </c>
      <c r="D5" s="31" t="str">
        <f>_xlfn.XLOOKUP(B5,EustonMappingv2!$D:$D,EustonMappingv2!$F:$F)</f>
        <v>2DKWS, 2DKWZ</v>
      </c>
      <c r="E5" s="31" t="str">
        <f>_xlfn.XLOOKUP(B5,EustonMappingv2!$D:$D,EustonMappingv2!$G:$G)</f>
        <v>1MC03-SCJ_SDH-GT-REP-S001-000008</v>
      </c>
      <c r="F5" s="31" t="str">
        <f>_xlfn.XLOOKUP(B5,EustonMappingv2!$D:$D,EustonMappingv2!$R:$R)</f>
        <v>Brick</v>
      </c>
      <c r="G5" s="31" t="s">
        <v>452</v>
      </c>
      <c r="H5" s="57">
        <f>_xlfn.XLOOKUP(B5,EustonMappingv2!$D:$D,EustonMappingv2!$AA:$AA)</f>
        <v>90.957790000000003</v>
      </c>
      <c r="I5" s="52" t="str">
        <f>IF(_xlfn.XLOOKUP(B5,EustonMappingv2!$D:$D,EustonMappingv2!$T:$T)=0,_xlfn.XLOOKUP(B5,EustonMappingv2!$D:$D,EustonMappingv2!$S:$S),_xlfn.XLOOKUP(B5,EustonMappingv2!$D:$D,EustonMappingv2!$T:$T))</f>
        <v>(291210.5837, 288825.2673, 30.2270), (291212.3389, 288821.7585, 30.2270), (291212.7657, 288820.9053, 30.2270), (291213.0301, 288819.5973, 30.2270), (291214.1643, 288817.1649, 30.2270), (291214.5259, 288815.7543, 30.2270), (291215.8109, 288811.5167, 30.2270), (291216.8315, 288808.5871, 30.2270), (291217.3683, 288806.2711, 30.2270), (291218.4753, 288802.8389, 30.2270), (291219.1985, 288800.0177, 30.2270), (291220.3835, 288795.7829, 30.2270), (291220.4589, 288794.8803, 30.2270), (291220.4589, 288794.8803, 30.6515), (291220.9041, 288792.8669, 30.6170), (291221.9563, 288787.4351, 30.5160), (291223.4863, 288781.1897, 30.4471), (291224.1905, 288777.6685, 30.4334), (291226.2823, 288770.0071, 30.3275), (291227.9343, 288764.5587, 30.2270), (291229.4781, 288758.8133, 30.1118), (291231.6863, 288751.7491, 29.9770), (291234.1755, 288743.9765, 29.8567)</v>
      </c>
      <c r="J5" s="36" t="str">
        <f>IF(_xlfn.XLOOKUP(B5,EustonMappingv2!$D:$D,EustonMappingv2!$Z:$Z)="PASS","YES","NO")</f>
        <v>YES</v>
      </c>
      <c r="K5" s="39" t="str">
        <f>IF(_xlfn.XLOOKUP(B5,EustonMappingv2!$D:$D,EustonMappingv2!$Y:$Y)= 0,"",_xlfn.XLOOKUP(B5,EustonMappingv2!$D:$D,EustonMappingv2!$Y:$Y))</f>
        <v>Identicle - this is OK</v>
      </c>
      <c r="L5" s="45" t="s">
        <v>422</v>
      </c>
      <c r="M5" s="46">
        <v>914</v>
      </c>
      <c r="N5" s="47">
        <v>225</v>
      </c>
      <c r="O5" s="61">
        <v>3.6579999999999999</v>
      </c>
      <c r="P5" s="64">
        <v>52.768000000000001</v>
      </c>
      <c r="Q5">
        <v>52.567999999999998</v>
      </c>
      <c r="R5" s="64" t="s">
        <v>453</v>
      </c>
      <c r="S5" s="65" t="s">
        <v>454</v>
      </c>
      <c r="T5" s="9" t="s">
        <v>455</v>
      </c>
    </row>
    <row r="6" spans="1:20" ht="150">
      <c r="A6" s="30" t="str">
        <f>_xlfn.XLOOKUP(B6,EustonMappingv2!$D:$D,EustonMappingv2!$C:$C)</f>
        <v>SCS-01-0031</v>
      </c>
      <c r="B6" s="31" t="s">
        <v>93</v>
      </c>
      <c r="C6" s="31" t="str">
        <f>_xlfn.XLOOKUP(B6,EustonMappingv2!$D:$D,EustonMappingv2!$B:$B)</f>
        <v>THAMES WATER</v>
      </c>
      <c r="D6" s="31" t="str">
        <f>_xlfn.XLOOKUP(B6,EustonMappingv2!$D:$D,EustonMappingv2!$F:$F)</f>
        <v>2DKWS, 2DKWZ</v>
      </c>
      <c r="E6" s="31" t="str">
        <f>_xlfn.XLOOKUP(B6,EustonMappingv2!$D:$D,EustonMappingv2!$G:$G)</f>
        <v>1MC03-SCJ_SDH-GT-REP-S001-000008</v>
      </c>
      <c r="F6" s="31" t="str">
        <f>_xlfn.XLOOKUP(B6,EustonMappingv2!$D:$D,EustonMappingv2!$R:$R)</f>
        <v>Brick</v>
      </c>
      <c r="G6" s="31" t="s">
        <v>452</v>
      </c>
      <c r="H6" s="57">
        <f>_xlfn.XLOOKUP(B6,EustonMappingv2!$D:$D,EustonMappingv2!$AA:$AA)</f>
        <v>90.957790000000003</v>
      </c>
      <c r="I6" s="52" t="str">
        <f>IF(_xlfn.XLOOKUP(B6,EustonMappingv2!$D:$D,EustonMappingv2!$T:$T)=0,_xlfn.XLOOKUP(B6,EustonMappingv2!$D:$D,EustonMappingv2!$S:$S),_xlfn.XLOOKUP(B6,EustonMappingv2!$D:$D,EustonMappingv2!$T:$T))</f>
        <v>(291210.5837, 288825.2673, 30.2270), (291212.3389, 288821.7585, 30.2270), (291212.7657, 288820.9053, 30.2270), (291213.0301, 288819.5973, 30.2270), (291214.1643, 288817.1649, 30.2270), (291214.5259, 288815.7543, 30.2270), (291215.8109, 288811.5167, 30.2270), (291216.8315, 288808.5871, 30.2270), (291217.3683, 288806.2711, 30.2270), (291218.4753, 288802.8389, 30.2270), (291219.1985, 288800.0177, 30.2270), (291220.3835, 288795.7829, 30.2270), (291220.4589, 288794.8803, 30.2270), (291220.4589, 288794.8803, 30.6515), (291220.9041, 288792.8669, 30.6170), (291221.9563, 288787.4351, 30.5160), (291223.4863, 288781.1897, 30.4471), (291224.1905, 288777.6685, 30.4334), (291226.2823, 288770.0071, 30.3275), (291227.9343, 288764.5587, 30.2270), (291229.4781, 288758.8133, 30.1118), (291231.6863, 288751.7491, 29.9770), (291234.1755, 288743.9765, 29.8567)</v>
      </c>
      <c r="J6" s="36" t="str">
        <f>IF(_xlfn.XLOOKUP(B6,EustonMappingv2!$D:$D,EustonMappingv2!$Z:$Z)="PASS","YES","NO")</f>
        <v>YES</v>
      </c>
      <c r="K6" s="39" t="str">
        <f>IF(_xlfn.XLOOKUP(B6,EustonMappingv2!$D:$D,EustonMappingv2!$Y:$Y)= 0,"",_xlfn.XLOOKUP(B6,EustonMappingv2!$D:$D,EustonMappingv2!$Y:$Y))</f>
        <v>Identicle - this is OK</v>
      </c>
      <c r="L6" s="45" t="s">
        <v>422</v>
      </c>
      <c r="M6" s="46">
        <v>914</v>
      </c>
      <c r="N6" s="47">
        <v>225</v>
      </c>
      <c r="O6" s="61">
        <v>3.6579999999999999</v>
      </c>
      <c r="P6" s="64">
        <v>52.768000000000001</v>
      </c>
      <c r="Q6">
        <v>52.567999999999998</v>
      </c>
      <c r="R6" s="64" t="s">
        <v>453</v>
      </c>
      <c r="S6" s="65" t="s">
        <v>454</v>
      </c>
      <c r="T6" s="9" t="s">
        <v>455</v>
      </c>
    </row>
    <row r="7" spans="1:20" ht="75">
      <c r="A7" s="30" t="str">
        <f>_xlfn.XLOOKUP(B7,EustonMappingv2!$D:$D,EustonMappingv2!$C:$C)</f>
        <v>SCS-01-0040</v>
      </c>
      <c r="B7" s="31" t="s">
        <v>109</v>
      </c>
      <c r="C7" s="31" t="str">
        <f>_xlfn.XLOOKUP(B7,EustonMappingv2!$D:$D,EustonMappingv2!$B:$B)</f>
        <v>THAMES WATER</v>
      </c>
      <c r="D7" s="31" t="str">
        <f>_xlfn.XLOOKUP(B7,EustonMappingv2!$D:$D,EustonMappingv2!$F:$F)</f>
        <v>6L7GW</v>
      </c>
      <c r="E7" s="31" t="str">
        <f>_xlfn.XLOOKUP(B7,EustonMappingv2!$D:$D,EustonMappingv2!$G:$G)</f>
        <v>1MC03-SCJ_SDH-GT-REP-S001-000008</v>
      </c>
      <c r="F7" s="31" t="str">
        <f>_xlfn.XLOOKUP(B7,EustonMappingv2!$D:$D,EustonMappingv2!$R:$R)</f>
        <v>CI</v>
      </c>
      <c r="G7" s="31" t="s">
        <v>456</v>
      </c>
      <c r="H7" s="57">
        <f>_xlfn.XLOOKUP(B7,EustonMappingv2!$D:$D,EustonMappingv2!$AA:$AA)</f>
        <v>45.909860000000002</v>
      </c>
      <c r="I7" s="52" t="str">
        <f>IF(_xlfn.XLOOKUP(B7,EustonMappingv2!$D:$D,EustonMappingv2!$T:$T)=0,_xlfn.XLOOKUP(B7,EustonMappingv2!$D:$D,EustonMappingv2!$S:$S),_xlfn.XLOOKUP(B7,EustonMappingv2!$D:$D,EustonMappingv2!$T:$T))</f>
        <v>(291078.7631, 288974.1371, 32.9383), (291079.3487, 288973.5469, 32.9221), (291082.0117, 288970.7339, 32.8785), (291085.3695, 288967.1873, 32.8586), (291089.6933, 288962.6613, 32.8599), (291092.5483, 288959.6049, 32.8460), (291094.9335, 288956.7997, 32.8026), (291098.9153, 288952.8391, 32.7660), (291103.7807, 288947.7819, 32.8421), (291109.3901, 288942.3471, 32.7781), (291112.6041, 288939.3603, 32.8409), (291115.7005, 288936.4165, 32.7723), (291119.5291, 288932.6585, 32.8076), (291124.1371, 288928.3629, 32.7856), (291127.1947, 288925.4599, 32.7711), (291128.1107, 288924.6641, 32.6786), (291136.7757, 288917.1367, 32.7344), (291146.0773, 288908.7749, 32.7794), (291153.8539, 288901.5137, 32.7343), (291153.8709, 288900.6737, 32.7813), (291153.8961, 288899.4279, 32.7778), (291155.1471, 288898.1645, 32.7953), (291156.4105, 288896.8885, 32.7115), (291157.0911, 288896.1695, 32.6961), (291158.9381, 288894.3389, 32.7066), (291162.4351, 288890.0737, 32.6115), (291167.2411, 288884.3035, 32.5417), (291171.4421, 288878.1925, 32.4246), (291174.4233, 288873.9413, 32.4180), (291179.7381, 288866.4497, 32.3560), (291184.5169, 288859.6873, 32.2946), (291190.0205, 288851.8331, 32.0902), (291193.5773, 288846.8515, 32.0592), (291197.2701, 288841.0323, 32.0071), (291202.4529, 288833.0677, 31.9536), (291204.3941, 288829.9967, 31.9013), (291204.5311, 288829.7571, 31.8946)</v>
      </c>
      <c r="J7" s="36" t="str">
        <f>IF(_xlfn.XLOOKUP(B7,EustonMappingv2!$D:$D,EustonMappingv2!$Z:$Z)="PASS","YES","NO")</f>
        <v>YES</v>
      </c>
      <c r="K7" s="39" t="str">
        <f>IF(_xlfn.XLOOKUP(B7,EustonMappingv2!$D:$D,EustonMappingv2!$Y:$Y)= 0,"",_xlfn.XLOOKUP(B7,EustonMappingv2!$D:$D,EustonMappingv2!$Y:$Y))</f>
        <v>Identicle - this is OK</v>
      </c>
      <c r="L7" s="45" t="s">
        <v>424</v>
      </c>
      <c r="M7" s="46">
        <v>152.4</v>
      </c>
      <c r="N7" s="47">
        <v>10.922000000000001</v>
      </c>
      <c r="O7" s="61">
        <v>3.6579999999999999</v>
      </c>
      <c r="P7" s="64">
        <v>192.91499999999999</v>
      </c>
      <c r="Q7">
        <v>192.715</v>
      </c>
      <c r="R7" s="64" t="s">
        <v>457</v>
      </c>
      <c r="S7" s="65" t="s">
        <v>454</v>
      </c>
      <c r="T7" s="9" t="s">
        <v>458</v>
      </c>
    </row>
    <row r="8" spans="1:20" ht="105">
      <c r="A8" s="30" t="str">
        <f>_xlfn.XLOOKUP(B8,EustonMappingv2!$D:$D,EustonMappingv2!$C:$C)</f>
        <v>EUS-01-0038</v>
      </c>
      <c r="B8" s="31" t="s">
        <v>158</v>
      </c>
      <c r="C8" s="31" t="str">
        <f>_xlfn.XLOOKUP(B8,EustonMappingv2!$D:$D,EustonMappingv2!$B:$B)</f>
        <v>THAMES WATER</v>
      </c>
      <c r="D8" s="31" t="str">
        <f>_xlfn.XLOOKUP(B8,EustonMappingv2!$D:$D,EustonMappingv2!$F:$F)</f>
        <v>F7NZ, F7X9</v>
      </c>
      <c r="E8" s="31" t="str">
        <f>_xlfn.XLOOKUP(B8,EustonMappingv2!$D:$D,EustonMappingv2!$G:$G)</f>
        <v>1MC03-SCJ_SDH-GT-REP-S001-000008</v>
      </c>
      <c r="F8" s="31" t="str">
        <f>_xlfn.XLOOKUP(B8,EustonMappingv2!$D:$D,EustonMappingv2!$R:$R)</f>
        <v>CI</v>
      </c>
      <c r="G8" s="31" t="s">
        <v>456</v>
      </c>
      <c r="H8" s="57">
        <f>_xlfn.XLOOKUP(B8,EustonMappingv2!$D:$D,EustonMappingv2!$AA:$AA)</f>
        <v>90</v>
      </c>
      <c r="I8" s="52" t="str">
        <f>IF(_xlfn.XLOOKUP(B8,EustonMappingv2!$D:$D,EustonMappingv2!$T:$T)=0,_xlfn.XLOOKUP(B8,EustonMappingv2!$D:$D,EustonMappingv2!$S:$S),_xlfn.XLOOKUP(B8,EustonMappingv2!$D:$D,EustonMappingv2!$T:$T))</f>
        <v>(291043.7811, 289000.5255, 32.9405), (291055.9874, 288993.1878, 33.0087), (291058.5459, 288991.6170, 33.0335), (291064.1355, 288987.4619, 33.1157), (291065.7079, 288986.4183, 33.1035), (291069.6279, 288983.4095, 33.1076), (291072.9616, 288980.9169, 33.0999), (291074.4340, 288979.8761, 33.0719), (291076.3899, 288978.2217, 33.0382), (291079.5073, 288975.1348, 32.9735), (291079.5073, 288975.1348, 32.9635), (291080.1907, 288974.5157, 32.9635), (291083.2027, 288971.2315, 32.9235), (291086.0174, 288968.0528, 32.9035), (291090.2963, 288963.5333, 32.8776), (291093.3082, 288960.2491, 32.8435), (291096.2393, 288957.6675, 32.8235), (291099.8539, 288954.4669, 32.7814), (291105.5188, 288949.4092, 32.8549), (291111.2783, 288944.1488, 32.8035), (291114.0122, 288941.6727, 32.8035)</v>
      </c>
      <c r="J8" s="36" t="str">
        <f>IF(_xlfn.XLOOKUP(B8,EustonMappingv2!$D:$D,EustonMappingv2!$Z:$Z)="PASS","YES","NO")</f>
        <v>YES</v>
      </c>
      <c r="K8" s="39" t="str">
        <f>IF(_xlfn.XLOOKUP(B8,EustonMappingv2!$D:$D,EustonMappingv2!$Y:$Y)= 0,"",_xlfn.XLOOKUP(B8,EustonMappingv2!$D:$D,EustonMappingv2!$Y:$Y))</f>
        <v>Identicle to 4DP - OK</v>
      </c>
      <c r="L8" s="45" t="s">
        <v>427</v>
      </c>
      <c r="M8" s="46">
        <v>127</v>
      </c>
      <c r="N8" s="47">
        <v>10.414</v>
      </c>
      <c r="O8" s="61">
        <v>3.6579999999999999</v>
      </c>
      <c r="P8" s="64">
        <v>92.084999999999994</v>
      </c>
      <c r="Q8">
        <v>92.084999999999994</v>
      </c>
      <c r="R8" s="64" t="s">
        <v>459</v>
      </c>
      <c r="S8" s="65" t="s">
        <v>454</v>
      </c>
      <c r="T8" s="9" t="s">
        <v>460</v>
      </c>
    </row>
    <row r="9" spans="1:20" ht="105">
      <c r="A9" s="30" t="str">
        <f>_xlfn.XLOOKUP(B9,EustonMappingv2!$D:$D,EustonMappingv2!$C:$C)</f>
        <v>EUS-01-0038</v>
      </c>
      <c r="B9" s="31" t="s">
        <v>167</v>
      </c>
      <c r="C9" s="31" t="str">
        <f>_xlfn.XLOOKUP(B9,EustonMappingv2!$D:$D,EustonMappingv2!$B:$B)</f>
        <v>THAMES WATER</v>
      </c>
      <c r="D9" s="31" t="str">
        <f>_xlfn.XLOOKUP(B9,EustonMappingv2!$D:$D,EustonMappingv2!$F:$F)</f>
        <v>F7NZ, F7X9</v>
      </c>
      <c r="E9" s="31" t="str">
        <f>_xlfn.XLOOKUP(B9,EustonMappingv2!$D:$D,EustonMappingv2!$G:$G)</f>
        <v>1MC03-SCJ_SDH-GT-REP-S001-000008</v>
      </c>
      <c r="F9" s="31" t="str">
        <f>_xlfn.XLOOKUP(B9,EustonMappingv2!$D:$D,EustonMappingv2!$R:$R)</f>
        <v>CI</v>
      </c>
      <c r="G9" s="31" t="s">
        <v>456</v>
      </c>
      <c r="H9" s="57">
        <f>_xlfn.XLOOKUP(B9,EustonMappingv2!$D:$D,EustonMappingv2!$AA:$AA)</f>
        <v>90</v>
      </c>
      <c r="I9" s="52" t="str">
        <f>IF(_xlfn.XLOOKUP(B9,EustonMappingv2!$D:$D,EustonMappingv2!$T:$T)=0,_xlfn.XLOOKUP(B9,EustonMappingv2!$D:$D,EustonMappingv2!$S:$S),_xlfn.XLOOKUP(B9,EustonMappingv2!$D:$D,EustonMappingv2!$T:$T))</f>
        <v>(291043.7811, 289000.5255, 32.9405), (291055.9874, 288993.1878, 33.0087), (291058.5459, 288991.6170, 33.0335), (291064.1355, 288987.4619, 33.1157), (291065.7079, 288986.4183, 33.1035), (291069.6279, 288983.4095, 33.1076), (291072.9616, 288980.9169, 33.0999), (291074.4340, 288979.8761, 33.0719), (291076.3899, 288978.2217, 33.0382), (291079.5073, 288975.1348, 32.9735), (291079.5073, 288975.1348, 32.9635), (291080.1907, 288974.5157, 32.9635), (291083.2027, 288971.2315, 32.9235), (291086.0174, 288968.0528, 32.9035), (291090.2963, 288963.5333, 32.8776), (291093.3082, 288960.2491, 32.8435), (291096.2393, 288957.6675, 32.8235), (291099.8539, 288954.4669, 32.7814), (291105.5188, 288949.4092, 32.8549), (291111.2783, 288944.1488, 32.8035), (291114.0122, 288941.6727, 32.8035)</v>
      </c>
      <c r="J9" s="36" t="str">
        <f>IF(_xlfn.XLOOKUP(B9,EustonMappingv2!$D:$D,EustonMappingv2!$Z:$Z)="PASS","YES","NO")</f>
        <v>YES</v>
      </c>
      <c r="K9" s="39" t="str">
        <f>IF(_xlfn.XLOOKUP(B9,EustonMappingv2!$D:$D,EustonMappingv2!$Y:$Y)= 0,"",_xlfn.XLOOKUP(B9,EustonMappingv2!$D:$D,EustonMappingv2!$Y:$Y))</f>
        <v>Identicle to 4DP - OK</v>
      </c>
      <c r="L9" s="45" t="s">
        <v>427</v>
      </c>
      <c r="M9" s="46">
        <v>127</v>
      </c>
      <c r="N9" s="47">
        <v>10.414</v>
      </c>
      <c r="O9" s="61">
        <v>3.6579999999999999</v>
      </c>
      <c r="P9" s="64">
        <v>92.084999999999994</v>
      </c>
      <c r="Q9">
        <v>92.084999999999994</v>
      </c>
      <c r="R9" s="64" t="s">
        <v>459</v>
      </c>
      <c r="S9" s="65" t="s">
        <v>454</v>
      </c>
      <c r="T9" s="9" t="s">
        <v>460</v>
      </c>
    </row>
    <row r="10" spans="1:20" ht="120">
      <c r="A10" s="30" t="str">
        <f>_xlfn.XLOOKUP(B10,EustonMappingv2!$D:$D,EustonMappingv2!$C:$C)</f>
        <v>EUS-01-0038</v>
      </c>
      <c r="B10" s="31" t="s">
        <v>168</v>
      </c>
      <c r="C10" s="31" t="str">
        <f>_xlfn.XLOOKUP(B10,EustonMappingv2!$D:$D,EustonMappingv2!$B:$B)</f>
        <v>THAMES WATER</v>
      </c>
      <c r="D10" s="31" t="str">
        <f>_xlfn.XLOOKUP(B10,EustonMappingv2!$D:$D,EustonMappingv2!$F:$F)</f>
        <v>FADE, FAD7, FCXR, F930, FCXP</v>
      </c>
      <c r="E10" s="31" t="str">
        <f>_xlfn.XLOOKUP(B10,EustonMappingv2!$D:$D,EustonMappingv2!$G:$G)</f>
        <v>1MC03-SCJ_SDH-GT-REP-S001-000008</v>
      </c>
      <c r="F10" s="31" t="str">
        <f>_xlfn.XLOOKUP(B10,EustonMappingv2!$D:$D,EustonMappingv2!$R:$R)</f>
        <v>CI</v>
      </c>
      <c r="G10" s="31" t="s">
        <v>456</v>
      </c>
      <c r="H10" s="57">
        <f>_xlfn.XLOOKUP(B10,EustonMappingv2!$D:$D,EustonMappingv2!$AA:$AA)</f>
        <v>91.450620000000001</v>
      </c>
      <c r="I10" s="52" t="str">
        <f>IF(_xlfn.XLOOKUP(B10,EustonMappingv2!$D:$D,EustonMappingv2!$T:$T)=0,_xlfn.XLOOKUP(B10,EustonMappingv2!$D:$D,EustonMappingv2!$S:$S),_xlfn.XLOOKUP(B10,EustonMappingv2!$D:$D,EustonMappingv2!$T:$T))</f>
        <v>(291114.0122, 288941.6727, 32.8160), (291114.6205, 288938.6631, 32.8102), (291115.5985, 288933.8248, 32.9178), (291119.0159, 288930.7296, 32.9026), (291125.0261, 288925.2754, 32.8890), (291127.3147, 288923.1985, 32.8474), (291136.7860, 288914.6348, 32.8150), (291145.2794, 288906.8983, 32.8388), (291151.3360, 288901.5297, 32.7849), (291155.6368, 288897.8101, 32.7060), (291156.4121, 288896.8884, 32.6755), (291156.4121, 288896.8884, 32.6756), (291157.0928, 288896.1694, 32.6760), (291162.2250, 288889.9255, 32.6049), (291166.9710, 288884.1925, 32.5383), (291171.3089, 288878.1705, 32.4303), (291173.9962, 288873.9947, 32.4060), (291179.3847, 288866.1429, 32.3907), (291184.3896, 288858.9020, 32.2588), (291190.0807, 288851.1420, 32.0913), (291193.6460, 288846.1417, 32.0565), (291197.2950, 288840.5388, 32.0335), (291202.3862, 288832.7952, 31.9545), (291204.5873, 288829.1329, 31.8663), (291206.0105, 288826.2924, 31.8255), (291208.0035, 288822.3356, 31.7793), (291209.8992, 288818.4816, 31.8883), (291211.3032, 288814.9412, 31.7003), (291212.3964, 288811.0090, 31.5960), (291212.4827, 288810.5064, 31.5960), (291212.4827, 288810.5064, 31.5838), (291213.5813, 288806.7742, 31.5721), (291215.1388, 288801.5286, 31.5651), (291215.3196, 288800.8233, 31.5635), (291215.3196, 288800.8233, 31.5790), (291216.1265, 288797.3992, 31.5147), (291217.4785, 288791.9591, 31.4720), (291218.8251, 288786.3191, 31.2488), (291220.8087, 288778.3603, 31.1531), (291222.6950, 288770.5042, 31.0347), (291224.2252, 288764.2587, 30.9618), (291225.0348, 288760.9347, 30.9251), (291229.1323, 288757.7540, 30.7147), (291230.9134, 288756.3714, 30.6860), (291231.5641, 288754.5526, 30.6554), (291232.0339, 288753.4391, 30.6326), (291234.0667, 288747.2800, 30.5333), (291235.9296, 288742.2262, 30.4274), (291238.3432, 288735.3562, 30.2960), (291240.7623, 288728.6863, 30.2295), (291243.1813, 288722.0163, 30.0583), (291245.8812, 288714.6383, 29.9328), (291247.5715, 288710.5897, 29.8460), (291250.5822, 288703.6034, 29.6261), (291253.2067, 288697.1280, 29.5718), (291256.3120, 288689.9390, 29.4060), (291259.4227, 288682.9499, 29.2513), (291262.1608, 288676.9716, 29.1207), (291263.7730, 288673.7257, 29.0540), (291266.2304, 288668.4555, 28.9598), (291268.4042, 288663.7934, 28.9082), (291231.5629, 288754.5539, 30.6544), (291232.0329, 288753.4405, 30.6360), (291234.0657, 288747.2815, 30.5235), (291235.9285, 288742.2277, 30.4271), (291238.3423, 288735.3577, 30.3012), (291240.7613, 288728.6879, 30.2336), (291243.1803, 288722.0179, 30.0640), (291245.8803, 288714.6401, 29.9260), (291247.5705, 288710.5915, 29.8422), (291250.5813, 288703.6053, 29.6279), (291253.2059, 288697.1299, 29.5617), (291256.3111, 288689.9409, 29.4047), (291259.4219, 288682.9521, 29.2502), (291262.1601, 288676.9739, 29.1240), (291263.7723, 288673.7279, 29.0587), (291266.2297, 288668.4577, 28.9623), (291268.4035, 288663.7957, 28.8970), (291270.4855, 288659.4363, 28.7918)</v>
      </c>
      <c r="J10" s="36" t="str">
        <f>IF(_xlfn.XLOOKUP(B10,EustonMappingv2!$D:$D,EustonMappingv2!$Z:$Z)="PASS","YES","NO")</f>
        <v>NO</v>
      </c>
      <c r="K10" s="39" t="str">
        <f>IF(_xlfn.XLOOKUP(B10,EustonMappingv2!$D:$D,EustonMappingv2!$Y:$Y)= 0,"",_xlfn.XLOOKUP(B10,EustonMappingv2!$D:$D,EustonMappingv2!$Y:$Y))</f>
        <v>Euston mapping v2 has one extra point at the bottom - has it been extended? TN doesn’t suggest any coordinate change, no coordinates provided</v>
      </c>
      <c r="L10" s="45" t="s">
        <v>424</v>
      </c>
      <c r="M10" s="46">
        <v>152.4</v>
      </c>
      <c r="N10" s="47">
        <v>10.922000000000001</v>
      </c>
      <c r="O10" s="61">
        <v>3.6579999999999999</v>
      </c>
      <c r="P10" s="64">
        <v>526.05499999999995</v>
      </c>
      <c r="Q10">
        <v>525.85500000000002</v>
      </c>
      <c r="R10" s="64" t="s">
        <v>461</v>
      </c>
      <c r="S10" s="65" t="s">
        <v>454</v>
      </c>
      <c r="T10" s="9" t="s">
        <v>462</v>
      </c>
    </row>
    <row r="11" spans="1:20" ht="120">
      <c r="A11" s="30" t="str">
        <f>_xlfn.XLOOKUP(B11,EustonMappingv2!$D:$D,EustonMappingv2!$C:$C)</f>
        <v>EUS-01-0038</v>
      </c>
      <c r="B11" s="31" t="s">
        <v>178</v>
      </c>
      <c r="C11" s="31" t="str">
        <f>_xlfn.XLOOKUP(B11,EustonMappingv2!$D:$D,EustonMappingv2!$B:$B)</f>
        <v>THAMES WATER</v>
      </c>
      <c r="D11" s="31" t="str">
        <f>_xlfn.XLOOKUP(B11,EustonMappingv2!$D:$D,EustonMappingv2!$F:$F)</f>
        <v>FADE, FAD7, FCXR, F930, FCXP</v>
      </c>
      <c r="E11" s="31" t="str">
        <f>_xlfn.XLOOKUP(B11,EustonMappingv2!$D:$D,EustonMappingv2!$G:$G)</f>
        <v>1MC03-SCJ_SDH-GT-REP-S001-000008</v>
      </c>
      <c r="F11" s="31" t="str">
        <f>_xlfn.XLOOKUP(B11,EustonMappingv2!$D:$D,EustonMappingv2!$R:$R)</f>
        <v>CI</v>
      </c>
      <c r="G11" s="31" t="s">
        <v>456</v>
      </c>
      <c r="H11" s="57">
        <f>_xlfn.XLOOKUP(B11,EustonMappingv2!$D:$D,EustonMappingv2!$AA:$AA)</f>
        <v>91.450620000000001</v>
      </c>
      <c r="I11" s="52" t="str">
        <f>IF(_xlfn.XLOOKUP(B11,EustonMappingv2!$D:$D,EustonMappingv2!$T:$T)=0,_xlfn.XLOOKUP(B11,EustonMappingv2!$D:$D,EustonMappingv2!$S:$S),_xlfn.XLOOKUP(B11,EustonMappingv2!$D:$D,EustonMappingv2!$T:$T))</f>
        <v>(291114.0122, 288941.6727, 32.8160), (291114.6205, 288938.6631, 32.8102), (291115.5985, 288933.8248, 32.9178), (291119.0159, 288930.7296, 32.9026), (291125.0261, 288925.2754, 32.8890), (291127.3147, 288923.1985, 32.8474), (291136.7860, 288914.6348, 32.8150), (291145.2794, 288906.8983, 32.8388), (291151.3360, 288901.5297, 32.7849), (291155.6368, 288897.8101, 32.7060), (291156.4121, 288896.8884, 32.6755), (291156.4121, 288896.8884, 32.6756), (291157.0928, 288896.1694, 32.6760), (291162.2250, 288889.9255, 32.6049), (291166.9710, 288884.1925, 32.5383), (291171.3089, 288878.1705, 32.4303), (291173.9962, 288873.9947, 32.4060), (291179.3847, 288866.1429, 32.3907), (291184.3896, 288858.9020, 32.2588), (291190.0807, 288851.1420, 32.0913), (291193.6460, 288846.1417, 32.0565), (291197.2950, 288840.5388, 32.0335), (291202.3862, 288832.7952, 31.9545), (291204.5873, 288829.1329, 31.8663), (291206.0105, 288826.2924, 31.8255), (291208.0035, 288822.3356, 31.7793), (291209.8992, 288818.4816, 31.8883), (291211.3032, 288814.9412, 31.7003), (291212.3964, 288811.0090, 31.5960), (291212.4827, 288810.5064, 31.5960), (291212.4827, 288810.5064, 31.5838), (291213.5813, 288806.7742, 31.5721), (291215.1388, 288801.5286, 31.5651), (291215.3196, 288800.8233, 31.5635), (291215.3196, 288800.8233, 31.5790), (291216.1265, 288797.3992, 31.5147), (291217.4785, 288791.9591, 31.4720), (291218.8251, 288786.3191, 31.2488), (291220.8087, 288778.3603, 31.1531), (291222.6950, 288770.5042, 31.0347), (291224.2252, 288764.2587, 30.9618), (291225.0348, 288760.9347, 30.9251), (291229.1323, 288757.7540, 30.7147), (291230.9134, 288756.3714, 30.6860), (291231.5641, 288754.5526, 30.6554), (291232.0339, 288753.4391, 30.6326), (291234.0667, 288747.2800, 30.5333), (291235.9296, 288742.2262, 30.4274), (291238.3432, 288735.3562, 30.2960), (291240.7623, 288728.6863, 30.2295), (291243.1813, 288722.0163, 30.0583), (291245.8812, 288714.6383, 29.9328), (291247.5715, 288710.5897, 29.8460), (291250.5822, 288703.6034, 29.6261), (291253.2067, 288697.1280, 29.5718), (291256.3120, 288689.9390, 29.4060), (291259.4227, 288682.9499, 29.2513), (291262.1608, 288676.9716, 29.1207), (291263.7730, 288673.7257, 29.0540), (291266.2304, 288668.4555, 28.9598), (291268.4042, 288663.7934, 28.9082), (291231.5629, 288754.5539, 30.6544), (291232.0329, 288753.4405, 30.6360), (291234.0657, 288747.2815, 30.5235), (291235.9285, 288742.2277, 30.4271), (291238.3423, 288735.3577, 30.3012), (291240.7613, 288728.6879, 30.2336), (291243.1803, 288722.0179, 30.0640), (291245.8803, 288714.6401, 29.9260), (291247.5705, 288710.5915, 29.8422), (291250.5813, 288703.6053, 29.6279), (291253.2059, 288697.1299, 29.5617), (291256.3111, 288689.9409, 29.4047), (291259.4219, 288682.9521, 29.2502), (291262.1601, 288676.9739, 29.1240), (291263.7723, 288673.7279, 29.0587), (291266.2297, 288668.4577, 28.9623), (291268.4035, 288663.7957, 28.8970), (291270.4855, 288659.4363, 28.7918)</v>
      </c>
      <c r="J11" s="36" t="str">
        <f>IF(_xlfn.XLOOKUP(B11,EustonMappingv2!$D:$D,EustonMappingv2!$Z:$Z)="PASS","YES","NO")</f>
        <v>NO</v>
      </c>
      <c r="K11" s="39" t="str">
        <f>IF(_xlfn.XLOOKUP(B11,EustonMappingv2!$D:$D,EustonMappingv2!$Y:$Y)= 0,"",_xlfn.XLOOKUP(B11,EustonMappingv2!$D:$D,EustonMappingv2!$Y:$Y))</f>
        <v>Euston mapping v2 has one extra point at the bottom - has it been extended? TN doesn’t suggest any coordinate change, no coordinates provided</v>
      </c>
      <c r="L11" s="45" t="s">
        <v>424</v>
      </c>
      <c r="M11" s="46">
        <v>152.4</v>
      </c>
      <c r="N11" s="47">
        <v>10.922000000000001</v>
      </c>
      <c r="O11" s="61">
        <v>3.6579999999999999</v>
      </c>
      <c r="P11" s="64">
        <v>526.05499999999995</v>
      </c>
      <c r="Q11">
        <v>525.85500000000002</v>
      </c>
      <c r="R11" s="64" t="s">
        <v>461</v>
      </c>
      <c r="S11" s="65" t="s">
        <v>454</v>
      </c>
      <c r="T11" s="9" t="s">
        <v>463</v>
      </c>
    </row>
    <row r="12" spans="1:20" ht="105">
      <c r="A12" s="30" t="str">
        <f>_xlfn.XLOOKUP(B12,EustonMappingv2!$D:$D,EustonMappingv2!$C:$C)</f>
        <v>EUS-01-0038</v>
      </c>
      <c r="B12" s="31" t="s">
        <v>179</v>
      </c>
      <c r="C12" s="31" t="str">
        <f>_xlfn.XLOOKUP(B12,EustonMappingv2!$D:$D,EustonMappingv2!$B:$B)</f>
        <v>THAMES WATER</v>
      </c>
      <c r="D12" s="31" t="str">
        <f>_xlfn.XLOOKUP(B12,EustonMappingv2!$D:$D,EustonMappingv2!$F:$F)</f>
        <v>FADD</v>
      </c>
      <c r="E12" s="31" t="str">
        <f>_xlfn.XLOOKUP(B12,EustonMappingv2!$D:$D,EustonMappingv2!$G:$G)</f>
        <v>1MC03-SCJ_SDH-GT-REP-S001-000008</v>
      </c>
      <c r="F12" s="31" t="str">
        <f>_xlfn.XLOOKUP(B12,EustonMappingv2!$D:$D,EustonMappingv2!$R:$R)</f>
        <v>CI</v>
      </c>
      <c r="G12" s="31" t="s">
        <v>456</v>
      </c>
      <c r="H12" s="57">
        <f>_xlfn.XLOOKUP(B12,EustonMappingv2!$D:$D,EustonMappingv2!$AA:$AA)</f>
        <v>81.742590000000007</v>
      </c>
      <c r="I12" s="52" t="str">
        <f>IF(_xlfn.XLOOKUP(B12,EustonMappingv2!$D:$D,EustonMappingv2!$T:$T)=0,_xlfn.XLOOKUP(B12,EustonMappingv2!$D:$D,EustonMappingv2!$S:$S),_xlfn.XLOOKUP(B12,EustonMappingv2!$D:$D,EustonMappingv2!$T:$T))</f>
        <v>(291143.1838, 288905.6510, 32.8095), (291154.3659, 288895.2433, 32.7408), (291163.9545, 288902.9523, 32.6445)</v>
      </c>
      <c r="J12" s="36" t="str">
        <f>IF(_xlfn.XLOOKUP(B12,EustonMappingv2!$D:$D,EustonMappingv2!$Z:$Z)="PASS","YES","NO")</f>
        <v>YES</v>
      </c>
      <c r="K12" s="39" t="str">
        <f>IF(_xlfn.XLOOKUP(B12,EustonMappingv2!$D:$D,EustonMappingv2!$Y:$Y)= 0,"",_xlfn.XLOOKUP(B12,EustonMappingv2!$D:$D,EustonMappingv2!$Y:$Y))</f>
        <v>Identicle to 4DP - OK</v>
      </c>
      <c r="L12" s="45" t="s">
        <v>428</v>
      </c>
      <c r="M12" s="46">
        <v>101.6</v>
      </c>
      <c r="N12" s="47">
        <v>9.9060000000000006</v>
      </c>
      <c r="O12" s="61">
        <v>1</v>
      </c>
      <c r="P12" s="64">
        <v>27.579000000000001</v>
      </c>
      <c r="Q12">
        <v>27.381</v>
      </c>
      <c r="R12" s="64" t="s">
        <v>464</v>
      </c>
      <c r="S12" s="65" t="s">
        <v>454</v>
      </c>
      <c r="T12" s="9" t="s">
        <v>465</v>
      </c>
    </row>
    <row r="13" spans="1:20" ht="120">
      <c r="A13" s="30" t="str">
        <f>_xlfn.XLOOKUP(B13,EustonMappingv2!$D:$D,EustonMappingv2!$C:$C)</f>
        <v>EUS-01-0038</v>
      </c>
      <c r="B13" s="31" t="s">
        <v>187</v>
      </c>
      <c r="C13" s="31" t="str">
        <f>_xlfn.XLOOKUP(B13,EustonMappingv2!$D:$D,EustonMappingv2!$B:$B)</f>
        <v>THAMES WATER</v>
      </c>
      <c r="D13" s="31" t="str">
        <f>_xlfn.XLOOKUP(B13,EustonMappingv2!$D:$D,EustonMappingv2!$F:$F)</f>
        <v>FADE, FAD7, FCXR, F930, FCXP</v>
      </c>
      <c r="E13" s="31" t="str">
        <f>_xlfn.XLOOKUP(B13,EustonMappingv2!$D:$D,EustonMappingv2!$G:$G)</f>
        <v>1MC03-SCJ_SDH-GT-REP-S001-000008</v>
      </c>
      <c r="F13" s="31" t="str">
        <f>_xlfn.XLOOKUP(B13,EustonMappingv2!$D:$D,EustonMappingv2!$R:$R)</f>
        <v>CI</v>
      </c>
      <c r="G13" s="31" t="s">
        <v>456</v>
      </c>
      <c r="H13" s="57">
        <f>_xlfn.XLOOKUP(B13,EustonMappingv2!$D:$D,EustonMappingv2!$AA:$AA)</f>
        <v>91.450620000000001</v>
      </c>
      <c r="I13" s="52" t="str">
        <f>IF(_xlfn.XLOOKUP(B13,EustonMappingv2!$D:$D,EustonMappingv2!$T:$T)=0,_xlfn.XLOOKUP(B13,EustonMappingv2!$D:$D,EustonMappingv2!$S:$S),_xlfn.XLOOKUP(B13,EustonMappingv2!$D:$D,EustonMappingv2!$T:$T))</f>
        <v>(291114.0122, 288941.6727, 32.8160), (291114.6205, 288938.6631, 32.8102), (291115.5985, 288933.8248, 32.9178), (291119.0159, 288930.7296, 32.9026), (291125.0261, 288925.2754, 32.8890), (291127.3147, 288923.1985, 32.8474), (291136.7860, 288914.6348, 32.8150), (291145.2794, 288906.8983, 32.8388), (291151.3360, 288901.5297, 32.7849), (291155.6368, 288897.8101, 32.7060), (291156.4121, 288896.8884, 32.6755), (291156.4121, 288896.8884, 32.6756), (291157.0928, 288896.1694, 32.6760), (291162.2250, 288889.9255, 32.6049), (291166.9710, 288884.1925, 32.5383), (291171.3089, 288878.1705, 32.4303), (291173.9962, 288873.9947, 32.4060), (291179.3847, 288866.1429, 32.3907), (291184.3896, 288858.9020, 32.2588), (291190.0807, 288851.1420, 32.0913), (291193.6460, 288846.1417, 32.0565), (291197.2950, 288840.5388, 32.0335), (291202.3862, 288832.7952, 31.9545), (291204.5873, 288829.1329, 31.8663), (291206.0105, 288826.2924, 31.8255), (291208.0035, 288822.3356, 31.7793), (291209.8992, 288818.4816, 31.8883), (291211.3032, 288814.9412, 31.7003), (291212.3964, 288811.0090, 31.5960), (291212.4827, 288810.5064, 31.5960), (291212.4827, 288810.5064, 31.5838), (291213.5813, 288806.7742, 31.5721), (291215.1388, 288801.5286, 31.5651), (291215.3196, 288800.8233, 31.5635), (291215.3196, 288800.8233, 31.5790), (291216.1265, 288797.3992, 31.5147), (291217.4785, 288791.9591, 31.4720), (291218.8251, 288786.3191, 31.2488), (291220.8087, 288778.3603, 31.1531), (291222.6950, 288770.5042, 31.0347), (291224.2252, 288764.2587, 30.9618), (291225.0348, 288760.9347, 30.9251), (291229.1323, 288757.7540, 30.7147), (291230.9134, 288756.3714, 30.6860), (291231.5641, 288754.5526, 30.6554), (291232.0339, 288753.4391, 30.6326), (291234.0667, 288747.2800, 30.5333), (291235.9296, 288742.2262, 30.4274), (291238.3432, 288735.3562, 30.2960), (291240.7623, 288728.6863, 30.2295), (291243.1813, 288722.0163, 30.0583), (291245.8812, 288714.6383, 29.9328), (291247.5715, 288710.5897, 29.8460), (291250.5822, 288703.6034, 29.6261), (291253.2067, 288697.1280, 29.5718), (291256.3120, 288689.9390, 29.4060), (291259.4227, 288682.9499, 29.2513), (291262.1608, 288676.9716, 29.1207), (291263.7730, 288673.7257, 29.0540), (291266.2304, 288668.4555, 28.9598), (291268.4042, 288663.7934, 28.9082), (291231.5629, 288754.5539, 30.6544), (291232.0329, 288753.4405, 30.6360), (291234.0657, 288747.2815, 30.5235), (291235.9285, 288742.2277, 30.4271), (291238.3423, 288735.3577, 30.3012), (291240.7613, 288728.6879, 30.2336), (291243.1803, 288722.0179, 30.0640), (291245.8803, 288714.6401, 29.9260), (291247.5705, 288710.5915, 29.8422), (291250.5813, 288703.6053, 29.6279), (291253.2059, 288697.1299, 29.5617), (291256.3111, 288689.9409, 29.4047), (291259.4219, 288682.9521, 29.2502), (291262.1601, 288676.9739, 29.1240), (291263.7723, 288673.7279, 29.0587), (291266.2297, 288668.4577, 28.9623), (291268.4035, 288663.7957, 28.8970), (291270.4855, 288659.4363, 28.7918)</v>
      </c>
      <c r="J13" s="36" t="str">
        <f>IF(_xlfn.XLOOKUP(B13,EustonMappingv2!$D:$D,EustonMappingv2!$Z:$Z)="PASS","YES","NO")</f>
        <v>NO</v>
      </c>
      <c r="K13" s="39" t="str">
        <f>IF(_xlfn.XLOOKUP(B13,EustonMappingv2!$D:$D,EustonMappingv2!$Y:$Y)= 0,"",_xlfn.XLOOKUP(B13,EustonMappingv2!$D:$D,EustonMappingv2!$Y:$Y))</f>
        <v>Euston mapping v2 has one extra point at the bottom - has it been extended? TN doesn’t suggest any coordinate change, no coordinates provided</v>
      </c>
      <c r="L13" s="45" t="s">
        <v>424</v>
      </c>
      <c r="M13" s="46">
        <v>152.4</v>
      </c>
      <c r="N13" s="47">
        <v>10.922000000000001</v>
      </c>
      <c r="O13" s="61">
        <v>3.6579999999999999</v>
      </c>
      <c r="P13" s="64">
        <v>526.05499999999995</v>
      </c>
      <c r="Q13">
        <v>525.85500000000002</v>
      </c>
      <c r="R13" s="64" t="s">
        <v>461</v>
      </c>
      <c r="S13" s="65" t="s">
        <v>454</v>
      </c>
      <c r="T13" s="9" t="s">
        <v>463</v>
      </c>
    </row>
    <row r="14" spans="1:20" ht="120">
      <c r="A14" s="30" t="str">
        <f>_xlfn.XLOOKUP(B14,EustonMappingv2!$D:$D,EustonMappingv2!$C:$C)</f>
        <v>EUS-01-0038</v>
      </c>
      <c r="B14" s="31" t="s">
        <v>188</v>
      </c>
      <c r="C14" s="31" t="str">
        <f>_xlfn.XLOOKUP(B14,EustonMappingv2!$D:$D,EustonMappingv2!$B:$B)</f>
        <v>THAMES WATER</v>
      </c>
      <c r="D14" s="31" t="str">
        <f>_xlfn.XLOOKUP(B14,EustonMappingv2!$D:$D,EustonMappingv2!$F:$F)</f>
        <v>FADE, FAD7, FCXR, F930, FCXP</v>
      </c>
      <c r="E14" s="31" t="str">
        <f>_xlfn.XLOOKUP(B14,EustonMappingv2!$D:$D,EustonMappingv2!$G:$G)</f>
        <v>1MC03-SCJ_SDH-GT-REP-S001-000008</v>
      </c>
      <c r="F14" s="31" t="str">
        <f>_xlfn.XLOOKUP(B14,EustonMappingv2!$D:$D,EustonMappingv2!$R:$R)</f>
        <v>CI</v>
      </c>
      <c r="G14" s="31" t="s">
        <v>456</v>
      </c>
      <c r="H14" s="57">
        <f>_xlfn.XLOOKUP(B14,EustonMappingv2!$D:$D,EustonMappingv2!$AA:$AA)</f>
        <v>91.450620000000001</v>
      </c>
      <c r="I14" s="52" t="str">
        <f>IF(_xlfn.XLOOKUP(B14,EustonMappingv2!$D:$D,EustonMappingv2!$T:$T)=0,_xlfn.XLOOKUP(B14,EustonMappingv2!$D:$D,EustonMappingv2!$S:$S),_xlfn.XLOOKUP(B14,EustonMappingv2!$D:$D,EustonMappingv2!$T:$T))</f>
        <v>(291114.0122, 288941.6727, 32.8160), (291114.6205, 288938.6631, 32.8102), (291115.5985, 288933.8248, 32.9178), (291119.0159, 288930.7296, 32.9026), (291125.0261, 288925.2754, 32.8890), (291127.3147, 288923.1985, 32.8474), (291136.7860, 288914.6348, 32.8150), (291145.2794, 288906.8983, 32.8388), (291151.3360, 288901.5297, 32.7849), (291155.6368, 288897.8101, 32.7060), (291156.4121, 288896.8884, 32.6755), (291156.4121, 288896.8884, 32.6756), (291157.0928, 288896.1694, 32.6760), (291162.2250, 288889.9255, 32.6049), (291166.9710, 288884.1925, 32.5383), (291171.3089, 288878.1705, 32.4303), (291173.9962, 288873.9947, 32.4060), (291179.3847, 288866.1429, 32.3907), (291184.3896, 288858.9020, 32.2588), (291190.0807, 288851.1420, 32.0913), (291193.6460, 288846.1417, 32.0565), (291197.2950, 288840.5388, 32.0335), (291202.3862, 288832.7952, 31.9545), (291204.5873, 288829.1329, 31.8663), (291206.0105, 288826.2924, 31.8255), (291208.0035, 288822.3356, 31.7793), (291209.8992, 288818.4816, 31.8883), (291211.3032, 288814.9412, 31.7003), (291212.3964, 288811.0090, 31.5960), (291212.4827, 288810.5064, 31.5960), (291212.4827, 288810.5064, 31.5838), (291213.5813, 288806.7742, 31.5721), (291215.1388, 288801.5286, 31.5651), (291215.3196, 288800.8233, 31.5635), (291215.3196, 288800.8233, 31.5790), (291216.1265, 288797.3992, 31.5147), (291217.4785, 288791.9591, 31.4720), (291218.8251, 288786.3191, 31.2488), (291220.8087, 288778.3603, 31.1531), (291222.6950, 288770.5042, 31.0347), (291224.2252, 288764.2587, 30.9618), (291225.0348, 288760.9347, 30.9251), (291229.1323, 288757.7540, 30.7147), (291230.9134, 288756.3714, 30.6860), (291231.5641, 288754.5526, 30.6554), (291232.0339, 288753.4391, 30.6326), (291234.0667, 288747.2800, 30.5333), (291235.9296, 288742.2262, 30.4274), (291238.3432, 288735.3562, 30.2960), (291240.7623, 288728.6863, 30.2295), (291243.1813, 288722.0163, 30.0583), (291245.8812, 288714.6383, 29.9328), (291247.5715, 288710.5897, 29.8460), (291250.5822, 288703.6034, 29.6261), (291253.2067, 288697.1280, 29.5718), (291256.3120, 288689.9390, 29.4060), (291259.4227, 288682.9499, 29.2513), (291262.1608, 288676.9716, 29.1207), (291263.7730, 288673.7257, 29.0540), (291266.2304, 288668.4555, 28.9598), (291268.4042, 288663.7934, 28.9082), (291231.5629, 288754.5539, 30.6544), (291232.0329, 288753.4405, 30.6360), (291234.0657, 288747.2815, 30.5235), (291235.9285, 288742.2277, 30.4271), (291238.3423, 288735.3577, 30.3012), (291240.7613, 288728.6879, 30.2336), (291243.1803, 288722.0179, 30.0640), (291245.8803, 288714.6401, 29.9260), (291247.5705, 288710.5915, 29.8422), (291250.5813, 288703.6053, 29.6279), (291253.2059, 288697.1299, 29.5617), (291256.3111, 288689.9409, 29.4047), (291259.4219, 288682.9521, 29.2502), (291262.1601, 288676.9739, 29.1240), (291263.7723, 288673.7279, 29.0587), (291266.2297, 288668.4577, 28.9623), (291268.4035, 288663.7957, 28.8970), (291270.4855, 288659.4363, 28.7918)</v>
      </c>
      <c r="J14" s="36" t="str">
        <f>IF(_xlfn.XLOOKUP(B14,EustonMappingv2!$D:$D,EustonMappingv2!$Z:$Z)="PASS","YES","NO")</f>
        <v>NO</v>
      </c>
      <c r="K14" s="39" t="str">
        <f>IF(_xlfn.XLOOKUP(B14,EustonMappingv2!$D:$D,EustonMappingv2!$Y:$Y)= 0,"",_xlfn.XLOOKUP(B14,EustonMappingv2!$D:$D,EustonMappingv2!$Y:$Y))</f>
        <v>Euston mapping v2 has one extra point at the bottom - has it been extended? TN doesn’t suggest any coordinate change, no coordinates provided</v>
      </c>
      <c r="L14" s="45" t="s">
        <v>424</v>
      </c>
      <c r="M14" s="46">
        <v>152.4</v>
      </c>
      <c r="N14" s="47">
        <v>10.922000000000001</v>
      </c>
      <c r="O14" s="61">
        <v>3.6579999999999999</v>
      </c>
      <c r="P14" s="64">
        <v>526.05499999999995</v>
      </c>
      <c r="Q14">
        <v>525.85500000000002</v>
      </c>
      <c r="R14" s="64" t="s">
        <v>461</v>
      </c>
      <c r="S14" s="65" t="s">
        <v>454</v>
      </c>
      <c r="T14" s="9" t="s">
        <v>462</v>
      </c>
    </row>
    <row r="15" spans="1:20" ht="120">
      <c r="A15" s="30" t="str">
        <f>_xlfn.XLOOKUP(B15,EustonMappingv2!$D:$D,EustonMappingv2!$C:$C)</f>
        <v>EUS-01-0038</v>
      </c>
      <c r="B15" s="31" t="s">
        <v>189</v>
      </c>
      <c r="C15" s="31" t="str">
        <f>_xlfn.XLOOKUP(B15,EustonMappingv2!$D:$D,EustonMappingv2!$B:$B)</f>
        <v>THAMES WATER</v>
      </c>
      <c r="D15" s="31" t="str">
        <f>_xlfn.XLOOKUP(B15,EustonMappingv2!$D:$D,EustonMappingv2!$F:$F)</f>
        <v>FADE, FAD7, FCXR, F930, FCXP</v>
      </c>
      <c r="E15" s="31" t="str">
        <f>_xlfn.XLOOKUP(B15,EustonMappingv2!$D:$D,EustonMappingv2!$G:$G)</f>
        <v>1MC03-SCJ_SDH-GT-REP-S001-000008</v>
      </c>
      <c r="F15" s="31" t="str">
        <f>_xlfn.XLOOKUP(B15,EustonMappingv2!$D:$D,EustonMappingv2!$R:$R)</f>
        <v>CI</v>
      </c>
      <c r="G15" s="31" t="s">
        <v>456</v>
      </c>
      <c r="H15" s="57">
        <f>_xlfn.XLOOKUP(B15,EustonMappingv2!$D:$D,EustonMappingv2!$AA:$AA)</f>
        <v>91.450620000000001</v>
      </c>
      <c r="I15" s="52" t="str">
        <f>IF(_xlfn.XLOOKUP(B15,EustonMappingv2!$D:$D,EustonMappingv2!$T:$T)=0,_xlfn.XLOOKUP(B15,EustonMappingv2!$D:$D,EustonMappingv2!$S:$S),_xlfn.XLOOKUP(B15,EustonMappingv2!$D:$D,EustonMappingv2!$T:$T))</f>
        <v>(291114.0122, 288941.6727, 32.8160), (291114.6205, 288938.6631, 32.8102), (291115.5985, 288933.8248, 32.9178), (291119.0159, 288930.7296, 32.9026), (291125.0261, 288925.2754, 32.8890), (291127.3147, 288923.1985, 32.8474), (291136.7860, 288914.6348, 32.8150), (291145.2794, 288906.8983, 32.8388), (291151.3360, 288901.5297, 32.7849), (291155.6368, 288897.8101, 32.7060), (291156.4121, 288896.8884, 32.6755), (291156.4121, 288896.8884, 32.6756), (291157.0928, 288896.1694, 32.6760), (291162.2250, 288889.9255, 32.6049), (291166.9710, 288884.1925, 32.5383), (291171.3089, 288878.1705, 32.4303), (291173.9962, 288873.9947, 32.4060), (291179.3847, 288866.1429, 32.3907), (291184.3896, 288858.9020, 32.2588), (291190.0807, 288851.1420, 32.0913), (291193.6460, 288846.1417, 32.0565), (291197.2950, 288840.5388, 32.0335), (291202.3862, 288832.7952, 31.9545), (291204.5873, 288829.1329, 31.8663), (291206.0105, 288826.2924, 31.8255), (291208.0035, 288822.3356, 31.7793), (291209.8992, 288818.4816, 31.8883), (291211.3032, 288814.9412, 31.7003), (291212.3964, 288811.0090, 31.5960), (291212.4827, 288810.5064, 31.5960), (291212.4827, 288810.5064, 31.5838), (291213.5813, 288806.7742, 31.5721), (291215.1388, 288801.5286, 31.5651), (291215.3196, 288800.8233, 31.5635), (291215.3196, 288800.8233, 31.5790), (291216.1265, 288797.3992, 31.5147), (291217.4785, 288791.9591, 31.4720), (291218.8251, 288786.3191, 31.2488), (291220.8087, 288778.3603, 31.1531), (291222.6950, 288770.5042, 31.0347), (291224.2252, 288764.2587, 30.9618), (291225.0348, 288760.9347, 30.9251), (291229.1323, 288757.7540, 30.7147), (291230.9134, 288756.3714, 30.6860), (291231.5641, 288754.5526, 30.6554), (291232.0339, 288753.4391, 30.6326), (291234.0667, 288747.2800, 30.5333), (291235.9296, 288742.2262, 30.4274), (291238.3432, 288735.3562, 30.2960), (291240.7623, 288728.6863, 30.2295), (291243.1813, 288722.0163, 30.0583), (291245.8812, 288714.6383, 29.9328), (291247.5715, 288710.5897, 29.8460), (291250.5822, 288703.6034, 29.6261), (291253.2067, 288697.1280, 29.5718), (291256.3120, 288689.9390, 29.4060), (291259.4227, 288682.9499, 29.2513), (291262.1608, 288676.9716, 29.1207), (291263.7730, 288673.7257, 29.0540), (291266.2304, 288668.4555, 28.9598), (291268.4042, 288663.7934, 28.9082), (291231.5629, 288754.5539, 30.6544), (291232.0329, 288753.4405, 30.6360), (291234.0657, 288747.2815, 30.5235), (291235.9285, 288742.2277, 30.4271), (291238.3423, 288735.3577, 30.3012), (291240.7613, 288728.6879, 30.2336), (291243.1803, 288722.0179, 30.0640), (291245.8803, 288714.6401, 29.9260), (291247.5705, 288710.5915, 29.8422), (291250.5813, 288703.6053, 29.6279), (291253.2059, 288697.1299, 29.5617), (291256.3111, 288689.9409, 29.4047), (291259.4219, 288682.9521, 29.2502), (291262.1601, 288676.9739, 29.1240), (291263.7723, 288673.7279, 29.0587), (291266.2297, 288668.4577, 28.9623), (291268.4035, 288663.7957, 28.8970), (291270.4855, 288659.4363, 28.7918)</v>
      </c>
      <c r="J15" s="36" t="str">
        <f>IF(_xlfn.XLOOKUP(B15,EustonMappingv2!$D:$D,EustonMappingv2!$Z:$Z)="PASS","YES","NO")</f>
        <v>NO</v>
      </c>
      <c r="K15" s="39" t="str">
        <f>IF(_xlfn.XLOOKUP(B15,EustonMappingv2!$D:$D,EustonMappingv2!$Y:$Y)= 0,"",_xlfn.XLOOKUP(B15,EustonMappingv2!$D:$D,EustonMappingv2!$Y:$Y))</f>
        <v>Euston mapping v2 has one extra point at the bottom - has it been extended? TN doesn’t suggest any coordinate change, no coordinates provided</v>
      </c>
      <c r="L15" s="45" t="s">
        <v>424</v>
      </c>
      <c r="M15" s="46">
        <v>152.4</v>
      </c>
      <c r="N15" s="47">
        <v>10.922000000000001</v>
      </c>
      <c r="O15" s="61">
        <v>3.6579999999999999</v>
      </c>
      <c r="P15" s="64">
        <v>526.05499999999995</v>
      </c>
      <c r="Q15">
        <v>525.85500000000002</v>
      </c>
      <c r="R15" s="64" t="s">
        <v>461</v>
      </c>
      <c r="S15" s="65" t="s">
        <v>454</v>
      </c>
      <c r="T15" s="9" t="s">
        <v>462</v>
      </c>
    </row>
    <row r="16" spans="1:20" ht="150">
      <c r="A16" s="30" t="str">
        <f>_xlfn.XLOOKUP(B16,EustonMappingv2!$D:$D,EustonMappingv2!$C:$C)</f>
        <v>SCS-01-0034</v>
      </c>
      <c r="B16" s="31" t="s">
        <v>106</v>
      </c>
      <c r="C16" s="31" t="str">
        <f>_xlfn.XLOOKUP(B16,EustonMappingv2!$D:$D,EustonMappingv2!$B:$B)</f>
        <v>THAMES WATER</v>
      </c>
      <c r="D16" s="31" t="str">
        <f>_xlfn.XLOOKUP(B16,EustonMappingv2!$D:$D,EustonMappingv2!$F:$F)</f>
        <v>2DL7C, 2DN3D, 2DL76</v>
      </c>
      <c r="E16" s="31" t="str">
        <f>_xlfn.XLOOKUP(B16,EustonMappingv2!$D:$D,EustonMappingv2!$G:$G)</f>
        <v>1MC03-SCJ_SDH-GT-REP-S001-000008</v>
      </c>
      <c r="F16" s="31" t="str">
        <f>_xlfn.XLOOKUP(B16,EustonMappingv2!$D:$D,EustonMappingv2!$R:$R)</f>
        <v>CO</v>
      </c>
      <c r="G16" s="31" t="s">
        <v>466</v>
      </c>
      <c r="H16" s="57">
        <f>_xlfn.XLOOKUP(B16,EustonMappingv2!$D:$D,EustonMappingv2!$AA:$AA)</f>
        <v>18.895209999999999</v>
      </c>
      <c r="I16" s="52" t="str">
        <f>IF(_xlfn.XLOOKUP(B16,EustonMappingv2!$D:$D,EustonMappingv2!$T:$T)=0,_xlfn.XLOOKUP(B16,EustonMappingv2!$D:$D,EustonMappingv2!$S:$S),_xlfn.XLOOKUP(B16,EustonMappingv2!$D:$D,EustonMappingv2!$T:$T))</f>
        <v>(291094.8942, 288959.7054, 31.7900), (291099.9648, 288954.8641, 31.7165), (291104.6409, 288950.2337, 31.6476), (291108.6362, 288946.3223, 31.5890), (291112.9315, 288942.4026, 31.5280), (291116.7378, 288938.8966, 31.4738), (291121.3249, 288934.6689, 31.4084), (291126.4063, 288930.2275, 31.3377), (291131.3878, 288925.7888, 31.2678), (291136.1803, 288921.7555, 31.2022), (291140.0702, 288917.6469, 31.1429), (291146.5967, 288911.1648, 31.0465), (291150.3058, 288907.7615, 30.9937), (291153.1287, 288904.8827, 30.9515), (291156.6241, 288900.9850, 30.8966), (291160.6949, 288896.1709, 30.8305), (291164.7547, 288890.9570, 30.7613), (291169.8978, 288885.1131, 30.6797), (291174.1494, 288879.5938, 30.6067), (291178.1119, 288874.4825, 30.5389), (291183.5140, 288867.1307, 30.4433), (291189.1161, 288859.7734, 30.3464), (291193.6402, 288853.2460, 30.2632), (291196.8193, 288848.7565, 30.2055), (291199.4040, 288844.4834, 30.1532), (291203.3419, 288838.4724, 30.0779), (291206.2128, 288833.6912, 30.0195), (291210.5850, 288825.2668, 29.9200)</v>
      </c>
      <c r="J16" s="36" t="str">
        <f>IF(_xlfn.XLOOKUP(B16,EustonMappingv2!$D:$D,EustonMappingv2!$Z:$Z)="PASS","YES","NO")</f>
        <v>YES</v>
      </c>
      <c r="K16" s="39" t="str">
        <f>IF(_xlfn.XLOOKUP(B16,EustonMappingv2!$D:$D,EustonMappingv2!$Y:$Y)= 0,"",_xlfn.XLOOKUP(B16,EustonMappingv2!$D:$D,EustonMappingv2!$Y:$Y))</f>
        <v>Identicle to 4DP - OK</v>
      </c>
      <c r="L16" s="45" t="s">
        <v>423</v>
      </c>
      <c r="M16" s="46">
        <v>300</v>
      </c>
      <c r="N16" s="47">
        <v>30</v>
      </c>
      <c r="O16" s="61">
        <v>3.6579999999999999</v>
      </c>
      <c r="P16" s="64">
        <v>178.45599999999999</v>
      </c>
      <c r="Q16">
        <v>178.256</v>
      </c>
      <c r="R16" s="64" t="s">
        <v>467</v>
      </c>
      <c r="S16" s="65" t="s">
        <v>454</v>
      </c>
      <c r="T16" s="9" t="s">
        <v>468</v>
      </c>
    </row>
    <row r="17" spans="1:20" ht="60">
      <c r="A17" s="30" t="str">
        <f>_xlfn.XLOOKUP(B17,EustonMappingv2!$D:$D,EustonMappingv2!$C:$C)</f>
        <v>EUS-01-0040</v>
      </c>
      <c r="B17" s="31" t="s">
        <v>59</v>
      </c>
      <c r="C17" s="31" t="str">
        <f>_xlfn.XLOOKUP(B17,EustonMappingv2!$D:$D,EustonMappingv2!$B:$B)</f>
        <v>THAMES WATER</v>
      </c>
      <c r="D17" s="31" t="str">
        <f>_xlfn.XLOOKUP(B17,EustonMappingv2!$D:$D,EustonMappingv2!$F:$F)</f>
        <v>1C72O</v>
      </c>
      <c r="E17" s="31" t="str">
        <f>_xlfn.XLOOKUP(B17,EustonMappingv2!$D:$D,EustonMappingv2!$G:$G)</f>
        <v>1MC03-SCJ_SDH-GT-REP-SS01_SL03-000001</v>
      </c>
      <c r="F17" s="58" t="str">
        <f>_xlfn.XLOOKUP(B17,EustonMappingv2!$D:$D,EustonMappingv2!$R:$R)</f>
        <v>Concrete bolted segmental primary lining; cast in-situ RC  secondary lining and composite lining</v>
      </c>
      <c r="G17" s="58" t="s">
        <v>60</v>
      </c>
      <c r="H17" s="57">
        <f>_xlfn.XLOOKUP(B17,EustonMappingv2!$D:$D,EustonMappingv2!$AA:$AA)</f>
        <v>0</v>
      </c>
      <c r="I17" s="54" t="str">
        <f>IF(_xlfn.XLOOKUP(B17,EustonMappingv2!$D:$D,EustonMappingv2!$T:$T)=0,_xlfn.XLOOKUP(B17,EustonMappingv2!$D:$D,EustonMappingv2!$S:$S),_xlfn.XLOOKUP(B17,EustonMappingv2!$D:$D,EustonMappingv2!$T:$T))</f>
        <v>(289964.3529, 289145.6188, 30),(290249.0016, 289151.6956, 30),(290305.417, 289146.6915, 30),(290388.5433, 289126.5287, 30),(290876.2225, 288976.2488, 30),(291333.9426, 288884.4513, 30),(291806.2727, 288790.1736, 30),(292604.6294, 288632.7437, 30),(292683.004, 288607.5182, 30),(292741.0721, 288578.8154, 30),(293015.7818, 288411.4547, 30),(293343.9287, 288214.3674, 30),(293410.6292, 288184.8484, 30),(293586.5682, 288140.2256, 30)</v>
      </c>
      <c r="J17" s="36" t="str">
        <f>IF(_xlfn.XLOOKUP(B17,EustonMappingv2!$D:$D,EustonMappingv2!$Z:$Z)="PASS","YES","NO")</f>
        <v>NO</v>
      </c>
      <c r="K17" s="55" t="str">
        <f>IF(_xlfn.XLOOKUP(B17,EustonMappingv2!$D:$D,EustonMappingv2!$Y:$Y)= 0,"",_xlfn.XLOOKUP(B17,EustonMappingv2!$D:$D,EustonMappingv2!$Y:$Y))</f>
        <v>No coodinates provided and no model available. These coordinates from JV maps. Z coordinate assumed</v>
      </c>
      <c r="L17" s="45" t="s">
        <v>469</v>
      </c>
      <c r="M17" s="46"/>
      <c r="N17" s="47"/>
      <c r="O17" s="62">
        <v>3.6579999999999999</v>
      </c>
      <c r="P17" s="64">
        <f>4074.91025</f>
        <v>4074.9102499999999</v>
      </c>
      <c r="Q17">
        <f>4074.91025-0.5</f>
        <v>4074.4102499999999</v>
      </c>
      <c r="R17" s="64" t="s">
        <v>470</v>
      </c>
      <c r="S17" s="65" t="s">
        <v>454</v>
      </c>
      <c r="T17" s="70" t="s">
        <v>471</v>
      </c>
    </row>
    <row r="18" spans="1:20" ht="75">
      <c r="A18" s="30" t="str">
        <f>_xlfn.XLOOKUP(B18,EustonMappingv2!$D:$D,EustonMappingv2!$C:$C)</f>
        <v>LON-01-20096</v>
      </c>
      <c r="B18" s="31" t="s">
        <v>401</v>
      </c>
      <c r="C18" s="31" t="str">
        <f>_xlfn.XLOOKUP(B18,EustonMappingv2!$D:$D,EustonMappingv2!$B:$B)</f>
        <v>SSE</v>
      </c>
      <c r="D18" s="31" t="str">
        <f>_xlfn.XLOOKUP(B18,EustonMappingv2!$D:$D,EustonMappingv2!$F:$F)</f>
        <v>MWCC_UTI_60500, MWCC_UTI_60501</v>
      </c>
      <c r="E18" s="31" t="str">
        <f>_xlfn.XLOOKUP(B18,EustonMappingv2!$D:$D,EustonMappingv2!$G:$G)</f>
        <v>1MC03-SCJ_SDH-GT-REP-SS01_SL03-000004</v>
      </c>
      <c r="F18" s="31" t="str">
        <f>_xlfn.XLOOKUP(B18,EustonMappingv2!$D:$D,EustonMappingv2!$R:$R)</f>
        <v>Fibre optic cable</v>
      </c>
      <c r="G18" s="31" t="s">
        <v>472</v>
      </c>
      <c r="H18" s="57">
        <f>_xlfn.XLOOKUP(B18,EustonMappingv2!$D:$D,EustonMappingv2!$AA:$AA)</f>
        <v>65.028210000000001</v>
      </c>
      <c r="I18" s="52" t="str">
        <f>IF(_xlfn.XLOOKUP(B18,EustonMappingv2!$D:$D,EustonMappingv2!$T:$T)=0,_xlfn.XLOOKUP(B18,EustonMappingv2!$D:$D,EustonMappingv2!$S:$S),_xlfn.XLOOKUP(B18,EustonMappingv2!$D:$D,EustonMappingv2!$T:$T))</f>
        <v>(291057.096, 288997.1388, 35.4028), (291057.1442, 288997.1074, 35.4044), (291072.5165, 288987.5059, 35.385), (291073.379, 288986.85, 35.3876), (291119.4493, 288939.0026, 35.1519), (291143.2128, 288918.8837, 35.0896), (291167.5297, 288894.4512, 34.9553), (291194.665, 288856.8021, 34.3508), (291208.7553, 288836.6914, 33.9845), (291215.4161, 288822.3161, 34.0045), (291216.9107, 288820.2921, 33.995), (291217.4778, 288819.5542, 33.9656), (291217.5882, 288819.4211, 33.97), (291217.7473, 288819.3117, 33.9764), (291217.9727, 288819.2485, 33.9852), (291218.1431, 288819.2598, 33.9893), (291218.2348, 288819.3554, 33.9888), (291221.1518, 288827.8567, 33.99), (291264.1342, 288855.0773, 32.283622), (291277.903, 288857.4535, 31.815), (291338.3457, 288895.0101, 29.2573)</v>
      </c>
      <c r="J18" s="36" t="str">
        <f>IF(_xlfn.XLOOKUP(B18,EustonMappingv2!$D:$D,EustonMappingv2!$Z:$Z)="PASS","YES","NO")</f>
        <v>NO</v>
      </c>
      <c r="K18" s="39" t="str">
        <f>IF(_xlfn.XLOOKUP(B18,EustonMappingv2!$D:$D,EustonMappingv2!$Y:$Y)= 0,"",_xlfn.XLOOKUP(B18,EustonMappingv2!$D:$D,EustonMappingv2!$Y:$Y))</f>
        <v>Different no of points and slighly moved coordinates! JD left a comment saying "increased extent of monitoring". The TN is unclear</v>
      </c>
      <c r="L18" s="45" t="s">
        <v>432</v>
      </c>
      <c r="M18" s="46">
        <v>5</v>
      </c>
      <c r="N18" s="47">
        <v>42.5</v>
      </c>
      <c r="O18" s="61">
        <v>3.6579999999999999</v>
      </c>
      <c r="P18" s="64">
        <v>387.54</v>
      </c>
      <c r="Q18">
        <v>387.54</v>
      </c>
      <c r="R18" s="64" t="s">
        <v>400</v>
      </c>
      <c r="S18" s="65" t="s">
        <v>454</v>
      </c>
      <c r="T18" s="9" t="s">
        <v>473</v>
      </c>
    </row>
    <row r="19" spans="1:20" ht="75">
      <c r="A19" s="30" t="str">
        <f>_xlfn.XLOOKUP(B19,EustonMappingv2!$D:$D,EustonMappingv2!$C:$C)</f>
        <v>LON-01-20096</v>
      </c>
      <c r="B19" s="31" t="s">
        <v>414</v>
      </c>
      <c r="C19" s="31" t="str">
        <f>_xlfn.XLOOKUP(B19,EustonMappingv2!$D:$D,EustonMappingv2!$B:$B)</f>
        <v>SSE</v>
      </c>
      <c r="D19" s="31" t="str">
        <f>_xlfn.XLOOKUP(B19,EustonMappingv2!$D:$D,EustonMappingv2!$F:$F)</f>
        <v>MWCC_UTI_60500, MWCC_UTI_60501</v>
      </c>
      <c r="E19" s="31" t="str">
        <f>_xlfn.XLOOKUP(B19,EustonMappingv2!$D:$D,EustonMappingv2!$G:$G)</f>
        <v>1MC03-SCJ_SDH-GT-REP-SS01_SL03-000004</v>
      </c>
      <c r="F19" s="31" t="str">
        <f>_xlfn.XLOOKUP(B19,EustonMappingv2!$D:$D,EustonMappingv2!$R:$R)</f>
        <v>Fibre optic cable</v>
      </c>
      <c r="G19" s="31" t="s">
        <v>472</v>
      </c>
      <c r="H19" s="57">
        <f>_xlfn.XLOOKUP(B19,EustonMappingv2!$D:$D,EustonMappingv2!$AA:$AA)</f>
        <v>65.028210000000001</v>
      </c>
      <c r="I19" s="52" t="str">
        <f>IF(_xlfn.XLOOKUP(B19,EustonMappingv2!$D:$D,EustonMappingv2!$T:$T)=0,_xlfn.XLOOKUP(B19,EustonMappingv2!$D:$D,EustonMappingv2!$S:$S),_xlfn.XLOOKUP(B19,EustonMappingv2!$D:$D,EustonMappingv2!$T:$T))</f>
        <v>(291057.096, 288997.1388, 35.4028), (291057.1442, 288997.1074, 35.4044), (291072.5165, 288987.5059, 35.385), (291073.379, 288986.85, 35.3876), (291119.4493, 288939.0026, 35.1519), (291143.2128, 288918.8837, 35.0896), (291167.5297, 288894.4512, 34.9553), (291194.665, 288856.8021, 34.3508), (291208.7553, 288836.6914, 33.9845), (291215.4161, 288822.3161, 34.0045), (291216.9107, 288820.2921, 33.995), (291217.4778, 288819.5542, 33.9656), (291217.5882, 288819.4211, 33.97), (291217.7473, 288819.3117, 33.9764), (291217.9727, 288819.2485, 33.9852), (291218.1431, 288819.2598, 33.9893), (291218.2348, 288819.3554, 33.9888), (291221.1518, 288827.8567, 33.99), (291264.1342, 288855.0773, 32.283622), (291277.903, 288857.4535, 31.815), (291338.3457, 288895.0101, 29.2573)</v>
      </c>
      <c r="J19" s="36" t="str">
        <f>IF(_xlfn.XLOOKUP(B19,EustonMappingv2!$D:$D,EustonMappingv2!$Z:$Z)="PASS","YES","NO")</f>
        <v>NO</v>
      </c>
      <c r="K19" s="39" t="str">
        <f>IF(_xlfn.XLOOKUP(B19,EustonMappingv2!$D:$D,EustonMappingv2!$Y:$Y)= 0,"",_xlfn.XLOOKUP(B19,EustonMappingv2!$D:$D,EustonMappingv2!$Y:$Y))</f>
        <v>Different no of points and slighly moved coordinates! JD left a comment saying "increased extent of monitoring". The TN is unclear</v>
      </c>
      <c r="L19" s="45" t="s">
        <v>432</v>
      </c>
      <c r="M19" s="46">
        <v>5</v>
      </c>
      <c r="N19" s="47">
        <v>42.5</v>
      </c>
      <c r="O19" s="61">
        <v>3.6579999999999999</v>
      </c>
      <c r="P19" s="64">
        <v>387.54</v>
      </c>
      <c r="Q19">
        <v>387.54</v>
      </c>
      <c r="R19" s="64" t="s">
        <v>400</v>
      </c>
      <c r="S19" s="65" t="s">
        <v>454</v>
      </c>
      <c r="T19" s="9" t="s">
        <v>474</v>
      </c>
    </row>
    <row r="20" spans="1:20" ht="75">
      <c r="A20" s="30" t="str">
        <f>_xlfn.XLOOKUP(B20,EustonMappingv2!$D:$D,EustonMappingv2!$C:$C)</f>
        <v>SCS-01-0026</v>
      </c>
      <c r="B20" s="31">
        <v>510890085</v>
      </c>
      <c r="C20" s="31" t="str">
        <f>_xlfn.XLOOKUP(B20,EustonMappingv2!$D:$D,EustonMappingv2!$B:$B)</f>
        <v>Cadent Gas</v>
      </c>
      <c r="D20" s="31">
        <f>_xlfn.XLOOKUP(B20,EustonMappingv2!$D:$D,EustonMappingv2!$F:$F)</f>
        <v>510890085</v>
      </c>
      <c r="E20" s="31" t="str">
        <f>_xlfn.XLOOKUP(B20,EustonMappingv2!$D:$D,EustonMappingv2!$G:$G)</f>
        <v>1MC03-SCJ_SDH-GT-REP-S001-000013</v>
      </c>
      <c r="F20" s="31" t="str">
        <f>_xlfn.XLOOKUP(B20,EustonMappingv2!$D:$D,EustonMappingv2!$R:$R)</f>
        <v>PE</v>
      </c>
      <c r="G20" s="31" t="s">
        <v>472</v>
      </c>
      <c r="H20" s="57">
        <f>_xlfn.XLOOKUP(B20,EustonMappingv2!$D:$D,EustonMappingv2!$AA:$AA)</f>
        <v>104.83216</v>
      </c>
      <c r="I20" s="60" t="str">
        <f>IF(_xlfn.XLOOKUP(B20,EustonMappingv2!$D:$D,EustonMappingv2!$T:$T)=0,_xlfn.XLOOKUP(B20,EustonMappingv2!$D:$D,EustonMappingv2!$S:$S),_xlfn.XLOOKUP(B20,EustonMappingv2!$D:$D,EustonMappingv2!$T:$T))</f>
        <v>(291046.6343, 289087.5801, 33.9), (291049.9866, 289085.6554, 33.9), (291022.8645, 289017.7319, 34.5), (291059.6654, 288995.9639, 34.5), (291056.887, 288990.4116, 34.5), (291069.5512, 288982.436, 34.5), (291067.615, 288980.2376, 34.5), (291083.159, 288967.8057, 34.4), (291109.2943, 288940.2007, 34.4), (291146.3987, 288906.6676, 34.3), (291159.1692, 288893.436, 34.1), (291183.1784, 288861.2614, 33.5), (291191.918, 288865.275, 33.5), (291203.2489, 288849.7064, 33.1), (291210.5888, 288839.1248, 33.1), (291223.1938, 288815.2665, 33.1), (291225.5742, 288801.6936, 32.75), (291237.8808, 288753.2042, 32), (291250.8236, 288718.8307, 31.75), (291267.6289, 288679.3486, 31.7), (291282.7046, 288649.7946, 31.2), (291292.3166, 288635.3987, 30), (291316.3805, 288605.2237, 29.7), (291327.3311, 288594.0431, 28.7), (291317.864, 288586.2972, 29), (291327.5526, 288579.2784, 28.5)</v>
      </c>
      <c r="J20" s="36" t="str">
        <f>IF(_xlfn.XLOOKUP(B20,EustonMappingv2!$D:$D,EustonMappingv2!$Z:$Z)="PASS","YES","NO")</f>
        <v>YES</v>
      </c>
      <c r="K20" s="39" t="str">
        <f>IF(_xlfn.XLOOKUP(B20,EustonMappingv2!$D:$D,EustonMappingv2!$Y:$Y)= 0,"",_xlfn.XLOOKUP(B20,EustonMappingv2!$D:$D,EustonMappingv2!$Y:$Y))</f>
        <v/>
      </c>
      <c r="L20" s="45" t="s">
        <v>475</v>
      </c>
      <c r="M20" s="46">
        <v>180</v>
      </c>
      <c r="N20" s="47">
        <v>12</v>
      </c>
      <c r="O20" s="61">
        <v>3.6579999999999999</v>
      </c>
      <c r="P20" s="64">
        <v>574.62099999999998</v>
      </c>
      <c r="Q20">
        <v>574.42100000000005</v>
      </c>
      <c r="R20" s="64">
        <v>510890085</v>
      </c>
      <c r="S20" s="65" t="s">
        <v>454</v>
      </c>
      <c r="T20" s="9" t="s">
        <v>476</v>
      </c>
    </row>
    <row r="21" spans="1:20" ht="105">
      <c r="A21" s="30" t="str">
        <f>_xlfn.XLOOKUP(B21,EustonMappingv2!$D:$D,EustonMappingv2!$C:$C)</f>
        <v>SCS-01-0040</v>
      </c>
      <c r="B21" s="31" t="s">
        <v>118</v>
      </c>
      <c r="C21" s="31" t="str">
        <f>_xlfn.XLOOKUP(B21,EustonMappingv2!$D:$D,EustonMappingv2!$B:$B)</f>
        <v>THAMES WATER</v>
      </c>
      <c r="D21" s="31" t="str">
        <f>_xlfn.XLOOKUP(B21,EustonMappingv2!$D:$D,EustonMappingv2!$F:$F)</f>
        <v>6L89Z, 6L8A5, 6L88N</v>
      </c>
      <c r="E21" s="31" t="str">
        <f>_xlfn.XLOOKUP(B21,EustonMappingv2!$D:$D,EustonMappingv2!$G:$G)</f>
        <v>1MC03-SCJ_SDH-GT-REP-S001-000008</v>
      </c>
      <c r="F21" s="31" t="str">
        <f>_xlfn.XLOOKUP(B21,EustonMappingv2!$D:$D,EustonMappingv2!$R:$R)</f>
        <v>PE</v>
      </c>
      <c r="G21" s="31" t="s">
        <v>472</v>
      </c>
      <c r="H21" s="57">
        <f>_xlfn.XLOOKUP(B21,EustonMappingv2!$D:$D,EustonMappingv2!$AA:$AA)</f>
        <v>87.79862</v>
      </c>
      <c r="I21" s="60" t="str">
        <f>IF(_xlfn.XLOOKUP(B21,EustonMappingv2!$D:$D,EustonMappingv2!$T:$T)=0,_xlfn.XLOOKUP(B21,EustonMappingv2!$D:$D,EustonMappingv2!$S:$S),_xlfn.XLOOKUP(B21,EustonMappingv2!$D:$D,EustonMappingv2!$T:$T))</f>
        <v>(291199.870033, 288837.90137, 31.8799), (291204.8373, 288829.2223, 31.8799), (291205.1285, 288828.7135, 31.87), (291210.095767, 288820.03443, 31.87)</v>
      </c>
      <c r="J21" s="36" t="str">
        <f>IF(_xlfn.XLOOKUP(B21,EustonMappingv2!$D:$D,EustonMappingv2!$Z:$Z)="PASS","YES","NO")</f>
        <v>NO</v>
      </c>
      <c r="K21" s="39" t="str">
        <f>IF(_xlfn.XLOOKUP(B21,EustonMappingv2!$D:$D,EustonMappingv2!$Y:$Y)= 0,"",_xlfn.XLOOKUP(B21,EustonMappingv2!$D:$D,EustonMappingv2!$Y:$Y))</f>
        <v>The Xdisp reports 6L89Z, 6L8A5, 6L88N as all on the same line. The model does not. The coordinates are different - TBC</v>
      </c>
      <c r="L21" s="45" t="s">
        <v>477</v>
      </c>
      <c r="M21" s="46">
        <v>180</v>
      </c>
      <c r="N21" s="47">
        <v>16.38</v>
      </c>
      <c r="O21" s="61">
        <v>3.6579999999999999</v>
      </c>
      <c r="P21" s="64">
        <v>20.585000000000001</v>
      </c>
      <c r="Q21">
        <v>20.385000000000002</v>
      </c>
      <c r="R21" s="64" t="s">
        <v>478</v>
      </c>
      <c r="S21" s="65" t="s">
        <v>454</v>
      </c>
      <c r="T21" s="9" t="s">
        <v>479</v>
      </c>
    </row>
    <row r="22" spans="1:20" ht="14.45" customHeight="1">
      <c r="A22" s="30" t="str">
        <f>_xlfn.XLOOKUP(B22,EustonMappingv2!$D:$D,EustonMappingv2!$C:$C)</f>
        <v>SCS-01-0040</v>
      </c>
      <c r="B22" s="31" t="s">
        <v>130</v>
      </c>
      <c r="C22" s="31" t="str">
        <f>_xlfn.XLOOKUP(B22,EustonMappingv2!$D:$D,EustonMappingv2!$B:$B)</f>
        <v>THAMES WATER</v>
      </c>
      <c r="D22" s="31" t="str">
        <f>_xlfn.XLOOKUP(B22,EustonMappingv2!$D:$D,EustonMappingv2!$F:$F)</f>
        <v>6L89Z, 6L8A5, 6L88N</v>
      </c>
      <c r="E22" s="31" t="str">
        <f>_xlfn.XLOOKUP(B22,EustonMappingv2!$D:$D,EustonMappingv2!$G:$G)</f>
        <v>1MC03-SCJ_SDH-GT-REP-S001-000008</v>
      </c>
      <c r="F22" s="31" t="str">
        <f>_xlfn.XLOOKUP(B22,EustonMappingv2!$D:$D,EustonMappingv2!$R:$R)</f>
        <v>PE</v>
      </c>
      <c r="G22" s="31" t="s">
        <v>472</v>
      </c>
      <c r="H22" s="57">
        <f>_xlfn.XLOOKUP(B22,EustonMappingv2!$D:$D,EustonMappingv2!$AA:$AA)</f>
        <v>87.79862</v>
      </c>
      <c r="I22" s="60" t="str">
        <f>IF(_xlfn.XLOOKUP(B22,EustonMappingv2!$D:$D,EustonMappingv2!$T:$T)=0,_xlfn.XLOOKUP(B22,EustonMappingv2!$D:$D,EustonMappingv2!$S:$S),_xlfn.XLOOKUP(B22,EustonMappingv2!$D:$D,EustonMappingv2!$T:$T))</f>
        <v>(291200.158724, 288837.391134, 31.87), (291205.1285, 288828.7135, 31.87), (291205.5113, 288828.0451, 31.86), (291205.6701, 288827.7675, 31.8568), (291206.3509, 288828.0851, 31.8156), (291206.7399, 288828.2665, 31.7707), (291215.802921, 288832.492804, 31.7707)</v>
      </c>
      <c r="J22" s="36" t="str">
        <f>IF(_xlfn.XLOOKUP(B22,EustonMappingv2!$D:$D,EustonMappingv2!$Z:$Z)="PASS","YES","NO")</f>
        <v>NO</v>
      </c>
      <c r="K22" s="39" t="str">
        <f>IF(_xlfn.XLOOKUP(B22,EustonMappingv2!$D:$D,EustonMappingv2!$Y:$Y)= 0,"",_xlfn.XLOOKUP(B22,EustonMappingv2!$D:$D,EustonMappingv2!$Y:$Y))</f>
        <v>The Xdisp reports 6L89Z, 6L8A5, 6L88N as all on the same line. The model does not. The coordinates are different - TBC</v>
      </c>
      <c r="L22" s="45" t="s">
        <v>477</v>
      </c>
      <c r="M22" s="46">
        <v>180</v>
      </c>
      <c r="N22" s="47">
        <v>16.38</v>
      </c>
      <c r="O22" s="61">
        <v>3.6579999999999999</v>
      </c>
      <c r="P22" s="64">
        <v>22.273</v>
      </c>
      <c r="Q22">
        <v>22.073</v>
      </c>
      <c r="R22" s="64" t="s">
        <v>480</v>
      </c>
      <c r="S22" s="65" t="s">
        <v>454</v>
      </c>
      <c r="T22" s="9" t="s">
        <v>479</v>
      </c>
    </row>
    <row r="23" spans="1:20" ht="105">
      <c r="A23" s="30" t="str">
        <f>_xlfn.XLOOKUP(B23,EustonMappingv2!$D:$D,EustonMappingv2!$C:$C)</f>
        <v>SCS-01-0040</v>
      </c>
      <c r="B23" s="31" t="s">
        <v>135</v>
      </c>
      <c r="C23" s="31" t="str">
        <f>_xlfn.XLOOKUP(B23,EustonMappingv2!$D:$D,EustonMappingv2!$B:$B)</f>
        <v>THAMES WATER</v>
      </c>
      <c r="D23" s="31" t="str">
        <f>_xlfn.XLOOKUP(B23,EustonMappingv2!$D:$D,EustonMappingv2!$F:$F)</f>
        <v>6L89Z, 6L8A5, 6L88N</v>
      </c>
      <c r="E23" s="31" t="str">
        <f>_xlfn.XLOOKUP(B23,EustonMappingv2!$D:$D,EustonMappingv2!$G:$G)</f>
        <v>1MC03-SCJ_SDH-GT-REP-S001-000008</v>
      </c>
      <c r="F23" s="31" t="str">
        <f>_xlfn.XLOOKUP(B23,EustonMappingv2!$D:$D,EustonMappingv2!$R:$R)</f>
        <v>PE</v>
      </c>
      <c r="G23" s="31" t="s">
        <v>472</v>
      </c>
      <c r="H23" s="57">
        <f>_xlfn.XLOOKUP(B23,EustonMappingv2!$D:$D,EustonMappingv2!$AA:$AA)</f>
        <v>87.79862</v>
      </c>
      <c r="I23" s="60" t="str">
        <f>IF(_xlfn.XLOOKUP(B23,EustonMappingv2!$D:$D,EustonMappingv2!$T:$T)=0,_xlfn.XLOOKUP(B23,EustonMappingv2!$D:$D,EustonMappingv2!$S:$S),_xlfn.XLOOKUP(B23,EustonMappingv2!$D:$D,EustonMappingv2!$T:$T))</f>
        <v>(291206.7399, 288828.2665, 31.7467), (291207.9445, 288828.8287, 31.6956), (291211.2513, 288823.0461, 31.6576), (291213.5105, 288817.8685, 31.6549), (291214.1105, 288814.2291, 31.55), (291216.1983, 288806.4159, 31.507), (291218.8515, 288796.2395, 31.312), (291220.0357, 288790.3161, 31.2), (291221.3555, 288783.7145, 31.0995), (291223.1541, 288775.0405, 31.0783), (291226.1343, 288762.5135, 30.8347), (291227.4871, 288757.3851, 30.6973)</v>
      </c>
      <c r="J23" s="36" t="str">
        <f>IF(_xlfn.XLOOKUP(B23,EustonMappingv2!$D:$D,EustonMappingv2!$Z:$Z)="PASS","YES","NO")</f>
        <v>NO</v>
      </c>
      <c r="K23" s="39" t="str">
        <f>IF(_xlfn.XLOOKUP(B23,EustonMappingv2!$D:$D,EustonMappingv2!$Y:$Y)= 0,"",_xlfn.XLOOKUP(B23,EustonMappingv2!$D:$D,EustonMappingv2!$Y:$Y))</f>
        <v>The Xdisp reports 6L89Z, 6L8A5, 6L88N as all on the same line. The model does not. The coordinates are different - TBC</v>
      </c>
      <c r="L23" s="45" t="s">
        <v>477</v>
      </c>
      <c r="M23" s="46">
        <v>180</v>
      </c>
      <c r="N23" s="47">
        <v>16.38</v>
      </c>
      <c r="O23" s="61">
        <v>0.19500000000000001</v>
      </c>
      <c r="P23" s="64">
        <v>75.753</v>
      </c>
      <c r="Q23">
        <v>75.753</v>
      </c>
      <c r="R23" s="64" t="s">
        <v>481</v>
      </c>
      <c r="S23" s="65" t="s">
        <v>454</v>
      </c>
      <c r="T23" s="9" t="s">
        <v>479</v>
      </c>
    </row>
    <row r="24" spans="1:20" ht="90">
      <c r="A24" s="30" t="str">
        <f>_xlfn.XLOOKUP(B24,EustonMappingv2!$D:$D,EustonMappingv2!$C:$C)</f>
        <v>LON-01-20690A</v>
      </c>
      <c r="B24" s="31" t="s">
        <v>35</v>
      </c>
      <c r="C24" s="31" t="str">
        <f>_xlfn.XLOOKUP(B24,EustonMappingv2!$D:$D,EustonMappingv2!$B:$B)</f>
        <v>L3</v>
      </c>
      <c r="D24" s="31" t="str">
        <f>_xlfn.XLOOKUP(B24,EustonMappingv2!$D:$D,EustonMappingv2!$F:$F)</f>
        <v>MWCC_UTI_70216</v>
      </c>
      <c r="E24" s="31" t="str">
        <f>_xlfn.XLOOKUP(B24,EustonMappingv2!$D:$D,EustonMappingv2!$G:$G)</f>
        <v>1MC03-SCJ_SDH-GT-REP-SS02_SL01-000027</v>
      </c>
      <c r="F24" s="31" t="str">
        <f>_xlfn.XLOOKUP(B24,EustonMappingv2!$D:$D,EustonMappingv2!$R:$R)</f>
        <v>PE</v>
      </c>
      <c r="G24" s="31" t="s">
        <v>472</v>
      </c>
      <c r="H24" s="57">
        <f>_xlfn.XLOOKUP(B24,EustonMappingv2!$D:$D,EustonMappingv2!$AA:$AA)</f>
        <v>8.5685300000000009</v>
      </c>
      <c r="I24" s="52" t="str">
        <f>IF(_xlfn.XLOOKUP(B24,EustonMappingv2!$D:$D,EustonMappingv2!$T:$T)=0,_xlfn.XLOOKUP(B24,EustonMappingv2!$D:$D,EustonMappingv2!$S:$S),_xlfn.XLOOKUP(B24,EustonMappingv2!$D:$D,EustonMappingv2!$T:$T))</f>
        <v>(290609.8113, 289622.5283, 31.779999), (290616.5377, 289617.3879, 31.779999), (290623.2639, 289612.2479, 31.84), (290629.9903, 289607.1075, 31.869999), (290636.7167, 289601.9675, 31.869999), (290649.7521, 289591.8155, 31.82), (290665.6993, 289579.3503, 31.860001), (290681.6465, 289566.8853, 31.939999), (290697.5939, 289554.4203, 31.919998), (290709.1061, 289546.0983, 32.099998), (290713.0161, 289544.8785, 32.099998), (290716.9261, 289543.6589, 31.75), (290720.8361, 289542.4389, 31.919998), (290724.8599, 289541.0701, 31.93), (290730.9367, 289537.0181, 31.869999), (290737.0137, 289532.9659, 31.860001), (290743.0905, 289528.9137, 31.889999), (290749.1673, 289524.8617, 31.900002), (290752.7637, 289521.7853, 31.939999), (290755.4745, 289519.0573, 31.939999), (290758.1851, 289516.3293, 31.91), (290760.8957, 289513.6015, 31.93), (290763.6521, 289510.8275, 31.939999), (290766.4711, 289507.9905, 31.93), (290769.2901, 289505.1535, 31.970001), (290772.1091, 289502.3165, 32), (290774.8711, 289499.4911, 32.009998), (290777.1469, 289496.7665, 32.060001), (290779.4227, 289494.0415, 32.09), (290781.6987, 289491.3169, 32.040001), (290783.9745, 289488.5919, 32.040001), (290788.0445, 289482.6041, 32.110001), (290792.5927, 289475.7461, 32.150002), (290797.1411, 289468.8881, 32.09), (290801.6895, 289462.0301, 32.119999), (290807.6227, 289453.0581, 32.07), (290815.0947, 289441.7373, 32.139999), (290822.5671, 289430.4163, 31.880001), (290830.0391, 289419.0953, 31.700001), (290840.7261, 289403.1191, 31.509998), (290868.5605, 289362.3139, 30.799999), (290896.3947, 289321.5087, 29.58), (290924.2289, 289280.7035, 28.43), (290952.0631, 289239.8983, 27.309999), (290960.6541, 289227.6777, 26.969999), (290965.6373, 289220.8165, 26.82), (290970.6203, 289213.9553, 26.530001), (290975.6033, 289207.0943, 26.299999), (290978.4729, 289201.5029, 26.200001), (290979.4405, 289197.0539, 26.110001), (290980.4077, 289192.6051, 26.209999), (290981.3751, 289188.1561, 26), (290983.5309, 289183.0375, 25.83), (290990.1423, 289175.4063, 25.620001), (290996.7539, 289167.7751, 32.830002), (291003.3655, 289160.1439, 33.060001), (291009.9771, 289152.5127, 33.189999), (291021.0425, 289136.8041, 33.5), (291032.6319, 289120.1449, 33.580002), (291044.2211, 289103.4859, 33.66), (291055.8105, 289086.8269, 33.639999), (291059.8695, 289078.6895, 28.24), (291058.4517, 289076.7495, 25.790001), (291057.0341, 289074.8095, 30.66), (291055.6163, 289072.8695, 30.43), (291055.0557, 289070.4959, 25.58), (291056.8947, 289066.9075, 23.67), (291058.7337, 289063.3191, 23.709999), (291060.5727, 289059.7307, 23.709999), (291062.4117, 289056.1423, 23.700001), (291071.5345, 289041.4169, 23.74), (291081.0619, 289026.0727, 23.74), (291090.5895, 289010.7285, 23.82), (291100.1169, 288995.3843, 23.799999), (291108.4151, 288982.6491, 23.77), (291115.9961, 288971.4357, 23.73), (291123.5771, 288960.2225, 23.66), (291131.1583, 288949.0091, 23.639999), (291138.8789, 288938.7185, 23.6), (291146.9017, 288930.4273, 23.549999), (291154.9247, 288922.1357, 23.549999), (291162.9477, 288913.8445, 23.709999), (291170.9707, 288905.5533, 23.73)</v>
      </c>
      <c r="J24" s="36" t="str">
        <f>IF(_xlfn.XLOOKUP(B24,EustonMappingv2!$D:$D,EustonMappingv2!$Z:$Z)="PASS","YES","NO")</f>
        <v>YES</v>
      </c>
      <c r="K24" s="39" t="str">
        <f>IF(_xlfn.XLOOKUP(B24,EustonMappingv2!$D:$D,EustonMappingv2!$Y:$Y)= 0,"",_xlfn.XLOOKUP(B24,EustonMappingv2!$D:$D,EustonMappingv2!$Y:$Y))</f>
        <v/>
      </c>
      <c r="L24" s="45" t="s">
        <v>482</v>
      </c>
      <c r="M24" s="46">
        <v>90</v>
      </c>
      <c r="N24" s="47">
        <v>8.1999999999999993</v>
      </c>
      <c r="O24" s="61">
        <v>3.6579999999999999</v>
      </c>
      <c r="P24" s="64">
        <v>940.51599999999996</v>
      </c>
      <c r="Q24">
        <v>940.31600000000003</v>
      </c>
      <c r="R24" s="64" t="s">
        <v>34</v>
      </c>
      <c r="S24" s="65" t="s">
        <v>454</v>
      </c>
      <c r="T24" s="9" t="s">
        <v>483</v>
      </c>
    </row>
    <row r="25" spans="1:20" ht="75">
      <c r="A25" s="30" t="str">
        <f>_xlfn.XLOOKUP(B25,EustonMappingv2!$D:$D,EustonMappingv2!$C:$C)</f>
        <v>LON-01-20078</v>
      </c>
      <c r="B25" s="31" t="s">
        <v>348</v>
      </c>
      <c r="C25" s="31" t="str">
        <f>_xlfn.XLOOKUP(B25,EustonMappingv2!$D:$D,EustonMappingv2!$B:$B)</f>
        <v>BT</v>
      </c>
      <c r="D25" s="31" t="str">
        <f>_xlfn.XLOOKUP(B25,EustonMappingv2!$D:$D,EustonMappingv2!$F:$F)</f>
        <v>MWCC_UTI_70288</v>
      </c>
      <c r="E25" s="31" t="str">
        <f>_xlfn.XLOOKUP(B25,EustonMappingv2!$D:$D,EustonMappingv2!$G:$G)</f>
        <v>1MC03-SCJ-GT-REP-SS01_SL03-000010</v>
      </c>
      <c r="F25" s="31" t="str">
        <f>_xlfn.XLOOKUP(B25,EustonMappingv2!$D:$D,EustonMappingv2!$R:$R)</f>
        <v>PE</v>
      </c>
      <c r="G25" s="31" t="s">
        <v>472</v>
      </c>
      <c r="H25" s="57">
        <f>_xlfn.XLOOKUP(B25,EustonMappingv2!$D:$D,EustonMappingv2!$AA:$AA)</f>
        <v>16.7056</v>
      </c>
      <c r="I25" s="52" t="str">
        <f>IF(_xlfn.XLOOKUP(B25,EustonMappingv2!$D:$D,EustonMappingv2!$T:$T)=0,_xlfn.XLOOKUP(B25,EustonMappingv2!$D:$D,EustonMappingv2!$S:$S),_xlfn.XLOOKUP(B25,EustonMappingv2!$D:$D,EustonMappingv2!$T:$T))</f>
        <v>(291206.5144, 288826.4901, 34.175), (291211.6988, 288817.0541, 34.105), (291213.1082, 288810.4826, 33.95), (291225.7903, 288756.1328, 33.145), (291226.5418, 288753.6148, 33.145), (291243.9182, 288707.2443, 32.334)</v>
      </c>
      <c r="J25" s="36" t="str">
        <f>IF(_xlfn.XLOOKUP(B25,EustonMappingv2!$D:$D,EustonMappingv2!$Z:$Z)="PASS","YES","NO")</f>
        <v>YES</v>
      </c>
      <c r="K25" s="39" t="str">
        <f>IF(_xlfn.XLOOKUP(B25,EustonMappingv2!$D:$D,EustonMappingv2!$Y:$Y)= 0,"",_xlfn.XLOOKUP(B25,EustonMappingv2!$D:$D,EustonMappingv2!$Y:$Y))</f>
        <v/>
      </c>
      <c r="L25" s="45" t="s">
        <v>431</v>
      </c>
      <c r="M25" s="46">
        <v>83</v>
      </c>
      <c r="N25" s="47">
        <v>3.5</v>
      </c>
      <c r="O25" s="61">
        <v>3.6579999999999999</v>
      </c>
      <c r="P25" s="64">
        <v>125.458</v>
      </c>
      <c r="Q25">
        <v>125.458</v>
      </c>
      <c r="R25" s="64" t="s">
        <v>484</v>
      </c>
      <c r="S25" s="65" t="s">
        <v>454</v>
      </c>
      <c r="T25" s="9" t="s">
        <v>485</v>
      </c>
    </row>
    <row r="26" spans="1:20" ht="75">
      <c r="A26" s="30" t="str">
        <f>_xlfn.XLOOKUP(B26,EustonMappingv2!$D:$D,EustonMappingv2!$C:$C)</f>
        <v>LON-01-20078</v>
      </c>
      <c r="B26" s="31" t="s">
        <v>368</v>
      </c>
      <c r="C26" s="31" t="str">
        <f>_xlfn.XLOOKUP(B26,EustonMappingv2!$D:$D,EustonMappingv2!$B:$B)</f>
        <v>BT</v>
      </c>
      <c r="D26" s="31" t="str">
        <f>_xlfn.XLOOKUP(B26,EustonMappingv2!$D:$D,EustonMappingv2!$F:$F)</f>
        <v>MWCC_UTI_70289</v>
      </c>
      <c r="E26" s="31" t="str">
        <f>_xlfn.XLOOKUP(B26,EustonMappingv2!$D:$D,EustonMappingv2!$G:$G)</f>
        <v>1MC03-SCJ-GT-REP-SS01_SL03-000010</v>
      </c>
      <c r="F26" s="31" t="str">
        <f>_xlfn.XLOOKUP(B26,EustonMappingv2!$D:$D,EustonMappingv2!$R:$R)</f>
        <v>PE</v>
      </c>
      <c r="G26" s="31" t="s">
        <v>472</v>
      </c>
      <c r="H26" s="57">
        <f>_xlfn.XLOOKUP(B26,EustonMappingv2!$D:$D,EustonMappingv2!$AA:$AA)</f>
        <v>15.310269999999999</v>
      </c>
      <c r="I26" s="52" t="str">
        <f>IF(_xlfn.XLOOKUP(B26,EustonMappingv2!$D:$D,EustonMappingv2!$T:$T)=0,_xlfn.XLOOKUP(B26,EustonMappingv2!$D:$D,EustonMappingv2!$S:$S),_xlfn.XLOOKUP(B26,EustonMappingv2!$D:$D,EustonMappingv2!$T:$T))</f>
        <v>(291191.3043, 288862.6823, 34.53), (291207.9875, 288839.238, 33.975), (291224.8533, 288807.8921, 33.945), (291234.3296, 288766.8102, 33.375), (291240.1161, 288746.1587, 32.685), (291243.889, 288736.7558, 32.685)</v>
      </c>
      <c r="J26" s="36" t="str">
        <f>IF(_xlfn.XLOOKUP(B26,EustonMappingv2!$D:$D,EustonMappingv2!$Z:$Z)="PASS","YES","NO")</f>
        <v>YES</v>
      </c>
      <c r="K26" s="39" t="str">
        <f>IF(_xlfn.XLOOKUP(B26,EustonMappingv2!$D:$D,EustonMappingv2!$Y:$Y)= 0,"",_xlfn.XLOOKUP(B26,EustonMappingv2!$D:$D,EustonMappingv2!$Y:$Y))</f>
        <v/>
      </c>
      <c r="L26" s="45" t="s">
        <v>431</v>
      </c>
      <c r="M26" s="46">
        <v>83</v>
      </c>
      <c r="N26" s="47">
        <v>3.5</v>
      </c>
      <c r="O26" s="61">
        <v>3.6579999999999999</v>
      </c>
      <c r="P26" s="64">
        <v>138.12799999999999</v>
      </c>
      <c r="Q26">
        <v>138.12799999999999</v>
      </c>
      <c r="R26" s="64" t="s">
        <v>486</v>
      </c>
      <c r="S26" s="65" t="s">
        <v>454</v>
      </c>
      <c r="T26" s="9" t="s">
        <v>485</v>
      </c>
    </row>
    <row r="27" spans="1:20" ht="75">
      <c r="A27" s="30" t="str">
        <f>_xlfn.XLOOKUP(B27,EustonMappingv2!$D:$D,EustonMappingv2!$C:$C)</f>
        <v>LON-01-20078</v>
      </c>
      <c r="B27" s="31" t="s">
        <v>46</v>
      </c>
      <c r="C27" s="31" t="str">
        <f>_xlfn.XLOOKUP(B27,EustonMappingv2!$D:$D,EustonMappingv2!$B:$B)</f>
        <v>BT</v>
      </c>
      <c r="D27" s="31" t="str">
        <f>_xlfn.XLOOKUP(B27,EustonMappingv2!$D:$D,EustonMappingv2!$F:$F)</f>
        <v>No Coords 1</v>
      </c>
      <c r="E27" s="31" t="str">
        <f>_xlfn.XLOOKUP(B27,EustonMappingv2!$D:$D,EustonMappingv2!$G:$G)</f>
        <v>1MC03-SCJ-QY-FCD-SS01_SL12-102265 </v>
      </c>
      <c r="F27" s="31" t="str">
        <f>_xlfn.XLOOKUP(B27,EustonMappingv2!$D:$D,EustonMappingv2!$R:$R)</f>
        <v>PE</v>
      </c>
      <c r="G27" s="31" t="s">
        <v>472</v>
      </c>
      <c r="H27" s="57">
        <f>_xlfn.XLOOKUP(B27,EustonMappingv2!$D:$D,EustonMappingv2!$AA:$AA)</f>
        <v>0</v>
      </c>
      <c r="I27" s="54" t="str">
        <f>IF(_xlfn.XLOOKUP(B27,EustonMappingv2!$D:$D,EustonMappingv2!$T:$T)=0,_xlfn.XLOOKUP(B27,EustonMappingv2!$D:$D,EustonMappingv2!$S:$S),_xlfn.XLOOKUP(B27,EustonMappingv2!$D:$D,EustonMappingv2!$T:$T))</f>
        <v>(291248.5644, 288844.2103, 30), (291271.2239, 288857.2589, 30)</v>
      </c>
      <c r="J27" s="36" t="str">
        <f>IF(_xlfn.XLOOKUP(B27,EustonMappingv2!$D:$D,EustonMappingv2!$Z:$Z)="PASS","YES","NO")</f>
        <v>NO</v>
      </c>
      <c r="K27" s="55" t="str">
        <f>IF(_xlfn.XLOOKUP(B27,EustonMappingv2!$D:$D,EustonMappingv2!$Y:$Y)= 0,"",_xlfn.XLOOKUP(B27,EustonMappingv2!$D:$D,EustonMappingv2!$Y:$Y))</f>
        <v>No coodinates provided. These coordinates from JV maps. Z coordinate assumed</v>
      </c>
      <c r="L27" s="45" t="s">
        <v>469</v>
      </c>
      <c r="M27" s="46"/>
      <c r="N27" s="47"/>
      <c r="O27" s="62">
        <v>3.6579999999999999</v>
      </c>
      <c r="P27" s="64">
        <v>26.1480190877129</v>
      </c>
      <c r="Q27">
        <f>26.1480190877129-0.5</f>
        <v>25.6480190877129</v>
      </c>
      <c r="R27" s="64"/>
      <c r="S27" s="65" t="s">
        <v>454</v>
      </c>
      <c r="T27" s="10" t="s">
        <v>487</v>
      </c>
    </row>
    <row r="28" spans="1:20" ht="60">
      <c r="A28" s="30" t="str">
        <f>_xlfn.XLOOKUP(B28,EustonMappingv2!$D:$D,EustonMappingv2!$C:$C)</f>
        <v>LON-01-20078</v>
      </c>
      <c r="B28" s="31" t="s">
        <v>374</v>
      </c>
      <c r="C28" s="31" t="str">
        <f>_xlfn.XLOOKUP(B28,EustonMappingv2!$D:$D,EustonMappingv2!$B:$B)</f>
        <v>BT</v>
      </c>
      <c r="D28" s="31" t="str">
        <f>_xlfn.XLOOKUP(B28,EustonMappingv2!$D:$D,EustonMappingv2!$F:$F)</f>
        <v>MWCC_UTI_70894</v>
      </c>
      <c r="E28" s="31" t="str">
        <f>_xlfn.XLOOKUP(B28,EustonMappingv2!$D:$D,EustonMappingv2!$G:$G)</f>
        <v>1MC03-SCJ-GT-REP-SS01_SL03-000010</v>
      </c>
      <c r="F28" s="31" t="str">
        <f>_xlfn.XLOOKUP(B28,EustonMappingv2!$D:$D,EustonMappingv2!$R:$R)</f>
        <v>PE</v>
      </c>
      <c r="G28" s="31" t="s">
        <v>472</v>
      </c>
      <c r="H28" s="57">
        <f>_xlfn.XLOOKUP(B28,EustonMappingv2!$D:$D,EustonMappingv2!$AA:$AA)</f>
        <v>0</v>
      </c>
      <c r="I28" s="52" t="str">
        <f>IF(_xlfn.XLOOKUP(B28,EustonMappingv2!$D:$D,EustonMappingv2!$T:$T)=0,_xlfn.XLOOKUP(B28,EustonMappingv2!$D:$D,EustonMappingv2!$S:$S),_xlfn.XLOOKUP(B28,EustonMappingv2!$D:$D,EustonMappingv2!$T:$T))</f>
        <v>(291235.4218, 288837.086, 34.345), (291209.9352, 288820.2799, 34.345)</v>
      </c>
      <c r="J28" s="36" t="str">
        <f>IF(_xlfn.XLOOKUP(B28,EustonMappingv2!$D:$D,EustonMappingv2!$Z:$Z)="PASS","YES","NO")</f>
        <v>NO</v>
      </c>
      <c r="K28" s="39" t="str">
        <f>IF(_xlfn.XLOOKUP(B28,EustonMappingv2!$D:$D,EustonMappingv2!$Y:$Y)= 0,"",_xlfn.XLOOKUP(B28,EustonMappingv2!$D:$D,EustonMappingv2!$Y:$Y))</f>
        <v>Xdisp model shorter than reported previously and in appendix - could have been extended / shortened? TN doesn’t suggest any coordinate change, no coordinates provided</v>
      </c>
      <c r="L28" s="45" t="s">
        <v>431</v>
      </c>
      <c r="M28" s="46">
        <v>83</v>
      </c>
      <c r="N28" s="47">
        <v>3.5</v>
      </c>
      <c r="O28" s="61">
        <v>3.6579999999999999</v>
      </c>
      <c r="P28" s="64">
        <v>30.527999999999999</v>
      </c>
      <c r="Q28">
        <v>30.527999999999999</v>
      </c>
      <c r="R28" s="64" t="s">
        <v>488</v>
      </c>
      <c r="S28" s="65" t="s">
        <v>454</v>
      </c>
      <c r="T28" s="9" t="s">
        <v>489</v>
      </c>
    </row>
    <row r="29" spans="1:20" ht="75">
      <c r="A29" s="30" t="str">
        <f>_xlfn.XLOOKUP(B29,EustonMappingv2!$D:$D,EustonMappingv2!$C:$C)</f>
        <v>LON-01-20078</v>
      </c>
      <c r="B29" s="31" t="s">
        <v>355</v>
      </c>
      <c r="C29" s="31" t="str">
        <f>_xlfn.XLOOKUP(B29,EustonMappingv2!$D:$D,EustonMappingv2!$B:$B)</f>
        <v>BT</v>
      </c>
      <c r="D29" s="31" t="str">
        <f>_xlfn.XLOOKUP(B29,EustonMappingv2!$D:$D,EustonMappingv2!$F:$F)</f>
        <v>MWCC_UTI_70896</v>
      </c>
      <c r="E29" s="31" t="str">
        <f>_xlfn.XLOOKUP(B29,EustonMappingv2!$D:$D,EustonMappingv2!$G:$G)</f>
        <v>1MC03-SCJ-GT-REP-SS01_SL03-000010</v>
      </c>
      <c r="F29" s="31" t="str">
        <f>_xlfn.XLOOKUP(B29,EustonMappingv2!$D:$D,EustonMappingv2!$R:$R)</f>
        <v>PE</v>
      </c>
      <c r="G29" s="31" t="s">
        <v>472</v>
      </c>
      <c r="H29" s="57">
        <f>_xlfn.XLOOKUP(B29,EustonMappingv2!$D:$D,EustonMappingv2!$AA:$AA)</f>
        <v>9.3904700000000005</v>
      </c>
      <c r="I29" s="52" t="str">
        <f>IF(_xlfn.XLOOKUP(B29,EustonMappingv2!$D:$D,EustonMappingv2!$T:$T)=0,_xlfn.XLOOKUP(B29,EustonMappingv2!$D:$D,EustonMappingv2!$S:$S),_xlfn.XLOOKUP(B29,EustonMappingv2!$D:$D,EustonMappingv2!$T:$T))</f>
        <v>(291208.1202, 288821.8022, 34.435), (291212.4553, 288811.0237, 33.975), (291214.0572, 288805.2028, 33.93), (291220.0747, 288781.0699, 33.555), (291221.1927, 288776.136, 33.545)</v>
      </c>
      <c r="J29" s="36" t="str">
        <f>IF(_xlfn.XLOOKUP(B29,EustonMappingv2!$D:$D,EustonMappingv2!$Z:$Z)="PASS","YES","NO")</f>
        <v>YES</v>
      </c>
      <c r="K29" s="39" t="str">
        <f>IF(_xlfn.XLOOKUP(B29,EustonMappingv2!$D:$D,EustonMappingv2!$Y:$Y)= 0,"",_xlfn.XLOOKUP(B29,EustonMappingv2!$D:$D,EustonMappingv2!$Y:$Y))</f>
        <v/>
      </c>
      <c r="L29" s="45" t="s">
        <v>431</v>
      </c>
      <c r="M29" s="46">
        <v>83</v>
      </c>
      <c r="N29" s="47">
        <v>3.5</v>
      </c>
      <c r="O29" s="61">
        <v>3.6579999999999999</v>
      </c>
      <c r="P29" s="64">
        <v>47.597000000000001</v>
      </c>
      <c r="Q29">
        <v>47.597000000000001</v>
      </c>
      <c r="R29" s="64" t="s">
        <v>490</v>
      </c>
      <c r="S29" s="65" t="s">
        <v>454</v>
      </c>
      <c r="T29" s="9" t="s">
        <v>485</v>
      </c>
    </row>
    <row r="30" spans="1:20" ht="30">
      <c r="A30" s="30" t="str">
        <f>_xlfn.XLOOKUP(B30,EustonMappingv2!$D:$D,EustonMappingv2!$C:$C)</f>
        <v>LON-01-20078</v>
      </c>
      <c r="B30" s="31" t="s">
        <v>53</v>
      </c>
      <c r="C30" s="31" t="str">
        <f>_xlfn.XLOOKUP(B30,EustonMappingv2!$D:$D,EustonMappingv2!$B:$B)</f>
        <v>BT</v>
      </c>
      <c r="D30" s="31" t="str">
        <f>_xlfn.XLOOKUP(B30,EustonMappingv2!$D:$D,EustonMappingv2!$F:$F)</f>
        <v>No Coords 2</v>
      </c>
      <c r="E30" s="31" t="str">
        <f>_xlfn.XLOOKUP(B30,EustonMappingv2!$D:$D,EustonMappingv2!$G:$G)</f>
        <v>1MC03-SCJ-QY-FCD-SS01_SL12-102265 </v>
      </c>
      <c r="F30" s="31" t="str">
        <f>_xlfn.XLOOKUP(B30,EustonMappingv2!$D:$D,EustonMappingv2!$R:$R)</f>
        <v>PE</v>
      </c>
      <c r="G30" s="31" t="s">
        <v>472</v>
      </c>
      <c r="H30" s="57">
        <f>_xlfn.XLOOKUP(B30,EustonMappingv2!$D:$D,EustonMappingv2!$AA:$AA)</f>
        <v>0</v>
      </c>
      <c r="I30" s="54" t="str">
        <f>IF(_xlfn.XLOOKUP(B30,EustonMappingv2!$D:$D,EustonMappingv2!$T:$T)=0,_xlfn.XLOOKUP(B30,EustonMappingv2!$D:$D,EustonMappingv2!$S:$S),_xlfn.XLOOKUP(B30,EustonMappingv2!$D:$D,EustonMappingv2!$T:$T))</f>
        <v>(291235.554, 288837.1516, 30), (291283.6985, 288868.1444, 30)</v>
      </c>
      <c r="J30" s="36" t="str">
        <f>IF(_xlfn.XLOOKUP(B30,EustonMappingv2!$D:$D,EustonMappingv2!$Z:$Z)="PASS","YES","NO")</f>
        <v>NO</v>
      </c>
      <c r="K30" s="55" t="str">
        <f>IF(_xlfn.XLOOKUP(B30,EustonMappingv2!$D:$D,EustonMappingv2!$Y:$Y)= 0,"",_xlfn.XLOOKUP(B30,EustonMappingv2!$D:$D,EustonMappingv2!$Y:$Y))</f>
        <v>No coodinates provided. These coordinates from JV maps. Z coordinate assumed</v>
      </c>
      <c r="L30" s="45" t="s">
        <v>469</v>
      </c>
      <c r="M30" s="46"/>
      <c r="N30" s="47"/>
      <c r="O30" s="62">
        <v>3.6579999999999999</v>
      </c>
      <c r="P30" s="64">
        <v>57.257720283730798</v>
      </c>
      <c r="Q30">
        <f>57.2577202837308-0.5</f>
        <v>56.757720283730798</v>
      </c>
      <c r="R30" s="64"/>
      <c r="S30" s="65" t="s">
        <v>454</v>
      </c>
      <c r="T30" s="70" t="s">
        <v>471</v>
      </c>
    </row>
    <row r="31" spans="1:20" ht="45">
      <c r="A31" s="30" t="str">
        <f>_xlfn.XLOOKUP(B31,EustonMappingv2!$D:$D,EustonMappingv2!$C:$C)</f>
        <v>LON-01-20078</v>
      </c>
      <c r="B31" s="31" t="s">
        <v>384</v>
      </c>
      <c r="C31" s="31" t="str">
        <f>_xlfn.XLOOKUP(B31,EustonMappingv2!$D:$D,EustonMappingv2!$B:$B)</f>
        <v>BT</v>
      </c>
      <c r="D31" s="31" t="str">
        <f>_xlfn.XLOOKUP(B31,EustonMappingv2!$D:$D,EustonMappingv2!$F:$F)</f>
        <v>MWCC_UTI_71073</v>
      </c>
      <c r="E31" s="31" t="str">
        <f>_xlfn.XLOOKUP(B31,EustonMappingv2!$D:$D,EustonMappingv2!$G:$G)</f>
        <v>1MC03-SCJ-GT-REP-SS01_SL03-000010</v>
      </c>
      <c r="F31" s="31" t="str">
        <f>_xlfn.XLOOKUP(B31,EustonMappingv2!$D:$D,EustonMappingv2!$R:$R)</f>
        <v>PE</v>
      </c>
      <c r="G31" s="31" t="s">
        <v>472</v>
      </c>
      <c r="H31" s="57">
        <f>_xlfn.XLOOKUP(B31,EustonMappingv2!$D:$D,EustonMappingv2!$AA:$AA)</f>
        <v>91.553780000000003</v>
      </c>
      <c r="I31" s="52" t="str">
        <f>IF(_xlfn.XLOOKUP(B31,EustonMappingv2!$D:$D,EustonMappingv2!$T:$T)=0,_xlfn.XLOOKUP(B31,EustonMappingv2!$D:$D,EustonMappingv2!$S:$S),_xlfn.XLOOKUP(B31,EustonMappingv2!$D:$D,EustonMappingv2!$T:$T))</f>
        <v>(290947.4532, 289173.0416, 32.805), (290988.2594, 289150.2602, 33.785), (290995.6689, 289146.0326, 33.785), (291010.1636, 289134.7543, 34.265), (291012.5655, 289132.662, 34.265), (291018.3614, 289124.2437, 34.442), (291022.8529, 289120.13, 34.442), (291067.5259, 289083.3618, 34.225), (291073.7305, 289076.7046, 34.225), (291097.5021, 289045.7381, 34.225), (291110.0984, 289055.9623, 34.145), (291136.3505, 289049.825, 33.945), (291147.6172, 289038.9378, 33.795), (291155.5, 289030.435, 33.695), (291166.6444, 289038.0568, 33.695), (291181.4904, 289017.7151, 32.445), (291280.9549, 288872.275, 31.445), (291288.4308, 288870.8698, 31.345), (291315.463, 288886.9129, 29.945)</v>
      </c>
      <c r="J31" s="36" t="str">
        <f>IF(_xlfn.XLOOKUP(B31,EustonMappingv2!$D:$D,EustonMappingv2!$Z:$Z)="PASS","YES","NO")</f>
        <v>NO</v>
      </c>
      <c r="K31" s="39" t="str">
        <f>IF(_xlfn.XLOOKUP(B31,EustonMappingv2!$D:$D,EustonMappingv2!$Y:$Y)= 0,"",_xlfn.XLOOKUP(B31,EustonMappingv2!$D:$D,EustonMappingv2!$Y:$Y))</f>
        <v>Z coordinate different! Could be a result of the TN change, but this is unclear</v>
      </c>
      <c r="L31" s="45" t="s">
        <v>431</v>
      </c>
      <c r="M31" s="46">
        <v>83</v>
      </c>
      <c r="N31" s="47">
        <v>3.5</v>
      </c>
      <c r="O31" s="61">
        <v>3.6579999999999999</v>
      </c>
      <c r="P31" s="64">
        <v>523.58000000000004</v>
      </c>
      <c r="Q31">
        <v>523.58000000000004</v>
      </c>
      <c r="R31" s="64" t="s">
        <v>491</v>
      </c>
      <c r="S31" s="65" t="s">
        <v>454</v>
      </c>
      <c r="T31" s="9" t="s">
        <v>492</v>
      </c>
    </row>
    <row r="32" spans="1:20" ht="45">
      <c r="A32" s="30" t="str">
        <f>_xlfn.XLOOKUP(B32,EustonMappingv2!$D:$D,EustonMappingv2!$C:$C)</f>
        <v>LON-01-20078</v>
      </c>
      <c r="B32" s="31" t="s">
        <v>361</v>
      </c>
      <c r="C32" s="31" t="str">
        <f>_xlfn.XLOOKUP(B32,EustonMappingv2!$D:$D,EustonMappingv2!$B:$B)</f>
        <v>BT</v>
      </c>
      <c r="D32" s="31" t="str">
        <f>_xlfn.XLOOKUP(B32,EustonMappingv2!$D:$D,EustonMappingv2!$F:$F)</f>
        <v>MWCC_UTI_71078</v>
      </c>
      <c r="E32" s="31" t="str">
        <f>_xlfn.XLOOKUP(B32,EustonMappingv2!$D:$D,EustonMappingv2!$G:$G)</f>
        <v>1MC03-SCJ-GT-REP-SS01_SL03-000010</v>
      </c>
      <c r="F32" s="31" t="str">
        <f>_xlfn.XLOOKUP(B32,EustonMappingv2!$D:$D,EustonMappingv2!$R:$R)</f>
        <v>PE</v>
      </c>
      <c r="G32" s="31" t="s">
        <v>472</v>
      </c>
      <c r="H32" s="57">
        <f>_xlfn.XLOOKUP(B32,EustonMappingv2!$D:$D,EustonMappingv2!$AA:$AA)</f>
        <v>35.086379999999998</v>
      </c>
      <c r="I32" s="52" t="str">
        <f>IF(_xlfn.XLOOKUP(B32,EustonMappingv2!$D:$D,EustonMappingv2!$T:$T)=0,_xlfn.XLOOKUP(B32,EustonMappingv2!$D:$D,EustonMappingv2!$S:$S),_xlfn.XLOOKUP(B32,EustonMappingv2!$D:$D,EustonMappingv2!$T:$T))</f>
        <v>(291018.382, 289000.5595, 33.745), (291025.1137, 289004.3559, 34.245), (291028.2665, 289005.0104, 34.745), (291038.0817, 289000.9203, 35.345), (291062.1615, 288984.7637, 35.345), (291065.4952, 288982.2075, 35.345), (291074.5763, 288974.4947, 35.345), (291080.0775, 288970.1354, 35.345), (291099.0776, 288949.5853, 35.345), (291110.0525, 288938.7601, 35.345), (291151.3162, 288901.7434, 35.245), (291170.6155, 288878.5473, 35.245), (291174.5578, 288873.1333, 35.245), (291186.2427, 288856.85, 34.335), (291197.5993, 288840.2526, 34.335), (291200.1193, 288836.3606, 34.335), (291208.0163, 288821.9913, 34.345), (291211.4402, 288819.0173, 34.345), (291213.6432, 288818.3854, 34.345), (291222.6354, 288816.6183, 34.395), (291231.7588, 288820.6744, 34.445), (291321.3442, 288877.1577, 29.9)</v>
      </c>
      <c r="J32" s="36" t="str">
        <f>IF(_xlfn.XLOOKUP(B32,EustonMappingv2!$D:$D,EustonMappingv2!$Z:$Z)="PASS","YES","NO")</f>
        <v>NO</v>
      </c>
      <c r="K32" s="39" t="str">
        <f>IF(_xlfn.XLOOKUP(B32,EustonMappingv2!$D:$D,EustonMappingv2!$Y:$Y)= 0,"",_xlfn.XLOOKUP(B32,EustonMappingv2!$D:$D,EustonMappingv2!$Y:$Y))</f>
        <v>Z coordinate different! TN doesn’t suggest any coordinate change, no coordinates provided</v>
      </c>
      <c r="L32" s="45" t="s">
        <v>431</v>
      </c>
      <c r="M32" s="46">
        <v>83</v>
      </c>
      <c r="N32" s="47">
        <v>3.5</v>
      </c>
      <c r="O32" s="61">
        <v>3.6579999999999999</v>
      </c>
      <c r="P32" s="64">
        <v>402.67899999999997</v>
      </c>
      <c r="Q32">
        <v>402.67899999999997</v>
      </c>
      <c r="R32" s="64" t="s">
        <v>493</v>
      </c>
      <c r="S32" s="65" t="s">
        <v>454</v>
      </c>
      <c r="T32" s="9" t="s">
        <v>492</v>
      </c>
    </row>
    <row r="33" spans="1:20" ht="75">
      <c r="A33" s="30" t="str">
        <f>_xlfn.XLOOKUP(B33,EustonMappingv2!$D:$D,EustonMappingv2!$C:$C)</f>
        <v>LON-01-20078</v>
      </c>
      <c r="B33" s="31" t="s">
        <v>392</v>
      </c>
      <c r="C33" s="31" t="str">
        <f>_xlfn.XLOOKUP(B33,EustonMappingv2!$D:$D,EustonMappingv2!$B:$B)</f>
        <v>BT</v>
      </c>
      <c r="D33" s="31" t="str">
        <f>_xlfn.XLOOKUP(B33,EustonMappingv2!$D:$D,EustonMappingv2!$F:$F)</f>
        <v>MWCC_UTI_71079</v>
      </c>
      <c r="E33" s="31" t="str">
        <f>_xlfn.XLOOKUP(B33,EustonMappingv2!$D:$D,EustonMappingv2!$G:$G)</f>
        <v>1MC03-SCJ-GT-REP-SS01_SL03-000010</v>
      </c>
      <c r="F33" s="31" t="str">
        <f>_xlfn.XLOOKUP(B33,EustonMappingv2!$D:$D,EustonMappingv2!$R:$R)</f>
        <v>PE</v>
      </c>
      <c r="G33" s="31" t="s">
        <v>472</v>
      </c>
      <c r="H33" s="57">
        <f>_xlfn.XLOOKUP(B33,EustonMappingv2!$D:$D,EustonMappingv2!$AA:$AA)</f>
        <v>21.990839999999999</v>
      </c>
      <c r="I33" s="52" t="str">
        <f>IF(_xlfn.XLOOKUP(B33,EustonMappingv2!$D:$D,EustonMappingv2!$T:$T)=0,_xlfn.XLOOKUP(B33,EustonMappingv2!$D:$D,EustonMappingv2!$S:$S),_xlfn.XLOOKUP(B33,EustonMappingv2!$D:$D,EustonMappingv2!$T:$T))</f>
        <v>(291020.7829, 289022.5078, 35.334), (291035.5535, 289012.9579, 35.39), (291064.3282, 288995.9236, 35.535), (291069.0721, 288992.7727, 35.535), (291075.9646, 288987.4787, 35.456), (291089.604, 288975.3051, 35.24), (291099.0143, 288964.1471, 35.12), (291104.9449, 288957.9572, 35.12), (291115.792, 288947.2257, 35.145), (291130.6678, 288933.8392, 35.145), (291153.1718, 288914.1568, 35.145), (291167.0676, 288900.8445, 35.05), (291180.8766, 288881.6758, 34.9), (291191.3136, 288866.4524, 34.855), (291205.3984, 288847.2058, 34.18), (291208.7279, 288842.314, 34.18), (291214.6713, 288830.9894, 34.07), (291216.3705, 288828.0358, 34.07), (291224.6862, 288816.2152, 34.05)</v>
      </c>
      <c r="J33" s="36" t="str">
        <f>IF(_xlfn.XLOOKUP(B33,EustonMappingv2!$D:$D,EustonMappingv2!$Z:$Z)="PASS","YES","NO")</f>
        <v>YES</v>
      </c>
      <c r="K33" s="39" t="str">
        <f>IF(_xlfn.XLOOKUP(B33,EustonMappingv2!$D:$D,EustonMappingv2!$Y:$Y)= 0,"",_xlfn.XLOOKUP(B33,EustonMappingv2!$D:$D,EustonMappingv2!$Y:$Y))</f>
        <v>Could be a rounding error - check</v>
      </c>
      <c r="L33" s="45" t="s">
        <v>431</v>
      </c>
      <c r="M33" s="46">
        <v>83</v>
      </c>
      <c r="N33" s="47">
        <v>3.5</v>
      </c>
      <c r="O33" s="61">
        <v>3.6579999999999999</v>
      </c>
      <c r="P33" s="64">
        <v>293.78699999999998</v>
      </c>
      <c r="Q33">
        <v>293.78699999999998</v>
      </c>
      <c r="R33" s="64" t="s">
        <v>494</v>
      </c>
      <c r="S33" s="65" t="s">
        <v>454</v>
      </c>
      <c r="T33" s="9" t="s">
        <v>495</v>
      </c>
    </row>
    <row r="34" spans="1:20" ht="120">
      <c r="A34" s="30" t="str">
        <f>_xlfn.XLOOKUP(B34,EustonMappingv2!$D:$D,EustonMappingv2!$C:$C)</f>
        <v>SCS-01-0047</v>
      </c>
      <c r="B34" s="31" t="s">
        <v>199</v>
      </c>
      <c r="C34" s="31" t="str">
        <f>_xlfn.XLOOKUP(B34,EustonMappingv2!$D:$D,EustonMappingv2!$B:$B)</f>
        <v>UKPN</v>
      </c>
      <c r="D34" s="31" t="str">
        <f>_xlfn.XLOOKUP(B34,EustonMappingv2!$D:$D,EustonMappingv2!$F:$F)</f>
        <v>UKPN_LV_1249</v>
      </c>
      <c r="E34" s="31" t="str">
        <f>_xlfn.XLOOKUP(B34,EustonMappingv2!$D:$D,EustonMappingv2!$G:$G)</f>
        <v>1MC03-SCJ_SDH-GT-REP-S001-000009</v>
      </c>
      <c r="F34" s="31" t="str">
        <f>_xlfn.XLOOKUP(B34,EustonMappingv2!$D:$D,EustonMappingv2!$R:$R)</f>
        <v>PE</v>
      </c>
      <c r="G34" s="31" t="s">
        <v>472</v>
      </c>
      <c r="H34" s="57">
        <f>_xlfn.XLOOKUP(B34,EustonMappingv2!$D:$D,EustonMappingv2!$AA:$AA)</f>
        <v>53.86439</v>
      </c>
      <c r="I34" s="52" t="str">
        <f>IF(_xlfn.XLOOKUP(B34,EustonMappingv2!$D:$D,EustonMappingv2!$T:$T)=0,_xlfn.XLOOKUP(B34,EustonMappingv2!$D:$D,EustonMappingv2!$S:$S),_xlfn.XLOOKUP(B34,EustonMappingv2!$D:$D,EustonMappingv2!$T:$T))</f>
        <v>(291190.0989, 288873.1621, 34.0519), (291189.1161, 288872.0525, 34.0519), (291188.7607, 288872.0261, 34.0333), (291187.7117, 288873.2591, 34.0091), (291186.7509, 288874.2037, 34.0105), (291186.2351, 288874.2317, 34.0119), (291185.7723, 288873.8957, 33.995), (291183.0635, 288871.9561, 33.9199), (291181.4977, 288870.7325, 33.8741), (291179.1783, 288868.6913, 33.7599), (291178.1867, 288867.9313, 33.885)</v>
      </c>
      <c r="J34" s="36" t="str">
        <f>IF(_xlfn.XLOOKUP(B34,EustonMappingv2!$D:$D,EustonMappingv2!$Z:$Z)="PASS","YES","NO")</f>
        <v>YES</v>
      </c>
      <c r="K34" s="39" t="str">
        <f>IF(_xlfn.XLOOKUP(B34,EustonMappingv2!$D:$D,EustonMappingv2!$Y:$Y)= 0,"",_xlfn.XLOOKUP(B34,EustonMappingv2!$D:$D,EustonMappingv2!$Y:$Y))</f>
        <v/>
      </c>
      <c r="L34" s="45" t="s">
        <v>496</v>
      </c>
      <c r="M34" s="46">
        <v>250</v>
      </c>
      <c r="N34" s="47">
        <v>25</v>
      </c>
      <c r="O34" s="61">
        <v>3.6579999999999999</v>
      </c>
      <c r="P34" s="64">
        <v>15.561</v>
      </c>
      <c r="Q34">
        <v>15.561</v>
      </c>
      <c r="R34" s="64" t="s">
        <v>497</v>
      </c>
      <c r="S34" s="65" t="s">
        <v>454</v>
      </c>
      <c r="T34" s="9" t="s">
        <v>498</v>
      </c>
    </row>
    <row r="35" spans="1:20" ht="120">
      <c r="A35" s="30" t="str">
        <f>_xlfn.XLOOKUP(B35,EustonMappingv2!$D:$D,EustonMappingv2!$C:$C)</f>
        <v>SCS-01-0047</v>
      </c>
      <c r="B35" s="31" t="s">
        <v>205</v>
      </c>
      <c r="C35" s="31" t="str">
        <f>_xlfn.XLOOKUP(B35,EustonMappingv2!$D:$D,EustonMappingv2!$B:$B)</f>
        <v>UKPN</v>
      </c>
      <c r="D35" s="31" t="str">
        <f>_xlfn.XLOOKUP(B35,EustonMappingv2!$D:$D,EustonMappingv2!$F:$F)</f>
        <v>UKPN_LV_1275</v>
      </c>
      <c r="E35" s="31" t="str">
        <f>_xlfn.XLOOKUP(B35,EustonMappingv2!$D:$D,EustonMappingv2!$G:$G)</f>
        <v>1MC03-SCJ_SDH-GT-REP-S001-000009</v>
      </c>
      <c r="F35" s="31" t="str">
        <f>_xlfn.XLOOKUP(B35,EustonMappingv2!$D:$D,EustonMappingv2!$R:$R)</f>
        <v>PE</v>
      </c>
      <c r="G35" s="31" t="s">
        <v>472</v>
      </c>
      <c r="H35" s="57">
        <f>_xlfn.XLOOKUP(B35,EustonMappingv2!$D:$D,EustonMappingv2!$AA:$AA)</f>
        <v>19.229959999999998</v>
      </c>
      <c r="I35" s="52" t="str">
        <f>IF(_xlfn.XLOOKUP(B35,EustonMappingv2!$D:$D,EustonMappingv2!$T:$T)=0,_xlfn.XLOOKUP(B35,EustonMappingv2!$D:$D,EustonMappingv2!$S:$S),_xlfn.XLOOKUP(B35,EustonMappingv2!$D:$D,EustonMappingv2!$T:$T))</f>
        <v>(291122.3161, 288927.6043, 34.4726), (291125.2695, 288924.8211, 34.3999), (291129.4571, 288921.1359, 34.3863), (291133.5419, 288917.9397, 34.312), (291137.3223, 288914.8199, 34.3968), (291140.7709, 288911.5825, 34.3578), (291145.1351, 288907.5939, 34.3839), (291146.6527, 288906.1545, 34.377), (291148.2849, 288904.6629, 34.375), (291151.9691, 288901.3351, 34.3464), (291155.6125, 288897.8619, 34.225), (291159.0869, 288894.2119, 34.2097), (291161.6097, 288891.0745, 34.15), (291164.4417, 288887.7337, 34.1336), (291167.6207, 288883.3035, 34.0506), (291170.5373, 288879.3271, 33.985), (291172.4437, 288876.6269, 34.005), (291174.6543, 288873.2281, 33.9775), (291179.2425, 288866.3479, 33.9153), (291182.1713, 288862.3541, 33.8641), (291185.0383, 288858.7599, 33.8074), (291187.7405, 288855.1319, 33.7349), (291192.3071, 288849.0335, 33.5861), (291194.4479, 288845.9399, 33.595), (291196.3869, 288842.8809, 33.5238), (291198.3421, 288839.7357, 33.5103), (291200.2431, 288836.8365, 33.505), (291202.8735, 288832.4045, 33.455), (291205.0103, 288828.8067, 33.3913), (291207.0285, 288825.8481, 33.3159), (291208.2629, 288823.4759, 33.3113)</v>
      </c>
      <c r="J35" s="36" t="str">
        <f>IF(_xlfn.XLOOKUP(B35,EustonMappingv2!$D:$D,EustonMappingv2!$Z:$Z)="PASS","YES","NO")</f>
        <v>YES</v>
      </c>
      <c r="K35" s="39" t="str">
        <f>IF(_xlfn.XLOOKUP(B35,EustonMappingv2!$D:$D,EustonMappingv2!$Y:$Y)= 0,"",_xlfn.XLOOKUP(B35,EustonMappingv2!$D:$D,EustonMappingv2!$Y:$Y))</f>
        <v/>
      </c>
      <c r="L35" s="45" t="s">
        <v>496</v>
      </c>
      <c r="M35" s="46">
        <v>250</v>
      </c>
      <c r="N35" s="47">
        <v>25</v>
      </c>
      <c r="O35" s="61">
        <v>3.6579999999999999</v>
      </c>
      <c r="P35" s="64">
        <v>135.977</v>
      </c>
      <c r="Q35">
        <v>135.977</v>
      </c>
      <c r="R35" s="64" t="s">
        <v>499</v>
      </c>
      <c r="S35" s="65" t="s">
        <v>454</v>
      </c>
      <c r="T35" s="9" t="s">
        <v>498</v>
      </c>
    </row>
    <row r="36" spans="1:20" ht="120">
      <c r="A36" s="30" t="str">
        <f>_xlfn.XLOOKUP(B36,EustonMappingv2!$D:$D,EustonMappingv2!$C:$C)</f>
        <v>SCS-01-0047</v>
      </c>
      <c r="B36" s="31" t="s">
        <v>210</v>
      </c>
      <c r="C36" s="31" t="str">
        <f>_xlfn.XLOOKUP(B36,EustonMappingv2!$D:$D,EustonMappingv2!$B:$B)</f>
        <v>UKPN</v>
      </c>
      <c r="D36" s="31" t="str">
        <f>_xlfn.XLOOKUP(B36,EustonMappingv2!$D:$D,EustonMappingv2!$F:$F)</f>
        <v>UKPN_LV_1764</v>
      </c>
      <c r="E36" s="31" t="str">
        <f>_xlfn.XLOOKUP(B36,EustonMappingv2!$D:$D,EustonMappingv2!$G:$G)</f>
        <v>1MC03-SCJ_SDH-GT-REP-S001-000009</v>
      </c>
      <c r="F36" s="31" t="str">
        <f>_xlfn.XLOOKUP(B36,EustonMappingv2!$D:$D,EustonMappingv2!$R:$R)</f>
        <v>PE</v>
      </c>
      <c r="G36" s="31" t="s">
        <v>472</v>
      </c>
      <c r="H36" s="57">
        <f>_xlfn.XLOOKUP(B36,EustonMappingv2!$D:$D,EustonMappingv2!$AA:$AA)</f>
        <v>20.620640000000002</v>
      </c>
      <c r="I36" s="52" t="str">
        <f>IF(_xlfn.XLOOKUP(B36,EustonMappingv2!$D:$D,EustonMappingv2!$T:$T)=0,_xlfn.XLOOKUP(B36,EustonMappingv2!$D:$D,EustonMappingv2!$S:$S),_xlfn.XLOOKUP(B36,EustonMappingv2!$D:$D,EustonMappingv2!$T:$T))</f>
        <v>(291122.3161, 288927.6043, 34.486), (291125.3369, 288924.8951, 34.4505), (291129.5209, 288921.2129, 34.4083), (291133.6045, 288918.0177, 34.3359), (291137.3885, 288914.8951, 34.3729), (291140.8387, 288911.6559, 34.3415), (291145.2033, 288907.6673, 34.385), (291146.7207, 288906.2277, 34.3779), (291148.3521, 288904.7369, 34.3802), (291152.0371, 288901.4083, 34.3317), (291155.6833, 288897.9327, 34.245), (291159.1621, 288894.2779, 34.2048), (291161.6869, 288891.1383, 34.1455), (291164.5205, 288887.7953, 34.158), (291167.7017, 288883.3623, 34.0637), (291170.6183, 288879.3857, 33.9661), (291172.5265, 288876.6829, 33.9765), (291174.7379, 288873.2831, 33.9646), (291179.3245, 288866.4053, 33.9167), (291182.2507, 288862.4149, 33.8527), (291185.1175, 288858.8209, 33.7783), (291187.8207, 288855.1917, 33.7409), (291192.3883, 288849.0919, 33.6129), (291194.5313, 288845.9951, 33.6154), (291196.4717, 288842.9341, 33.555), (291198.4263, 288839.7895, 33.5414), (291200.3279, 288836.8895, 33.515), (291202.9595, 288832.4557, 33.5126), (291205.0947, 288828.8605, 33.4096), (291207.1145, 288825.8995, 33.327), (291208.3553, 288823.5151, 33.2954)</v>
      </c>
      <c r="J36" s="36" t="str">
        <f>IF(_xlfn.XLOOKUP(B36,EustonMappingv2!$D:$D,EustonMappingv2!$Z:$Z)="PASS","YES","NO")</f>
        <v>YES</v>
      </c>
      <c r="K36" s="39" t="str">
        <f>IF(_xlfn.XLOOKUP(B36,EustonMappingv2!$D:$D,EustonMappingv2!$Y:$Y)= 0,"",_xlfn.XLOOKUP(B36,EustonMappingv2!$D:$D,EustonMappingv2!$Y:$Y))</f>
        <v/>
      </c>
      <c r="L36" s="45" t="s">
        <v>496</v>
      </c>
      <c r="M36" s="46">
        <v>250</v>
      </c>
      <c r="N36" s="47">
        <v>25</v>
      </c>
      <c r="O36" s="61">
        <v>3.6579999999999999</v>
      </c>
      <c r="P36" s="64">
        <v>136.01900000000001</v>
      </c>
      <c r="Q36">
        <v>136.01900000000001</v>
      </c>
      <c r="R36" s="64" t="s">
        <v>500</v>
      </c>
      <c r="S36" s="65" t="s">
        <v>454</v>
      </c>
      <c r="T36" s="9" t="s">
        <v>498</v>
      </c>
    </row>
    <row r="37" spans="1:20" ht="120">
      <c r="A37" s="30" t="str">
        <f>_xlfn.XLOOKUP(B37,EustonMappingv2!$D:$D,EustonMappingv2!$C:$C)</f>
        <v>SCS-01-0047</v>
      </c>
      <c r="B37" s="31" t="s">
        <v>215</v>
      </c>
      <c r="C37" s="31" t="str">
        <f>_xlfn.XLOOKUP(B37,EustonMappingv2!$D:$D,EustonMappingv2!$B:$B)</f>
        <v>UKPN</v>
      </c>
      <c r="D37" s="31" t="str">
        <f>_xlfn.XLOOKUP(B37,EustonMappingv2!$D:$D,EustonMappingv2!$F:$F)</f>
        <v>UKPN_LV_1950</v>
      </c>
      <c r="E37" s="31" t="str">
        <f>_xlfn.XLOOKUP(B37,EustonMappingv2!$D:$D,EustonMappingv2!$G:$G)</f>
        <v>1MC03-SCJ_SDH-GT-REP-S001-000009</v>
      </c>
      <c r="F37" s="31" t="str">
        <f>_xlfn.XLOOKUP(B37,EustonMappingv2!$D:$D,EustonMappingv2!$R:$R)</f>
        <v>PE</v>
      </c>
      <c r="G37" s="31" t="s">
        <v>472</v>
      </c>
      <c r="H37" s="57">
        <f>_xlfn.XLOOKUP(B37,EustonMappingv2!$D:$D,EustonMappingv2!$AA:$AA)</f>
        <v>90.850279999999998</v>
      </c>
      <c r="I37" s="52" t="str">
        <f>IF(_xlfn.XLOOKUP(B37,EustonMappingv2!$D:$D,EustonMappingv2!$T:$T)=0,_xlfn.XLOOKUP(B37,EustonMappingv2!$D:$D,EustonMappingv2!$S:$S),_xlfn.XLOOKUP(B37,EustonMappingv2!$D:$D,EustonMappingv2!$T:$T))</f>
        <v>(291208.7493, 288822.8089, 33.295), (291209.9037, 288820.7309, 33.2414), (291211.2021, 288818.0337, 33.3265), (291212.7803, 288816.6795, 33.2714), (291214.0447, 288816.3611, 33.1297), (291217.4589, 288816.4729, 33.1427), (291220.5955, 288816.8899, 33.1648), (291223.2379, 288817.1799, 33.0945), (291224.6885, 288817.5821, 33.1247), (291225.7603, 288818.2077, 32.7993)</v>
      </c>
      <c r="J37" s="36" t="str">
        <f>IF(_xlfn.XLOOKUP(B37,EustonMappingv2!$D:$D,EustonMappingv2!$Z:$Z)="PASS","YES","NO")</f>
        <v>YES</v>
      </c>
      <c r="K37" s="39" t="str">
        <f>IF(_xlfn.XLOOKUP(B37,EustonMappingv2!$D:$D,EustonMappingv2!$Y:$Y)= 0,"",_xlfn.XLOOKUP(B37,EustonMappingv2!$D:$D,EustonMappingv2!$Y:$Y))</f>
        <v/>
      </c>
      <c r="L37" s="45" t="s">
        <v>496</v>
      </c>
      <c r="M37" s="46">
        <v>250</v>
      </c>
      <c r="N37" s="47">
        <v>25</v>
      </c>
      <c r="O37" s="61">
        <v>3.6579999999999999</v>
      </c>
      <c r="P37" s="64">
        <v>20.791</v>
      </c>
      <c r="Q37">
        <v>20.791</v>
      </c>
      <c r="R37" s="64" t="s">
        <v>501</v>
      </c>
      <c r="S37" s="65" t="s">
        <v>454</v>
      </c>
      <c r="T37" s="9" t="s">
        <v>498</v>
      </c>
    </row>
    <row r="38" spans="1:20" ht="120">
      <c r="A38" s="30" t="str">
        <f>_xlfn.XLOOKUP(B38,EustonMappingv2!$D:$D,EustonMappingv2!$C:$C)</f>
        <v>SCS-01-0047</v>
      </c>
      <c r="B38" s="31" t="s">
        <v>220</v>
      </c>
      <c r="C38" s="31" t="str">
        <f>_xlfn.XLOOKUP(B38,EustonMappingv2!$D:$D,EustonMappingv2!$B:$B)</f>
        <v>UKPN</v>
      </c>
      <c r="D38" s="31" t="str">
        <f>_xlfn.XLOOKUP(B38,EustonMappingv2!$D:$D,EustonMappingv2!$F:$F)</f>
        <v>UKPN_LV_265</v>
      </c>
      <c r="E38" s="31" t="str">
        <f>_xlfn.XLOOKUP(B38,EustonMappingv2!$D:$D,EustonMappingv2!$G:$G)</f>
        <v>1MC03-SCJ_SDH-GT-REP-S001-000009</v>
      </c>
      <c r="F38" s="31" t="str">
        <f>_xlfn.XLOOKUP(B38,EustonMappingv2!$D:$D,EustonMappingv2!$R:$R)</f>
        <v>PE</v>
      </c>
      <c r="G38" s="31" t="s">
        <v>472</v>
      </c>
      <c r="H38" s="57">
        <f>_xlfn.XLOOKUP(B38,EustonMappingv2!$D:$D,EustonMappingv2!$AA:$AA)</f>
        <v>18.04682</v>
      </c>
      <c r="I38" s="52" t="str">
        <f>IF(_xlfn.XLOOKUP(B38,EustonMappingv2!$D:$D,EustonMappingv2!$T:$T)=0,_xlfn.XLOOKUP(B38,EustonMappingv2!$D:$D,EustonMappingv2!$S:$S),_xlfn.XLOOKUP(B38,EustonMappingv2!$D:$D,EustonMappingv2!$T:$T))</f>
        <v>(291208.6895, 288822.7835, 33.3013), (291209.5363, 288820.4999, 33.2448), (291210.4333, 288817.7325, 33.4216), (291211.0363, 288815.8271, 33.2913), (291211.4339, 288815.0693, 33.2755), (291211.9201, 288813.8953, 33.1907), (291213.7807, 288808.2471, 33.1391), (291215.1917, 288802.7999, 33.1344), (291216.3269, 288798.0709, 33.0877), (291217.4477, 288793.4883, 32.9848), (291218.2689, 288789.4729, 32.9046), (291218.9799, 288786.0091, 32.7903), (291219.7507, 288782.3097, 32.7289), (291220.6611, 288778.1141, 32.6903), (291222.8611, 288769.0467, 32.5599), (291223.9647, 288764.1157, 32.4969), (291225.0415, 288758.6445, 32.4464), (291225.7155, 288756.2965, 32.363), (291226.6597, 288752.5765, 32.3014), (291227.2285, 288750.7197, 32.258), (291228.1781, 288749.3677, 32.2172), (291229.1365, 288747.3975, 32.1915), (291231.0567, 288742.1149, 32.1321), (291232.1689, 288738.9007, 32.0116), (291233.8645, 288733.6593, 31.9839)</v>
      </c>
      <c r="J38" s="36" t="str">
        <f>IF(_xlfn.XLOOKUP(B38,EustonMappingv2!$D:$D,EustonMappingv2!$Z:$Z)="PASS","YES","NO")</f>
        <v>YES</v>
      </c>
      <c r="K38" s="39" t="str">
        <f>IF(_xlfn.XLOOKUP(B38,EustonMappingv2!$D:$D,EustonMappingv2!$Y:$Y)= 0,"",_xlfn.XLOOKUP(B38,EustonMappingv2!$D:$D,EustonMappingv2!$Y:$Y))</f>
        <v/>
      </c>
      <c r="L38" s="45" t="s">
        <v>496</v>
      </c>
      <c r="M38" s="46">
        <v>250</v>
      </c>
      <c r="N38" s="47">
        <v>25</v>
      </c>
      <c r="O38" s="61">
        <v>3.6579999999999999</v>
      </c>
      <c r="P38" s="64">
        <v>92.912000000000006</v>
      </c>
      <c r="Q38">
        <v>92.912000000000006</v>
      </c>
      <c r="R38" s="64" t="s">
        <v>502</v>
      </c>
      <c r="S38" s="65" t="s">
        <v>454</v>
      </c>
      <c r="T38" s="9" t="s">
        <v>498</v>
      </c>
    </row>
    <row r="39" spans="1:20" ht="120">
      <c r="A39" s="30" t="str">
        <f>_xlfn.XLOOKUP(B39,EustonMappingv2!$D:$D,EustonMappingv2!$C:$C)</f>
        <v>SCS-01-0047</v>
      </c>
      <c r="B39" s="31" t="s">
        <v>225</v>
      </c>
      <c r="C39" s="31" t="str">
        <f>_xlfn.XLOOKUP(B39,EustonMappingv2!$D:$D,EustonMappingv2!$B:$B)</f>
        <v>UKPN</v>
      </c>
      <c r="D39" s="31" t="str">
        <f>_xlfn.XLOOKUP(B39,EustonMappingv2!$D:$D,EustonMappingv2!$F:$F)</f>
        <v>UKPN_LV_399</v>
      </c>
      <c r="E39" s="31" t="str">
        <f>_xlfn.XLOOKUP(B39,EustonMappingv2!$D:$D,EustonMappingv2!$G:$G)</f>
        <v>1MC03-SCJ_SDH-GT-REP-S001-000009</v>
      </c>
      <c r="F39" s="31" t="str">
        <f>_xlfn.XLOOKUP(B39,EustonMappingv2!$D:$D,EustonMappingv2!$R:$R)</f>
        <v>PE</v>
      </c>
      <c r="G39" s="31" t="s">
        <v>472</v>
      </c>
      <c r="H39" s="57">
        <f>_xlfn.XLOOKUP(B39,EustonMappingv2!$D:$D,EustonMappingv2!$AA:$AA)</f>
        <v>60.120100000000001</v>
      </c>
      <c r="I39" s="52" t="str">
        <f>IF(_xlfn.XLOOKUP(B39,EustonMappingv2!$D:$D,EustonMappingv2!$T:$T)=0,_xlfn.XLOOKUP(B39,EustonMappingv2!$D:$D,EustonMappingv2!$S:$S),_xlfn.XLOOKUP(B39,EustonMappingv2!$D:$D,EustonMappingv2!$T:$T))</f>
        <v>(291294.1007, 288860.0479, 30.224), (291294.1267, 288859.5119, 30.2279), (291293.8437, 288859.0613, 30.245), (291293.0595, 288858.4861, 30.2893), (291289.9441, 288857.0201, 30.3449), (291284.4839, 288853.5185, 30.4107), (291283.0315, 288852.6221, 30.4191), (291279.5783, 288852.2023, 30.7244), (291277.9237, 288851.6395, 30.7353), (291225.7603, 288818.2077, 31.0155)</v>
      </c>
      <c r="J39" s="36" t="str">
        <f>IF(_xlfn.XLOOKUP(B39,EustonMappingv2!$D:$D,EustonMappingv2!$Z:$Z)="PASS","YES","NO")</f>
        <v>YES</v>
      </c>
      <c r="K39" s="39" t="str">
        <f>IF(_xlfn.XLOOKUP(B39,EustonMappingv2!$D:$D,EustonMappingv2!$Y:$Y)= 0,"",_xlfn.XLOOKUP(B39,EustonMappingv2!$D:$D,EustonMappingv2!$Y:$Y))</f>
        <v/>
      </c>
      <c r="L39" s="45" t="s">
        <v>496</v>
      </c>
      <c r="M39" s="46">
        <v>250</v>
      </c>
      <c r="N39" s="47">
        <v>25</v>
      </c>
      <c r="O39" s="61">
        <v>3.6579999999999999</v>
      </c>
      <c r="P39" s="64">
        <v>80.876000000000005</v>
      </c>
      <c r="Q39">
        <v>80.876000000000005</v>
      </c>
      <c r="R39" s="64" t="s">
        <v>503</v>
      </c>
      <c r="S39" s="65" t="s">
        <v>454</v>
      </c>
      <c r="T39" s="9" t="s">
        <v>498</v>
      </c>
    </row>
    <row r="40" spans="1:20" ht="120">
      <c r="A40" s="30" t="str">
        <f>_xlfn.XLOOKUP(B40,EustonMappingv2!$D:$D,EustonMappingv2!$C:$C)</f>
        <v>SCS-01-0028</v>
      </c>
      <c r="B40" s="31" t="s">
        <v>231</v>
      </c>
      <c r="C40" s="31" t="str">
        <f>_xlfn.XLOOKUP(B40,EustonMappingv2!$D:$D,EustonMappingv2!$B:$B)</f>
        <v>UKPN</v>
      </c>
      <c r="D40" s="31" t="str">
        <f>_xlfn.XLOOKUP(B40,EustonMappingv2!$D:$D,EustonMappingv2!$F:$F)</f>
        <v>UKPN_LV_40</v>
      </c>
      <c r="E40" s="31" t="str">
        <f>_xlfn.XLOOKUP(B40,EustonMappingv2!$D:$D,EustonMappingv2!$G:$G)</f>
        <v>1MC03-SCJ_SDH-GT-REP-S001-000009</v>
      </c>
      <c r="F40" s="31" t="str">
        <f>_xlfn.XLOOKUP(B40,EustonMappingv2!$D:$D,EustonMappingv2!$R:$R)</f>
        <v>PE</v>
      </c>
      <c r="G40" s="31" t="s">
        <v>472</v>
      </c>
      <c r="H40" s="57">
        <f>_xlfn.XLOOKUP(B40,EustonMappingv2!$D:$D,EustonMappingv2!$AA:$AA)</f>
        <v>0</v>
      </c>
      <c r="I40" s="52" t="str">
        <f>IF(_xlfn.XLOOKUP(B40,EustonMappingv2!$D:$D,EustonMappingv2!$T:$T)=0,_xlfn.XLOOKUP(B40,EustonMappingv2!$D:$D,EustonMappingv2!$S:$S),_xlfn.XLOOKUP(B40,EustonMappingv2!$D:$D,EustonMappingv2!$T:$T))</f>
        <v>(291224.9443, 288758.6211, 32.4442), (291225.6329, 288758.2677, 32.4031)</v>
      </c>
      <c r="J40" s="36" t="str">
        <f>IF(_xlfn.XLOOKUP(B40,EustonMappingv2!$D:$D,EustonMappingv2!$Z:$Z)="PASS","YES","NO")</f>
        <v>NO</v>
      </c>
      <c r="K40" s="39" t="str">
        <f>IF(_xlfn.XLOOKUP(B40,EustonMappingv2!$D:$D,EustonMappingv2!$Y:$Y)= 0,"",_xlfn.XLOOKUP(B40,EustonMappingv2!$D:$D,EustonMappingv2!$Y:$Y))</f>
        <v>Very different and different number of points - Looks like different assets! TN doesn’t suggest any coordinate change, no coordinates provided</v>
      </c>
      <c r="L40" s="45" t="s">
        <v>496</v>
      </c>
      <c r="M40" s="46">
        <v>250</v>
      </c>
      <c r="N40" s="47">
        <v>25</v>
      </c>
      <c r="O40" s="61">
        <v>3.6579999999999999</v>
      </c>
      <c r="P40" s="64">
        <v>0.77400000000000002</v>
      </c>
      <c r="Q40">
        <v>0.77400000000000002</v>
      </c>
      <c r="R40" s="64" t="s">
        <v>504</v>
      </c>
      <c r="S40" s="65" t="s">
        <v>454</v>
      </c>
      <c r="T40" s="9" t="s">
        <v>498</v>
      </c>
    </row>
    <row r="41" spans="1:20" ht="120">
      <c r="A41" s="30" t="str">
        <f>_xlfn.XLOOKUP(B41,EustonMappingv2!$D:$D,EustonMappingv2!$C:$C)</f>
        <v>SCS-01-0047</v>
      </c>
      <c r="B41" s="31" t="s">
        <v>240</v>
      </c>
      <c r="C41" s="31" t="str">
        <f>_xlfn.XLOOKUP(B41,EustonMappingv2!$D:$D,EustonMappingv2!$B:$B)</f>
        <v>UKPN</v>
      </c>
      <c r="D41" s="31" t="str">
        <f>_xlfn.XLOOKUP(B41,EustonMappingv2!$D:$D,EustonMappingv2!$F:$F)</f>
        <v>UKPN_LV_417</v>
      </c>
      <c r="E41" s="31" t="str">
        <f>_xlfn.XLOOKUP(B41,EustonMappingv2!$D:$D,EustonMappingv2!$G:$G)</f>
        <v>1MC03-SCJ_SDH-GT-REP-S001-000009</v>
      </c>
      <c r="F41" s="31" t="str">
        <f>_xlfn.XLOOKUP(B41,EustonMappingv2!$D:$D,EustonMappingv2!$R:$R)</f>
        <v>PE</v>
      </c>
      <c r="G41" s="31" t="s">
        <v>472</v>
      </c>
      <c r="H41" s="57">
        <f>_xlfn.XLOOKUP(B41,EustonMappingv2!$D:$D,EustonMappingv2!$AA:$AA)</f>
        <v>10.121320000000001</v>
      </c>
      <c r="I41" s="52" t="str">
        <f>IF(_xlfn.XLOOKUP(B41,EustonMappingv2!$D:$D,EustonMappingv2!$T:$T)=0,_xlfn.XLOOKUP(B41,EustonMappingv2!$D:$D,EustonMappingv2!$S:$S),_xlfn.XLOOKUP(B41,EustonMappingv2!$D:$D,EustonMappingv2!$T:$T))</f>
        <v>(291208.5973, 288822.7443, 33.2958), (291209.4419, 288820.4671, 33.2635), (291210.3381, 288817.7019, 33.4257), (291210.9435, 288815.7885, 33.3007), (291211.3431, 288815.0269, 33.2541), (291211.8263, 288813.8605, 33.1673), (291213.6847, 288808.2189, 33.1549), (291215.0945, 288802.7759, 33.1632), (291216.2297, 288798.0473, 33.0949), (291217.3501, 288793.4663, 32.985), (291218.1709, 288789.4529, 32.8964), (291218.8819, 288785.9887, 32.7972), (291219.6529, 288782.2889, 32.7447), (291220.5637, 288778.0917, 32.6908), (291222.7637, 288769.0239, 32.552)</v>
      </c>
      <c r="J41" s="36" t="str">
        <f>IF(_xlfn.XLOOKUP(B41,EustonMappingv2!$D:$D,EustonMappingv2!$Z:$Z)="PASS","YES","NO")</f>
        <v>YES</v>
      </c>
      <c r="K41" s="39" t="str">
        <f>IF(_xlfn.XLOOKUP(B41,EustonMappingv2!$D:$D,EustonMappingv2!$Y:$Y)= 0,"",_xlfn.XLOOKUP(B41,EustonMappingv2!$D:$D,EustonMappingv2!$Y:$Y))</f>
        <v/>
      </c>
      <c r="L41" s="45" t="s">
        <v>496</v>
      </c>
      <c r="M41" s="46">
        <v>250</v>
      </c>
      <c r="N41" s="47">
        <v>25</v>
      </c>
      <c r="O41" s="61">
        <v>3.6579999999999999</v>
      </c>
      <c r="P41" s="64">
        <v>55.661999999999999</v>
      </c>
      <c r="Q41">
        <v>55.661999999999999</v>
      </c>
      <c r="R41" s="64" t="s">
        <v>505</v>
      </c>
      <c r="S41" s="65" t="s">
        <v>454</v>
      </c>
      <c r="T41" s="9" t="s">
        <v>498</v>
      </c>
    </row>
    <row r="42" spans="1:20" ht="120">
      <c r="A42" s="30" t="str">
        <f>_xlfn.XLOOKUP(B42,EustonMappingv2!$D:$D,EustonMappingv2!$C:$C)</f>
        <v>SCS-01-0028</v>
      </c>
      <c r="B42" s="31" t="s">
        <v>245</v>
      </c>
      <c r="C42" s="31" t="str">
        <f>_xlfn.XLOOKUP(B42,EustonMappingv2!$D:$D,EustonMappingv2!$B:$B)</f>
        <v>UKPN</v>
      </c>
      <c r="D42" s="31" t="str">
        <f>_xlfn.XLOOKUP(B42,EustonMappingv2!$D:$D,EustonMappingv2!$F:$F)</f>
        <v>UKPN_LV_44</v>
      </c>
      <c r="E42" s="31" t="str">
        <f>_xlfn.XLOOKUP(B42,EustonMappingv2!$D:$D,EustonMappingv2!$G:$G)</f>
        <v>1MC03-SCJ_SDH-GT-REP-S001-000009</v>
      </c>
      <c r="F42" s="31" t="str">
        <f>_xlfn.XLOOKUP(B42,EustonMappingv2!$D:$D,EustonMappingv2!$R:$R)</f>
        <v>PE</v>
      </c>
      <c r="G42" s="31" t="s">
        <v>472</v>
      </c>
      <c r="H42" s="57">
        <f>_xlfn.XLOOKUP(B42,EustonMappingv2!$D:$D,EustonMappingv2!$AA:$AA)</f>
        <v>53.30545</v>
      </c>
      <c r="I42" s="52" t="str">
        <f>IF(_xlfn.XLOOKUP(B42,EustonMappingv2!$D:$D,EustonMappingv2!$T:$T)=0,_xlfn.XLOOKUP(B42,EustonMappingv2!$D:$D,EustonMappingv2!$S:$S),_xlfn.XLOOKUP(B42,EustonMappingv2!$D:$D,EustonMappingv2!$T:$T))</f>
        <v>(291223.3659, 288830.0907, 24.6532), (291223.8915, 288830.0313, 24.8676), (291224.0091, 288829.7689, 25.1674)</v>
      </c>
      <c r="J42" s="36" t="str">
        <f>IF(_xlfn.XLOOKUP(B42,EustonMappingv2!$D:$D,EustonMappingv2!$Z:$Z)="PASS","YES","NO")</f>
        <v>YES</v>
      </c>
      <c r="K42" s="39" t="str">
        <f>IF(_xlfn.XLOOKUP(B42,EustonMappingv2!$D:$D,EustonMappingv2!$Y:$Y)= 0,"",_xlfn.XLOOKUP(B42,EustonMappingv2!$D:$D,EustonMappingv2!$Y:$Y))</f>
        <v/>
      </c>
      <c r="L42" s="45" t="s">
        <v>496</v>
      </c>
      <c r="M42" s="46">
        <v>250</v>
      </c>
      <c r="N42" s="47">
        <v>25</v>
      </c>
      <c r="O42" s="61">
        <v>0.32800000000000001</v>
      </c>
      <c r="P42" s="64">
        <v>0.98499999999999999</v>
      </c>
      <c r="Q42">
        <v>0.98499999999999999</v>
      </c>
      <c r="R42" s="64" t="s">
        <v>506</v>
      </c>
      <c r="S42" s="65" t="s">
        <v>454</v>
      </c>
      <c r="T42" s="9" t="s">
        <v>498</v>
      </c>
    </row>
    <row r="43" spans="1:20" ht="120">
      <c r="A43" s="30" t="str">
        <f>_xlfn.XLOOKUP(B43,EustonMappingv2!$D:$D,EustonMappingv2!$C:$C)</f>
        <v>SCS-01-0047</v>
      </c>
      <c r="B43" s="31" t="s">
        <v>250</v>
      </c>
      <c r="C43" s="31" t="str">
        <f>_xlfn.XLOOKUP(B43,EustonMappingv2!$D:$D,EustonMappingv2!$B:$B)</f>
        <v>UKPN</v>
      </c>
      <c r="D43" s="31" t="str">
        <f>_xlfn.XLOOKUP(B43,EustonMappingv2!$D:$D,EustonMappingv2!$F:$F)</f>
        <v>UKPN_LV_501</v>
      </c>
      <c r="E43" s="31" t="str">
        <f>_xlfn.XLOOKUP(B43,EustonMappingv2!$D:$D,EustonMappingv2!$G:$G)</f>
        <v>1MC03-SCJ_SDH-GT-REP-S001-000009</v>
      </c>
      <c r="F43" s="31" t="str">
        <f>_xlfn.XLOOKUP(B43,EustonMappingv2!$D:$D,EustonMappingv2!$R:$R)</f>
        <v>PE</v>
      </c>
      <c r="G43" s="31" t="s">
        <v>472</v>
      </c>
      <c r="H43" s="57">
        <f>_xlfn.XLOOKUP(B43,EustonMappingv2!$D:$D,EustonMappingv2!$AA:$AA)</f>
        <v>20.58455</v>
      </c>
      <c r="I43" s="52" t="str">
        <f>IF(_xlfn.XLOOKUP(B43,EustonMappingv2!$D:$D,EustonMappingv2!$T:$T)=0,_xlfn.XLOOKUP(B43,EustonMappingv2!$D:$D,EustonMappingv2!$S:$S),_xlfn.XLOOKUP(B43,EustonMappingv2!$D:$D,EustonMappingv2!$T:$T))</f>
        <v>(291223.2269, 288817.2793, 33.085), (291220.5835, 288816.9891, 33.1631), (291217.4507, 288816.5727, 33.143), (291214.0555, 288816.4615, 33.135), (291212.8047, 288816.7765, 33.2404)</v>
      </c>
      <c r="J43" s="36" t="str">
        <f>IF(_xlfn.XLOOKUP(B43,EustonMappingv2!$D:$D,EustonMappingv2!$Z:$Z)="PASS","YES","NO")</f>
        <v>YES</v>
      </c>
      <c r="K43" s="39" t="str">
        <f>IF(_xlfn.XLOOKUP(B43,EustonMappingv2!$D:$D,EustonMappingv2!$Y:$Y)= 0,"",_xlfn.XLOOKUP(B43,EustonMappingv2!$D:$D,EustonMappingv2!$Y:$Y))</f>
        <v/>
      </c>
      <c r="L43" s="45" t="s">
        <v>496</v>
      </c>
      <c r="M43" s="46">
        <v>250</v>
      </c>
      <c r="N43" s="47">
        <v>25</v>
      </c>
      <c r="O43" s="61">
        <v>3.6579999999999999</v>
      </c>
      <c r="P43" s="64">
        <v>10.510999999999999</v>
      </c>
      <c r="Q43">
        <v>10.510999999999999</v>
      </c>
      <c r="R43" s="64" t="s">
        <v>507</v>
      </c>
      <c r="S43" s="65" t="s">
        <v>454</v>
      </c>
      <c r="T43" s="9" t="s">
        <v>498</v>
      </c>
    </row>
    <row r="44" spans="1:20" ht="120">
      <c r="A44" s="30" t="str">
        <f>_xlfn.XLOOKUP(B44,EustonMappingv2!$D:$D,EustonMappingv2!$C:$C)</f>
        <v>SCS-01-0047</v>
      </c>
      <c r="B44" s="31" t="s">
        <v>255</v>
      </c>
      <c r="C44" s="31" t="str">
        <f>_xlfn.XLOOKUP(B44,EustonMappingv2!$D:$D,EustonMappingv2!$B:$B)</f>
        <v>UKPN</v>
      </c>
      <c r="D44" s="31" t="str">
        <f>_xlfn.XLOOKUP(B44,EustonMappingv2!$D:$D,EustonMappingv2!$F:$F)</f>
        <v>UKPN_LV_641</v>
      </c>
      <c r="E44" s="31" t="str">
        <f>_xlfn.XLOOKUP(B44,EustonMappingv2!$D:$D,EustonMappingv2!$G:$G)</f>
        <v>1MC03-SCJ_SDH-GT-REP-S001-000009</v>
      </c>
      <c r="F44" s="31" t="str">
        <f>_xlfn.XLOOKUP(B44,EustonMappingv2!$D:$D,EustonMappingv2!$R:$R)</f>
        <v>PE</v>
      </c>
      <c r="G44" s="31" t="s">
        <v>472</v>
      </c>
      <c r="H44" s="57">
        <f>_xlfn.XLOOKUP(B44,EustonMappingv2!$D:$D,EustonMappingv2!$AA:$AA)</f>
        <v>8.5685300000000009</v>
      </c>
      <c r="I44" s="52" t="str">
        <f>IF(_xlfn.XLOOKUP(B44,EustonMappingv2!$D:$D,EustonMappingv2!$T:$T)=0,_xlfn.XLOOKUP(B44,EustonMappingv2!$D:$D,EustonMappingv2!$S:$S),_xlfn.XLOOKUP(B44,EustonMappingv2!$D:$D,EustonMappingv2!$T:$T))</f>
        <v>(291078.29187, 288971.858521, 34.565), (291080.069275, 288969.571289, 34.56129446), (291084.705078, 288965.041687, 34.5530032), (291088.710083, 288960.350281, 34.54511226), (291092.058472, 288956.658081, 34.53873599), (291095.807678, 288952.501709, 34.5315754), (291098.869324, 288948.841492, 34.52547098), (291102.224487, 288945.786499, 34.51966622), (291106.069092, 288942.319519, 34.5130436), (291108.521118, 288940.119324, 34.5088292), (291114.229126, 288934.952881, 34.49898035), (291119.611084, 288930.178528, 34.48977688), (291122.316101, 288927.604309, 34.485)</v>
      </c>
      <c r="J44" s="36" t="str">
        <f>IF(_xlfn.XLOOKUP(B44,EustonMappingv2!$D:$D,EustonMappingv2!$Z:$Z)="PASS","YES","NO")</f>
        <v>NO</v>
      </c>
      <c r="K44" s="39" t="str">
        <f>IF(_xlfn.XLOOKUP(B44,EustonMappingv2!$D:$D,EustonMappingv2!$Y:$Y)= 0,"",_xlfn.XLOOKUP(B44,EustonMappingv2!$D:$D,EustonMappingv2!$Y:$Y))</f>
        <v>Z coordinate different! TN doesn’t suggest any coordinate change, no coordinates provided</v>
      </c>
      <c r="L44" s="45" t="s">
        <v>496</v>
      </c>
      <c r="M44" s="46">
        <v>250</v>
      </c>
      <c r="N44" s="47">
        <v>25</v>
      </c>
      <c r="O44" s="61">
        <v>3.6579999999999999</v>
      </c>
      <c r="P44" s="64">
        <v>62.536000000000001</v>
      </c>
      <c r="Q44">
        <v>62.335999999999999</v>
      </c>
      <c r="R44" s="64" t="s">
        <v>255</v>
      </c>
      <c r="S44" s="65" t="s">
        <v>454</v>
      </c>
      <c r="T44" s="9" t="s">
        <v>498</v>
      </c>
    </row>
    <row r="45" spans="1:20" ht="120">
      <c r="A45" s="30" t="str">
        <f>_xlfn.XLOOKUP(B45,EustonMappingv2!$D:$D,EustonMappingv2!$C:$C)</f>
        <v>SCS-01-0047</v>
      </c>
      <c r="B45" s="31" t="s">
        <v>343</v>
      </c>
      <c r="C45" s="31" t="str">
        <f>_xlfn.XLOOKUP(B45,EustonMappingv2!$D:$D,EustonMappingv2!$B:$B)</f>
        <v>UKPN</v>
      </c>
      <c r="D45" s="31" t="str">
        <f>_xlfn.XLOOKUP(B45,EustonMappingv2!$D:$D,EustonMappingv2!$F:$F)</f>
        <v>UKPN_LV_674</v>
      </c>
      <c r="E45" s="31" t="str">
        <f>_xlfn.XLOOKUP(B45,EustonMappingv2!$D:$D,EustonMappingv2!$G:$G)</f>
        <v>1MC03-SCJ_SDH-GT-REP-S001-000009</v>
      </c>
      <c r="F45" s="31" t="str">
        <f>_xlfn.XLOOKUP(B45,EustonMappingv2!$D:$D,EustonMappingv2!$R:$R)</f>
        <v>PE</v>
      </c>
      <c r="G45" s="31" t="s">
        <v>472</v>
      </c>
      <c r="H45" s="57">
        <f>_xlfn.XLOOKUP(B45,EustonMappingv2!$D:$D,EustonMappingv2!$AA:$AA)</f>
        <v>0</v>
      </c>
      <c r="I45" s="52" t="str">
        <f>IF(_xlfn.XLOOKUP(B45,EustonMappingv2!$D:$D,EustonMappingv2!$T:$T)=0,_xlfn.XLOOKUP(B45,EustonMappingv2!$D:$D,EustonMappingv2!$S:$S),_xlfn.XLOOKUP(B45,EustonMappingv2!$D:$D,EustonMappingv2!$T:$T))</f>
        <v>(291224.4221, 288805.8579, 32.9969), (291215.8675, 288803.8673, 33.0399)</v>
      </c>
      <c r="J45" s="36" t="str">
        <f>IF(_xlfn.XLOOKUP(B45,EustonMappingv2!$D:$D,EustonMappingv2!$Z:$Z)="PASS","YES","NO")</f>
        <v>YES</v>
      </c>
      <c r="K45" s="39" t="str">
        <f>IF(_xlfn.XLOOKUP(B45,EustonMappingv2!$D:$D,EustonMappingv2!$Y:$Y)= 0,"",_xlfn.XLOOKUP(B45,EustonMappingv2!$D:$D,EustonMappingv2!$Y:$Y))</f>
        <v/>
      </c>
      <c r="L45" s="45" t="s">
        <v>496</v>
      </c>
      <c r="M45" s="46">
        <v>250</v>
      </c>
      <c r="N45" s="47">
        <v>25</v>
      </c>
      <c r="O45" s="61">
        <v>3.6579999999999999</v>
      </c>
      <c r="P45" s="64">
        <v>8.782</v>
      </c>
      <c r="Q45">
        <v>8.782</v>
      </c>
      <c r="R45" s="64" t="s">
        <v>508</v>
      </c>
      <c r="S45" s="65" t="s">
        <v>454</v>
      </c>
      <c r="T45" s="9" t="s">
        <v>498</v>
      </c>
    </row>
    <row r="46" spans="1:20" ht="120">
      <c r="A46" s="30" t="str">
        <f>_xlfn.XLOOKUP(B46,EustonMappingv2!$D:$D,EustonMappingv2!$C:$C)</f>
        <v>SCS-01-0028</v>
      </c>
      <c r="B46" s="31" t="s">
        <v>262</v>
      </c>
      <c r="C46" s="31" t="str">
        <f>_xlfn.XLOOKUP(B46,EustonMappingv2!$D:$D,EustonMappingv2!$B:$B)</f>
        <v>UKPN</v>
      </c>
      <c r="D46" s="31" t="str">
        <f>_xlfn.XLOOKUP(B46,EustonMappingv2!$D:$D,EustonMappingv2!$F:$F)</f>
        <v>UKPN_LV_Streetlighting_113</v>
      </c>
      <c r="E46" s="31" t="str">
        <f>_xlfn.XLOOKUP(B46,EustonMappingv2!$D:$D,EustonMappingv2!$G:$G)</f>
        <v>1MC03-SCJ_SDH-GT-REP-S001-000009</v>
      </c>
      <c r="F46" s="31" t="str">
        <f>_xlfn.XLOOKUP(B46,EustonMappingv2!$D:$D,EustonMappingv2!$R:$R)</f>
        <v>PE</v>
      </c>
      <c r="G46" s="31" t="s">
        <v>472</v>
      </c>
      <c r="H46" s="57">
        <f>_xlfn.XLOOKUP(B46,EustonMappingv2!$D:$D,EustonMappingv2!$AA:$AA)</f>
        <v>0</v>
      </c>
      <c r="I46" s="52" t="str">
        <f>IF(_xlfn.XLOOKUP(B46,EustonMappingv2!$D:$D,EustonMappingv2!$T:$T)=0,_xlfn.XLOOKUP(B46,EustonMappingv2!$D:$D,EustonMappingv2!$S:$S),_xlfn.XLOOKUP(B46,EustonMappingv2!$D:$D,EustonMappingv2!$T:$T))</f>
        <v>(291224.0705, 288829.7371, 25.2256), (291224.1921, 288829.6739, 25.2746)</v>
      </c>
      <c r="J46" s="36" t="str">
        <f>IF(_xlfn.XLOOKUP(B46,EustonMappingv2!$D:$D,EustonMappingv2!$Z:$Z)="PASS","YES","NO")</f>
        <v>YES</v>
      </c>
      <c r="K46" s="39" t="str">
        <f>IF(_xlfn.XLOOKUP(B46,EustonMappingv2!$D:$D,EustonMappingv2!$Y:$Y)= 0,"",_xlfn.XLOOKUP(B46,EustonMappingv2!$D:$D,EustonMappingv2!$Y:$Y))</f>
        <v/>
      </c>
      <c r="L46" s="45" t="s">
        <v>496</v>
      </c>
      <c r="M46" s="46">
        <v>250</v>
      </c>
      <c r="N46" s="47">
        <v>25</v>
      </c>
      <c r="O46" s="61">
        <v>4.8000000000000001E-2</v>
      </c>
      <c r="P46" s="64">
        <v>0.14499999999999999</v>
      </c>
      <c r="Q46">
        <v>0.14499999999999999</v>
      </c>
      <c r="R46" s="64" t="s">
        <v>509</v>
      </c>
      <c r="S46" s="65" t="s">
        <v>454</v>
      </c>
      <c r="T46" s="9" t="s">
        <v>498</v>
      </c>
    </row>
    <row r="47" spans="1:20" ht="120">
      <c r="A47" s="30" t="str">
        <f>_xlfn.XLOOKUP(B47,EustonMappingv2!$D:$D,EustonMappingv2!$C:$C)</f>
        <v>SCS-01-0045</v>
      </c>
      <c r="B47" s="31" t="s">
        <v>268</v>
      </c>
      <c r="C47" s="31" t="str">
        <f>_xlfn.XLOOKUP(B47,EustonMappingv2!$D:$D,EustonMappingv2!$B:$B)</f>
        <v>UKPN</v>
      </c>
      <c r="D47" s="31" t="str">
        <f>_xlfn.XLOOKUP(B47,EustonMappingv2!$D:$D,EustonMappingv2!$F:$F)</f>
        <v>UKPN_LV_Streetlighting_136</v>
      </c>
      <c r="E47" s="31" t="str">
        <f>_xlfn.XLOOKUP(B47,EustonMappingv2!$D:$D,EustonMappingv2!$G:$G)</f>
        <v>1MC03-SCJ_SDH-GT-REP-S001-000009</v>
      </c>
      <c r="F47" s="31" t="str">
        <f>_xlfn.XLOOKUP(B47,EustonMappingv2!$D:$D,EustonMappingv2!$R:$R)</f>
        <v>PE</v>
      </c>
      <c r="G47" s="31" t="s">
        <v>472</v>
      </c>
      <c r="H47" s="57">
        <f>_xlfn.XLOOKUP(B47,EustonMappingv2!$D:$D,EustonMappingv2!$AA:$AA)</f>
        <v>0</v>
      </c>
      <c r="I47" s="52" t="str">
        <f>IF(_xlfn.XLOOKUP(B47,EustonMappingv2!$D:$D,EustonMappingv2!$T:$T)=0,_xlfn.XLOOKUP(B47,EustonMappingv2!$D:$D,EustonMappingv2!$S:$S),_xlfn.XLOOKUP(B47,EustonMappingv2!$D:$D,EustonMappingv2!$T:$T))</f>
        <v>(291269.5903, 288859.0151, 31.138435), (291247.2059, 288844.7949, 32.019534)</v>
      </c>
      <c r="J47" s="36" t="str">
        <f>IF(_xlfn.XLOOKUP(B47,EustonMappingv2!$D:$D,EustonMappingv2!$Z:$Z)="PASS","YES","NO")</f>
        <v>YES</v>
      </c>
      <c r="K47" s="39" t="str">
        <f>IF(_xlfn.XLOOKUP(B47,EustonMappingv2!$D:$D,EustonMappingv2!$Y:$Y)= 0,"",_xlfn.XLOOKUP(B47,EustonMappingv2!$D:$D,EustonMappingv2!$Y:$Y))</f>
        <v/>
      </c>
      <c r="L47" s="45" t="s">
        <v>496</v>
      </c>
      <c r="M47" s="46">
        <v>250</v>
      </c>
      <c r="N47" s="47">
        <v>25</v>
      </c>
      <c r="O47" s="61">
        <v>3.6579999999999999</v>
      </c>
      <c r="P47" s="64">
        <v>26.533000000000001</v>
      </c>
      <c r="Q47">
        <v>26.533000000000001</v>
      </c>
      <c r="R47" s="64" t="s">
        <v>510</v>
      </c>
      <c r="S47" s="65" t="s">
        <v>454</v>
      </c>
      <c r="T47" s="9" t="s">
        <v>498</v>
      </c>
    </row>
    <row r="48" spans="1:20" ht="120">
      <c r="A48" s="30" t="str">
        <f>_xlfn.XLOOKUP(B48,EustonMappingv2!$D:$D,EustonMappingv2!$C:$C)</f>
        <v>SCS-01-0028</v>
      </c>
      <c r="B48" s="31" t="s">
        <v>273</v>
      </c>
      <c r="C48" s="31" t="str">
        <f>_xlfn.XLOOKUP(B48,EustonMappingv2!$D:$D,EustonMappingv2!$B:$B)</f>
        <v>UKPN</v>
      </c>
      <c r="D48" s="31" t="str">
        <f>_xlfn.XLOOKUP(B48,EustonMappingv2!$D:$D,EustonMappingv2!$F:$F)</f>
        <v>UKPN_LV_Streetlighting_257</v>
      </c>
      <c r="E48" s="31" t="str">
        <f>_xlfn.XLOOKUP(B48,EustonMappingv2!$D:$D,EustonMappingv2!$G:$G)</f>
        <v>1MC03-SCJ_SDH-GT-REP-S001-000009</v>
      </c>
      <c r="F48" s="31" t="str">
        <f>_xlfn.XLOOKUP(B48,EustonMappingv2!$D:$D,EustonMappingv2!$R:$R)</f>
        <v>PE</v>
      </c>
      <c r="G48" s="31" t="s">
        <v>472</v>
      </c>
      <c r="H48" s="57">
        <f>_xlfn.XLOOKUP(B48,EustonMappingv2!$D:$D,EustonMappingv2!$AA:$AA)</f>
        <v>0</v>
      </c>
      <c r="I48" s="52" t="str">
        <f>IF(_xlfn.XLOOKUP(B48,EustonMappingv2!$D:$D,EustonMappingv2!$T:$T)=0,_xlfn.XLOOKUP(B48,EustonMappingv2!$D:$D,EustonMappingv2!$S:$S),_xlfn.XLOOKUP(B48,EustonMappingv2!$D:$D,EustonMappingv2!$T:$T))</f>
        <v>(291147.1917, 288906.9381, 34.3143), (291146.6527, 288906.1545, 34.3651)</v>
      </c>
      <c r="J48" s="36" t="str">
        <f>IF(_xlfn.XLOOKUP(B48,EustonMappingv2!$D:$D,EustonMappingv2!$Z:$Z)="PASS","YES","NO")</f>
        <v>YES</v>
      </c>
      <c r="K48" s="39" t="str">
        <f>IF(_xlfn.XLOOKUP(B48,EustonMappingv2!$D:$D,EustonMappingv2!$Y:$Y)= 0,"",_xlfn.XLOOKUP(B48,EustonMappingv2!$D:$D,EustonMappingv2!$Y:$Y))</f>
        <v/>
      </c>
      <c r="L48" s="45" t="s">
        <v>496</v>
      </c>
      <c r="M48" s="46">
        <v>250</v>
      </c>
      <c r="N48" s="47">
        <v>25</v>
      </c>
      <c r="O48" s="61">
        <v>0.317</v>
      </c>
      <c r="P48" s="64">
        <v>0.95099999999999996</v>
      </c>
      <c r="Q48">
        <v>0.95099999999999996</v>
      </c>
      <c r="R48" s="64" t="s">
        <v>511</v>
      </c>
      <c r="S48" s="65" t="s">
        <v>454</v>
      </c>
      <c r="T48" s="9" t="s">
        <v>498</v>
      </c>
    </row>
    <row r="49" spans="1:20" ht="120">
      <c r="A49" s="30" t="str">
        <f>_xlfn.XLOOKUP(B49,EustonMappingv2!$D:$D,EustonMappingv2!$C:$C)</f>
        <v>SCS-01-0028</v>
      </c>
      <c r="B49" s="31" t="s">
        <v>278</v>
      </c>
      <c r="C49" s="31" t="str">
        <f>_xlfn.XLOOKUP(B49,EustonMappingv2!$D:$D,EustonMappingv2!$B:$B)</f>
        <v>UKPN</v>
      </c>
      <c r="D49" s="31" t="str">
        <f>_xlfn.XLOOKUP(B49,EustonMappingv2!$D:$D,EustonMappingv2!$F:$F)</f>
        <v>UKPN_LV_Streetlighting_286</v>
      </c>
      <c r="E49" s="31" t="str">
        <f>_xlfn.XLOOKUP(B49,EustonMappingv2!$D:$D,EustonMappingv2!$G:$G)</f>
        <v>1MC03-SCJ_SDH-GT-REP-S001-000009</v>
      </c>
      <c r="F49" s="31" t="str">
        <f>_xlfn.XLOOKUP(B49,EustonMappingv2!$D:$D,EustonMappingv2!$R:$R)</f>
        <v>PE</v>
      </c>
      <c r="G49" s="31" t="s">
        <v>472</v>
      </c>
      <c r="H49" s="57">
        <f>_xlfn.XLOOKUP(B49,EustonMappingv2!$D:$D,EustonMappingv2!$AA:$AA)</f>
        <v>122.56959000000001</v>
      </c>
      <c r="I49" s="52" t="str">
        <f>IF(_xlfn.XLOOKUP(B49,EustonMappingv2!$D:$D,EustonMappingv2!$T:$T)=0,_xlfn.XLOOKUP(B49,EustonMappingv2!$D:$D,EustonMappingv2!$S:$S),_xlfn.XLOOKUP(B49,EustonMappingv2!$D:$D,EustonMappingv2!$T:$T))</f>
        <v>(291212.7997, 288821.3331, 33.3138), (291212.5447, 288821.0639, 33.3147), (291211.7647, 288819.6807, 33.2863), (291211.4905, 288818.3461, 33.2752), (291211.6069, 288816.6305, 33.2878), (291211.5891, 288815.3507, 33.2612), (291211.3431, 288815.0269, 33.2452), (291211.6677, 288815.2535, 33.2394), (291211.7635, 288816.5613, 33.2895), (291211.9541, 288816.8731, 33.3015), (291212.0155, 288816.8613, 33.3015)</v>
      </c>
      <c r="J49" s="36" t="str">
        <f>IF(_xlfn.XLOOKUP(B49,EustonMappingv2!$D:$D,EustonMappingv2!$Z:$Z)="PASS","YES","NO")</f>
        <v>YES</v>
      </c>
      <c r="K49" s="39" t="str">
        <f>IF(_xlfn.XLOOKUP(B49,EustonMappingv2!$D:$D,EustonMappingv2!$Y:$Y)= 0,"",_xlfn.XLOOKUP(B49,EustonMappingv2!$D:$D,EustonMappingv2!$Y:$Y))</f>
        <v/>
      </c>
      <c r="L49" s="45" t="s">
        <v>496</v>
      </c>
      <c r="M49" s="46">
        <v>250</v>
      </c>
      <c r="N49" s="47">
        <v>25</v>
      </c>
      <c r="O49" s="61">
        <v>3.6579999999999999</v>
      </c>
      <c r="P49" s="64">
        <v>8.8640000000000008</v>
      </c>
      <c r="Q49">
        <v>8.8640000000000008</v>
      </c>
      <c r="R49" s="64" t="s">
        <v>512</v>
      </c>
      <c r="S49" s="65" t="s">
        <v>454</v>
      </c>
      <c r="T49" s="9" t="s">
        <v>498</v>
      </c>
    </row>
    <row r="50" spans="1:20" ht="120">
      <c r="A50" s="30" t="str">
        <f>_xlfn.XLOOKUP(B50,EustonMappingv2!$D:$D,EustonMappingv2!$C:$C)</f>
        <v>SCS-01-0045</v>
      </c>
      <c r="B50" s="31" t="s">
        <v>283</v>
      </c>
      <c r="C50" s="31" t="str">
        <f>_xlfn.XLOOKUP(B50,EustonMappingv2!$D:$D,EustonMappingv2!$B:$B)</f>
        <v>UKPN</v>
      </c>
      <c r="D50" s="31" t="str">
        <f>_xlfn.XLOOKUP(B50,EustonMappingv2!$D:$D,EustonMappingv2!$F:$F)</f>
        <v>UKPN_LV_Streetlighting_425</v>
      </c>
      <c r="E50" s="31" t="str">
        <f>_xlfn.XLOOKUP(B50,EustonMappingv2!$D:$D,EustonMappingv2!$G:$G)</f>
        <v>1MC03-SCJ_SDH-GT-REP-S001-000009</v>
      </c>
      <c r="F50" s="31" t="str">
        <f>_xlfn.XLOOKUP(B50,EustonMappingv2!$D:$D,EustonMappingv2!$R:$R)</f>
        <v>PE</v>
      </c>
      <c r="G50" s="31" t="s">
        <v>472</v>
      </c>
      <c r="H50" s="57">
        <f>_xlfn.XLOOKUP(B50,EustonMappingv2!$D:$D,EustonMappingv2!$AA:$AA)</f>
        <v>94.214230000000001</v>
      </c>
      <c r="I50" s="52" t="str">
        <f>IF(_xlfn.XLOOKUP(B50,EustonMappingv2!$D:$D,EustonMappingv2!$T:$T)=0,_xlfn.XLOOKUP(B50,EustonMappingv2!$D:$D,EustonMappingv2!$S:$S),_xlfn.XLOOKUP(B50,EustonMappingv2!$D:$D,EustonMappingv2!$T:$T))</f>
        <v>(291131.2803, 288933.3833, 34.4685), (291130.5491, 288933.5557, 34.475), (291129.4899, 288934.5789, 34.4613), (291128.9375, 288934.8435, 34.4608), (291128.2555, 288934.5251, 34.315), (291126.2275, 288932.2115, 34.325), (291124.9169, 288930.7683, 34.2777), (291123.8103, 288929.4025, 34.235), (291122.6283, 288928.5409, 34.4263), (291122.3891, 288928.0641, 34.451), (291122.3161, 288927.6043, 34.4749)</v>
      </c>
      <c r="J50" s="36" t="str">
        <f>IF(_xlfn.XLOOKUP(B50,EustonMappingv2!$D:$D,EustonMappingv2!$Z:$Z)="PASS","YES","NO")</f>
        <v>YES</v>
      </c>
      <c r="K50" s="39" t="str">
        <f>IF(_xlfn.XLOOKUP(B50,EustonMappingv2!$D:$D,EustonMappingv2!$Y:$Y)= 0,"",_xlfn.XLOOKUP(B50,EustonMappingv2!$D:$D,EustonMappingv2!$Y:$Y))</f>
        <v/>
      </c>
      <c r="L50" s="45" t="s">
        <v>496</v>
      </c>
      <c r="M50" s="46">
        <v>250</v>
      </c>
      <c r="N50" s="47">
        <v>25</v>
      </c>
      <c r="O50" s="61">
        <v>3.6579999999999999</v>
      </c>
      <c r="P50" s="64">
        <v>12.863</v>
      </c>
      <c r="Q50">
        <v>12.863</v>
      </c>
      <c r="R50" s="64" t="s">
        <v>513</v>
      </c>
      <c r="S50" s="65" t="s">
        <v>454</v>
      </c>
      <c r="T50" s="9" t="s">
        <v>498</v>
      </c>
    </row>
    <row r="51" spans="1:20" ht="120">
      <c r="A51" s="30" t="str">
        <f>_xlfn.XLOOKUP(B51,EustonMappingv2!$D:$D,EustonMappingv2!$C:$C)</f>
        <v>SCS-01-0028</v>
      </c>
      <c r="B51" s="31" t="s">
        <v>288</v>
      </c>
      <c r="C51" s="31" t="str">
        <f>_xlfn.XLOOKUP(B51,EustonMappingv2!$D:$D,EustonMappingv2!$B:$B)</f>
        <v>UKPN</v>
      </c>
      <c r="D51" s="31" t="str">
        <f>_xlfn.XLOOKUP(B51,EustonMappingv2!$D:$D,EustonMappingv2!$F:$F)</f>
        <v>UKPN_LV_Streetlighting_498</v>
      </c>
      <c r="E51" s="31" t="str">
        <f>_xlfn.XLOOKUP(B51,EustonMappingv2!$D:$D,EustonMappingv2!$G:$G)</f>
        <v>1MC03-SCJ_SDH-GT-REP-S001-000009</v>
      </c>
      <c r="F51" s="31" t="str">
        <f>_xlfn.XLOOKUP(B51,EustonMappingv2!$D:$D,EustonMappingv2!$R:$R)</f>
        <v>PE</v>
      </c>
      <c r="G51" s="31" t="s">
        <v>472</v>
      </c>
      <c r="H51" s="57">
        <f>_xlfn.XLOOKUP(B51,EustonMappingv2!$D:$D,EustonMappingv2!$AA:$AA)</f>
        <v>103.17153999999999</v>
      </c>
      <c r="I51" s="52" t="str">
        <f>IF(_xlfn.XLOOKUP(B51,EustonMappingv2!$D:$D,EustonMappingv2!$T:$T)=0,_xlfn.XLOOKUP(B51,EustonMappingv2!$D:$D,EustonMappingv2!$S:$S),_xlfn.XLOOKUP(B51,EustonMappingv2!$D:$D,EustonMappingv2!$T:$T))</f>
        <v>(291216.3395, 288828.5433, 33.4059), (291216.3383, 288828.4759, 33.4059), (291216.3691, 288828.3883, 33.4027), (291216.6617, 288827.8385, 33.4031), (291217.7713, 288826.4163, 33.2779), (291218.4767, 288825.7439, 33.199), (291219.0705, 288825.6385, 33.1803), (291220.2621, 288825.7683, 33.085), (291220.8153, 288826.0381, 31.6037), (291221.2631, 288826.3645, 30.2452)</v>
      </c>
      <c r="J51" s="36" t="str">
        <f>IF(_xlfn.XLOOKUP(B51,EustonMappingv2!$D:$D,EustonMappingv2!$Z:$Z)="PASS","YES","NO")</f>
        <v>YES</v>
      </c>
      <c r="K51" s="39" t="str">
        <f>IF(_xlfn.XLOOKUP(B51,EustonMappingv2!$D:$D,EustonMappingv2!$Y:$Y)= 0,"",_xlfn.XLOOKUP(B51,EustonMappingv2!$D:$D,EustonMappingv2!$Y:$Y))</f>
        <v/>
      </c>
      <c r="L51" s="45" t="s">
        <v>496</v>
      </c>
      <c r="M51" s="46">
        <v>250</v>
      </c>
      <c r="N51" s="47">
        <v>25</v>
      </c>
      <c r="O51" s="61">
        <v>3.6579999999999999</v>
      </c>
      <c r="P51" s="64">
        <v>8.4450000000000003</v>
      </c>
      <c r="Q51">
        <v>8.4450000000000003</v>
      </c>
      <c r="R51" s="64" t="s">
        <v>514</v>
      </c>
      <c r="S51" s="65" t="s">
        <v>454</v>
      </c>
      <c r="T51" s="9" t="s">
        <v>498</v>
      </c>
    </row>
    <row r="52" spans="1:20" ht="120">
      <c r="A52" s="30" t="str">
        <f>_xlfn.XLOOKUP(B52,EustonMappingv2!$D:$D,EustonMappingv2!$C:$C)</f>
        <v>SCS-01-0028</v>
      </c>
      <c r="B52" s="31" t="s">
        <v>293</v>
      </c>
      <c r="C52" s="31" t="str">
        <f>_xlfn.XLOOKUP(B52,EustonMappingv2!$D:$D,EustonMappingv2!$B:$B)</f>
        <v>UKPN</v>
      </c>
      <c r="D52" s="31" t="str">
        <f>_xlfn.XLOOKUP(B52,EustonMappingv2!$D:$D,EustonMappingv2!$F:$F)</f>
        <v>UKPN_LV_Streetlighting_522</v>
      </c>
      <c r="E52" s="31" t="str">
        <f>_xlfn.XLOOKUP(B52,EustonMappingv2!$D:$D,EustonMappingv2!$G:$G)</f>
        <v>1MC03-SCJ_SDH-GT-REP-S001-000009</v>
      </c>
      <c r="F52" s="31" t="str">
        <f>_xlfn.XLOOKUP(B52,EustonMappingv2!$D:$D,EustonMappingv2!$R:$R)</f>
        <v>PE</v>
      </c>
      <c r="G52" s="31" t="s">
        <v>472</v>
      </c>
      <c r="H52" s="57">
        <f>_xlfn.XLOOKUP(B52,EustonMappingv2!$D:$D,EustonMappingv2!$AA:$AA)</f>
        <v>0</v>
      </c>
      <c r="I52" s="52" t="str">
        <f>IF(_xlfn.XLOOKUP(B52,EustonMappingv2!$D:$D,EustonMappingv2!$T:$T)=0,_xlfn.XLOOKUP(B52,EustonMappingv2!$D:$D,EustonMappingv2!$S:$S),_xlfn.XLOOKUP(B52,EustonMappingv2!$D:$D,EustonMappingv2!$T:$T))</f>
        <v>(291184.1659, 288862.6037, 33.778), (291182.1713, 288862.3541, 33.8856)</v>
      </c>
      <c r="J52" s="36" t="str">
        <f>IF(_xlfn.XLOOKUP(B52,EustonMappingv2!$D:$D,EustonMappingv2!$Z:$Z)="PASS","YES","NO")</f>
        <v>YES</v>
      </c>
      <c r="K52" s="39" t="str">
        <f>IF(_xlfn.XLOOKUP(B52,EustonMappingv2!$D:$D,EustonMappingv2!$Y:$Y)= 0,"",_xlfn.XLOOKUP(B52,EustonMappingv2!$D:$D,EustonMappingv2!$Y:$Y))</f>
        <v/>
      </c>
      <c r="L52" s="45" t="s">
        <v>496</v>
      </c>
      <c r="M52" s="46">
        <v>250</v>
      </c>
      <c r="N52" s="47">
        <v>25</v>
      </c>
      <c r="O52" s="61">
        <v>0.67100000000000004</v>
      </c>
      <c r="P52" s="64">
        <v>2.012</v>
      </c>
      <c r="Q52">
        <v>2.012</v>
      </c>
      <c r="R52" s="64" t="s">
        <v>515</v>
      </c>
      <c r="S52" s="65" t="s">
        <v>454</v>
      </c>
      <c r="T52" s="9" t="s">
        <v>498</v>
      </c>
    </row>
    <row r="53" spans="1:20" ht="120">
      <c r="A53" s="30" t="str">
        <f>_xlfn.XLOOKUP(B53,EustonMappingv2!$D:$D,EustonMappingv2!$C:$C)</f>
        <v>SCS-01-0028</v>
      </c>
      <c r="B53" s="31" t="s">
        <v>298</v>
      </c>
      <c r="C53" s="31" t="str">
        <f>_xlfn.XLOOKUP(B53,EustonMappingv2!$D:$D,EustonMappingv2!$B:$B)</f>
        <v>UKPN</v>
      </c>
      <c r="D53" s="31" t="str">
        <f>_xlfn.XLOOKUP(B53,EustonMappingv2!$D:$D,EustonMappingv2!$F:$F)</f>
        <v>UKPN_LV_Streetlighting_541</v>
      </c>
      <c r="E53" s="31" t="str">
        <f>_xlfn.XLOOKUP(B53,EustonMappingv2!$D:$D,EustonMappingv2!$G:$G)</f>
        <v>1MC03-SCJ_SDH-GT-REP-S001-000009</v>
      </c>
      <c r="F53" s="31" t="str">
        <f>_xlfn.XLOOKUP(B53,EustonMappingv2!$D:$D,EustonMappingv2!$R:$R)</f>
        <v>PE</v>
      </c>
      <c r="G53" s="31" t="s">
        <v>472</v>
      </c>
      <c r="H53" s="57">
        <f>_xlfn.XLOOKUP(B53,EustonMappingv2!$D:$D,EustonMappingv2!$AA:$AA)</f>
        <v>0</v>
      </c>
      <c r="I53" s="52" t="str">
        <f>IF(_xlfn.XLOOKUP(B53,EustonMappingv2!$D:$D,EustonMappingv2!$T:$T)=0,_xlfn.XLOOKUP(B53,EustonMappingv2!$D:$D,EustonMappingv2!$S:$S),_xlfn.XLOOKUP(B53,EustonMappingv2!$D:$D,EustonMappingv2!$T:$T))</f>
        <v>(291226.2419, 288817.7071, 31.4833), (291226.7271, 288816.1277, 31.4131)</v>
      </c>
      <c r="J53" s="36" t="str">
        <f>IF(_xlfn.XLOOKUP(B53,EustonMappingv2!$D:$D,EustonMappingv2!$Z:$Z)="PASS","YES","NO")</f>
        <v>YES</v>
      </c>
      <c r="K53" s="39" t="str">
        <f>IF(_xlfn.XLOOKUP(B53,EustonMappingv2!$D:$D,EustonMappingv2!$Y:$Y)= 0,"",_xlfn.XLOOKUP(B53,EustonMappingv2!$D:$D,EustonMappingv2!$Y:$Y))</f>
        <v/>
      </c>
      <c r="L53" s="45" t="s">
        <v>496</v>
      </c>
      <c r="M53" s="46">
        <v>250</v>
      </c>
      <c r="N53" s="47">
        <v>25</v>
      </c>
      <c r="O53" s="61">
        <v>0.55100000000000005</v>
      </c>
      <c r="P53" s="64">
        <v>1.653</v>
      </c>
      <c r="Q53">
        <v>1.653</v>
      </c>
      <c r="R53" s="64" t="s">
        <v>516</v>
      </c>
      <c r="S53" s="65" t="s">
        <v>454</v>
      </c>
      <c r="T53" s="9" t="s">
        <v>498</v>
      </c>
    </row>
    <row r="54" spans="1:20" ht="120">
      <c r="A54" s="30" t="str">
        <f>_xlfn.XLOOKUP(B54,EustonMappingv2!$D:$D,EustonMappingv2!$C:$C)</f>
        <v>SCS-01-0028</v>
      </c>
      <c r="B54" s="31" t="s">
        <v>303</v>
      </c>
      <c r="C54" s="31" t="str">
        <f>_xlfn.XLOOKUP(B54,EustonMappingv2!$D:$D,EustonMappingv2!$B:$B)</f>
        <v>UKPN</v>
      </c>
      <c r="D54" s="31" t="str">
        <f>_xlfn.XLOOKUP(B54,EustonMappingv2!$D:$D,EustonMappingv2!$F:$F)</f>
        <v>UKPN_LV_Streetlighting_542</v>
      </c>
      <c r="E54" s="31" t="str">
        <f>_xlfn.XLOOKUP(B54,EustonMappingv2!$D:$D,EustonMappingv2!$G:$G)</f>
        <v>1MC03-SCJ_SDH-GT-REP-S001-000009</v>
      </c>
      <c r="F54" s="31" t="str">
        <f>_xlfn.XLOOKUP(B54,EustonMappingv2!$D:$D,EustonMappingv2!$R:$R)</f>
        <v>PE</v>
      </c>
      <c r="G54" s="31" t="s">
        <v>472</v>
      </c>
      <c r="H54" s="57">
        <f>_xlfn.XLOOKUP(B54,EustonMappingv2!$D:$D,EustonMappingv2!$AA:$AA)</f>
        <v>0</v>
      </c>
      <c r="I54" s="52" t="str">
        <f>IF(_xlfn.XLOOKUP(B54,EustonMappingv2!$D:$D,EustonMappingv2!$T:$T)=0,_xlfn.XLOOKUP(B54,EustonMappingv2!$D:$D,EustonMappingv2!$S:$S),_xlfn.XLOOKUP(B54,EustonMappingv2!$D:$D,EustonMappingv2!$T:$T))</f>
        <v>(291226.2419, 288817.7071, 31.468), (291226.7103, 288816.1825, 31.3803)</v>
      </c>
      <c r="J54" s="36" t="str">
        <f>IF(_xlfn.XLOOKUP(B54,EustonMappingv2!$D:$D,EustonMappingv2!$Z:$Z)="PASS","YES","NO")</f>
        <v>YES</v>
      </c>
      <c r="K54" s="39" t="str">
        <f>IF(_xlfn.XLOOKUP(B54,EustonMappingv2!$D:$D,EustonMappingv2!$Y:$Y)= 0,"",_xlfn.XLOOKUP(B54,EustonMappingv2!$D:$D,EustonMappingv2!$Y:$Y))</f>
        <v/>
      </c>
      <c r="L54" s="45" t="s">
        <v>496</v>
      </c>
      <c r="M54" s="46">
        <v>250</v>
      </c>
      <c r="N54" s="47">
        <v>25</v>
      </c>
      <c r="O54" s="61">
        <v>0.53200000000000003</v>
      </c>
      <c r="P54" s="64">
        <v>1.5960000000000001</v>
      </c>
      <c r="Q54">
        <v>1.5960000000000001</v>
      </c>
      <c r="R54" s="64" t="s">
        <v>517</v>
      </c>
      <c r="S54" s="65" t="s">
        <v>454</v>
      </c>
      <c r="T54" s="9" t="s">
        <v>498</v>
      </c>
    </row>
    <row r="55" spans="1:20" ht="120">
      <c r="A55" s="30" t="str">
        <f>_xlfn.XLOOKUP(B55,EustonMappingv2!$D:$D,EustonMappingv2!$C:$C)</f>
        <v>SCS-01-0028</v>
      </c>
      <c r="B55" s="31" t="s">
        <v>308</v>
      </c>
      <c r="C55" s="31" t="str">
        <f>_xlfn.XLOOKUP(B55,EustonMappingv2!$D:$D,EustonMappingv2!$B:$B)</f>
        <v>UKPN</v>
      </c>
      <c r="D55" s="31" t="str">
        <f>_xlfn.XLOOKUP(B55,EustonMappingv2!$D:$D,EustonMappingv2!$F:$F)</f>
        <v>UKPN_LV_Streetlighting_543</v>
      </c>
      <c r="E55" s="31" t="str">
        <f>_xlfn.XLOOKUP(B55,EustonMappingv2!$D:$D,EustonMappingv2!$G:$G)</f>
        <v>1MC03-SCJ_SDH-GT-REP-S001-000009</v>
      </c>
      <c r="F55" s="31" t="str">
        <f>_xlfn.XLOOKUP(B55,EustonMappingv2!$D:$D,EustonMappingv2!$R:$R)</f>
        <v>PE</v>
      </c>
      <c r="G55" s="31" t="s">
        <v>472</v>
      </c>
      <c r="H55" s="57">
        <f>_xlfn.XLOOKUP(B55,EustonMappingv2!$D:$D,EustonMappingv2!$AA:$AA)</f>
        <v>92.815740000000005</v>
      </c>
      <c r="I55" s="52" t="str">
        <f>IF(_xlfn.XLOOKUP(B55,EustonMappingv2!$D:$D,EustonMappingv2!$T:$T)=0,_xlfn.XLOOKUP(B55,EustonMappingv2!$D:$D,EustonMappingv2!$S:$S),_xlfn.XLOOKUP(B55,EustonMappingv2!$D:$D,EustonMappingv2!$T:$T))</f>
        <v>(291226.0093, 288817.7523, 31.8338), (291226.0309, 288817.7955, 31.8338), (291226.0745, 288817.8023, 31.7361), (291226.2419, 288817.7071, 31.6539)</v>
      </c>
      <c r="J55" s="36" t="str">
        <f>IF(_xlfn.XLOOKUP(B55,EustonMappingv2!$D:$D,EustonMappingv2!$Z:$Z)="PASS","YES","NO")</f>
        <v>YES</v>
      </c>
      <c r="K55" s="39" t="str">
        <f>IF(_xlfn.XLOOKUP(B55,EustonMappingv2!$D:$D,EustonMappingv2!$Y:$Y)= 0,"",_xlfn.XLOOKUP(B55,EustonMappingv2!$D:$D,EustonMappingv2!$Y:$Y))</f>
        <v/>
      </c>
      <c r="L55" s="45" t="s">
        <v>496</v>
      </c>
      <c r="M55" s="46">
        <v>250</v>
      </c>
      <c r="N55" s="47">
        <v>25</v>
      </c>
      <c r="O55" s="61">
        <v>0.121</v>
      </c>
      <c r="P55" s="64">
        <v>0.36399999999999999</v>
      </c>
      <c r="Q55">
        <v>0.36399999999999999</v>
      </c>
      <c r="R55" s="64" t="s">
        <v>518</v>
      </c>
      <c r="S55" s="65" t="s">
        <v>454</v>
      </c>
      <c r="T55" s="9" t="s">
        <v>498</v>
      </c>
    </row>
    <row r="56" spans="1:20" ht="120">
      <c r="A56" s="30" t="str">
        <f>_xlfn.XLOOKUP(B56,EustonMappingv2!$D:$D,EustonMappingv2!$C:$C)</f>
        <v>SCS-01-0028</v>
      </c>
      <c r="B56" s="31" t="s">
        <v>313</v>
      </c>
      <c r="C56" s="31" t="str">
        <f>_xlfn.XLOOKUP(B56,EustonMappingv2!$D:$D,EustonMappingv2!$B:$B)</f>
        <v>UKPN</v>
      </c>
      <c r="D56" s="31" t="str">
        <f>_xlfn.XLOOKUP(B56,EustonMappingv2!$D:$D,EustonMappingv2!$F:$F)</f>
        <v>UKPN_LV_Streetlighting_548</v>
      </c>
      <c r="E56" s="31" t="str">
        <f>_xlfn.XLOOKUP(B56,EustonMappingv2!$D:$D,EustonMappingv2!$G:$G)</f>
        <v>1MC03-SCJ_SDH-GT-REP-S001-000009</v>
      </c>
      <c r="F56" s="31" t="str">
        <f>_xlfn.XLOOKUP(B56,EustonMappingv2!$D:$D,EustonMappingv2!$R:$R)</f>
        <v>PE</v>
      </c>
      <c r="G56" s="31" t="s">
        <v>472</v>
      </c>
      <c r="H56" s="57">
        <f>_xlfn.XLOOKUP(B56,EustonMappingv2!$D:$D,EustonMappingv2!$AA:$AA)</f>
        <v>41.424349999999997</v>
      </c>
      <c r="I56" s="52" t="str">
        <f>IF(_xlfn.XLOOKUP(B56,EustonMappingv2!$D:$D,EustonMappingv2!$T:$T)=0,_xlfn.XLOOKUP(B56,EustonMappingv2!$D:$D,EustonMappingv2!$S:$S),_xlfn.XLOOKUP(B56,EustonMappingv2!$D:$D,EustonMappingv2!$T:$T))</f>
        <v>(291224.1921, 288829.6739, 29.7986), (291224.1529, 288829.5421, 29.7986), (291222.3211, 288828.3229, 29.7986), (291221.7171, 288827.5893, 29.7986), (291221.6587, 288826.8351, 29.7986), (291221.4267, 288826.6099, 29.7986), (291221.3249, 288826.4421, 29.7986)</v>
      </c>
      <c r="J56" s="36" t="str">
        <f>IF(_xlfn.XLOOKUP(B56,EustonMappingv2!$D:$D,EustonMappingv2!$Z:$Z)="PASS","YES","NO")</f>
        <v>YES</v>
      </c>
      <c r="K56" s="39" t="str">
        <f>IF(_xlfn.XLOOKUP(B56,EustonMappingv2!$D:$D,EustonMappingv2!$Y:$Y)= 0,"",_xlfn.XLOOKUP(B56,EustonMappingv2!$D:$D,EustonMappingv2!$Y:$Y))</f>
        <v/>
      </c>
      <c r="L56" s="45" t="s">
        <v>496</v>
      </c>
      <c r="M56" s="46">
        <v>250</v>
      </c>
      <c r="N56" s="47">
        <v>25</v>
      </c>
      <c r="O56" s="61">
        <v>3.6579999999999999</v>
      </c>
      <c r="P56" s="64">
        <v>4.5629999999999997</v>
      </c>
      <c r="Q56">
        <v>4.5629999999999997</v>
      </c>
      <c r="R56" s="64" t="s">
        <v>519</v>
      </c>
      <c r="S56" s="65" t="s">
        <v>454</v>
      </c>
      <c r="T56" s="9" t="s">
        <v>498</v>
      </c>
    </row>
    <row r="57" spans="1:20" ht="120">
      <c r="A57" s="30" t="str">
        <f>_xlfn.XLOOKUP(B57,EustonMappingv2!$D:$D,EustonMappingv2!$C:$C)</f>
        <v>SCS-01-0045</v>
      </c>
      <c r="B57" s="31" t="s">
        <v>318</v>
      </c>
      <c r="C57" s="31" t="str">
        <f>_xlfn.XLOOKUP(B57,EustonMappingv2!$D:$D,EustonMappingv2!$B:$B)</f>
        <v>UKPN</v>
      </c>
      <c r="D57" s="31" t="str">
        <f>_xlfn.XLOOKUP(B57,EustonMappingv2!$D:$D,EustonMappingv2!$F:$F)</f>
        <v>UKPN_LV_Streetlighting_563</v>
      </c>
      <c r="E57" s="31" t="str">
        <f>_xlfn.XLOOKUP(B57,EustonMappingv2!$D:$D,EustonMappingv2!$G:$G)</f>
        <v>1MC03-SCJ_SDH-GT-REP-S001-000009</v>
      </c>
      <c r="F57" s="31" t="str">
        <f>_xlfn.XLOOKUP(B57,EustonMappingv2!$D:$D,EustonMappingv2!$R:$R)</f>
        <v>PE</v>
      </c>
      <c r="G57" s="31" t="s">
        <v>472</v>
      </c>
      <c r="H57" s="57">
        <f>_xlfn.XLOOKUP(B57,EustonMappingv2!$D:$D,EustonMappingv2!$AA:$AA)</f>
        <v>0</v>
      </c>
      <c r="I57" s="52" t="str">
        <f>IF(_xlfn.XLOOKUP(B57,EustonMappingv2!$D:$D,EustonMappingv2!$T:$T)=0,_xlfn.XLOOKUP(B57,EustonMappingv2!$D:$D,EustonMappingv2!$S:$S),_xlfn.XLOOKUP(B57,EustonMappingv2!$D:$D,EustonMappingv2!$T:$T))</f>
        <v>(291244.3239, 288842.1887, 32.012247), (291226.7871, 288831.1045, 32.701531)</v>
      </c>
      <c r="J57" s="36" t="str">
        <f>IF(_xlfn.XLOOKUP(B57,EustonMappingv2!$D:$D,EustonMappingv2!$Z:$Z)="PASS","YES","NO")</f>
        <v>YES</v>
      </c>
      <c r="K57" s="39" t="str">
        <f>IF(_xlfn.XLOOKUP(B57,EustonMappingv2!$D:$D,EustonMappingv2!$Y:$Y)= 0,"",_xlfn.XLOOKUP(B57,EustonMappingv2!$D:$D,EustonMappingv2!$Y:$Y))</f>
        <v/>
      </c>
      <c r="L57" s="45" t="s">
        <v>496</v>
      </c>
      <c r="M57" s="46">
        <v>250</v>
      </c>
      <c r="N57" s="47">
        <v>25</v>
      </c>
      <c r="O57" s="61">
        <v>3.6579999999999999</v>
      </c>
      <c r="P57" s="64">
        <v>20.757000000000001</v>
      </c>
      <c r="Q57">
        <v>20.757000000000001</v>
      </c>
      <c r="R57" s="64" t="s">
        <v>520</v>
      </c>
      <c r="S57" s="65" t="s">
        <v>454</v>
      </c>
      <c r="T57" s="9" t="s">
        <v>498</v>
      </c>
    </row>
    <row r="58" spans="1:20" ht="120">
      <c r="A58" s="30" t="str">
        <f>_xlfn.XLOOKUP(B58,EustonMappingv2!$D:$D,EustonMappingv2!$C:$C)</f>
        <v>SCS-01-0045</v>
      </c>
      <c r="B58" s="31" t="s">
        <v>323</v>
      </c>
      <c r="C58" s="31" t="str">
        <f>_xlfn.XLOOKUP(B58,EustonMappingv2!$D:$D,EustonMappingv2!$B:$B)</f>
        <v>UKPN</v>
      </c>
      <c r="D58" s="31" t="str">
        <f>_xlfn.XLOOKUP(B58,EustonMappingv2!$D:$D,EustonMappingv2!$F:$F)</f>
        <v>UKPN_LV_Streetlighting_624</v>
      </c>
      <c r="E58" s="31" t="str">
        <f>_xlfn.XLOOKUP(B58,EustonMappingv2!$D:$D,EustonMappingv2!$G:$G)</f>
        <v>1MC03-SCJ_SDH-GT-REP-S001-000009</v>
      </c>
      <c r="F58" s="31" t="str">
        <f>_xlfn.XLOOKUP(B58,EustonMappingv2!$D:$D,EustonMappingv2!$R:$R)</f>
        <v>PE</v>
      </c>
      <c r="G58" s="31" t="s">
        <v>472</v>
      </c>
      <c r="H58" s="57">
        <f>_xlfn.XLOOKUP(B58,EustonMappingv2!$D:$D,EustonMappingv2!$AA:$AA)</f>
        <v>64.524450000000002</v>
      </c>
      <c r="I58" s="52" t="str">
        <f>IF(_xlfn.XLOOKUP(B58,EustonMappingv2!$D:$D,EustonMappingv2!$T:$T)=0,_xlfn.XLOOKUP(B58,EustonMappingv2!$D:$D,EustonMappingv2!$S:$S),_xlfn.XLOOKUP(B58,EustonMappingv2!$D:$D,EustonMappingv2!$T:$T))</f>
        <v>(291175.1003, 288889.8509, 34.222), (291175.1415, 288889.7643, 34.222), (291175.0013, 288889.5095, 34.1794), (291174.7101, 288889.2659, 34.0968), (291171.3895, 288886.6721, 34.0679), (291168.6065, 288884.2805, 34.0436), (291168.3591, 288882.9737, 34.0615), (291170.6855, 288879.6137, 33.9809), (291172.5503, 288876.8047, 33.9786), (291172.4437, 288876.6269, 33.9799)</v>
      </c>
      <c r="J58" s="36" t="str">
        <f>IF(_xlfn.XLOOKUP(B58,EustonMappingv2!$D:$D,EustonMappingv2!$Z:$Z)="PASS","YES","NO")</f>
        <v>YES</v>
      </c>
      <c r="K58" s="39" t="str">
        <f>IF(_xlfn.XLOOKUP(B58,EustonMappingv2!$D:$D,EustonMappingv2!$Y:$Y)= 0,"",_xlfn.XLOOKUP(B58,EustonMappingv2!$D:$D,EustonMappingv2!$Y:$Y))</f>
        <v/>
      </c>
      <c r="L58" s="45" t="s">
        <v>496</v>
      </c>
      <c r="M58" s="46">
        <v>250</v>
      </c>
      <c r="N58" s="47">
        <v>25</v>
      </c>
      <c r="O58" s="61">
        <v>3.6579999999999999</v>
      </c>
      <c r="P58" s="64">
        <v>17.657</v>
      </c>
      <c r="Q58">
        <v>17.657</v>
      </c>
      <c r="R58" s="64" t="s">
        <v>521</v>
      </c>
      <c r="S58" s="65" t="s">
        <v>454</v>
      </c>
      <c r="T58" s="9" t="s">
        <v>498</v>
      </c>
    </row>
    <row r="59" spans="1:20" ht="120">
      <c r="A59" s="30" t="str">
        <f>_xlfn.XLOOKUP(B59,EustonMappingv2!$D:$D,EustonMappingv2!$C:$C)</f>
        <v>SCS-01-0045</v>
      </c>
      <c r="B59" s="31" t="s">
        <v>328</v>
      </c>
      <c r="C59" s="31" t="str">
        <f>_xlfn.XLOOKUP(B59,EustonMappingv2!$D:$D,EustonMappingv2!$B:$B)</f>
        <v>UKPN</v>
      </c>
      <c r="D59" s="31" t="str">
        <f>_xlfn.XLOOKUP(B59,EustonMappingv2!$D:$D,EustonMappingv2!$F:$F)</f>
        <v>UKPN_LV_Streetlighting_655</v>
      </c>
      <c r="E59" s="31" t="str">
        <f>_xlfn.XLOOKUP(B59,EustonMappingv2!$D:$D,EustonMappingv2!$G:$G)</f>
        <v>1MC03-SCJ_SDH-GT-REP-S001-000009</v>
      </c>
      <c r="F59" s="31" t="str">
        <f>_xlfn.XLOOKUP(B59,EustonMappingv2!$D:$D,EustonMappingv2!$R:$R)</f>
        <v>PE</v>
      </c>
      <c r="G59" s="31" t="s">
        <v>472</v>
      </c>
      <c r="H59" s="57">
        <f>_xlfn.XLOOKUP(B59,EustonMappingv2!$D:$D,EustonMappingv2!$AA:$AA)</f>
        <v>97.036479999999997</v>
      </c>
      <c r="I59" s="52" t="str">
        <f>IF(_xlfn.XLOOKUP(B59,EustonMappingv2!$D:$D,EustonMappingv2!$T:$T)=0,_xlfn.XLOOKUP(B59,EustonMappingv2!$D:$D,EustonMappingv2!$S:$S),_xlfn.XLOOKUP(B59,EustonMappingv2!$D:$D,EustonMappingv2!$T:$T))</f>
        <v>(291247.20813, 288844.786499, 31.98566755), (291247.509277, 288844.859497, 31.99596285), (291247.820679, 288844.661926, 32.00821579), (291247.582886, 288844.373474, 32.02063627), (291235.963928, 288837.006531, 32.47773017), (291226.733704, 288831.189087, 32.84023025), (291224.048096, 288829.760681, 32.94129497)</v>
      </c>
      <c r="J59" s="36" t="str">
        <f>IF(_xlfn.XLOOKUP(B59,EustonMappingv2!$D:$D,EustonMappingv2!$Z:$Z)="PASS","YES","NO")</f>
        <v>YES</v>
      </c>
      <c r="K59" s="39" t="str">
        <f>IF(_xlfn.XLOOKUP(B59,EustonMappingv2!$D:$D,EustonMappingv2!$Y:$Y)= 0,"",_xlfn.XLOOKUP(B59,EustonMappingv2!$D:$D,EustonMappingv2!$Y:$Y))</f>
        <v/>
      </c>
      <c r="L59" s="45" t="s">
        <v>496</v>
      </c>
      <c r="M59" s="46">
        <v>250</v>
      </c>
      <c r="N59" s="47">
        <v>25</v>
      </c>
      <c r="O59" s="61">
        <v>3.6579999999999999</v>
      </c>
      <c r="P59" s="64">
        <v>28.777000000000001</v>
      </c>
      <c r="Q59">
        <v>28.777000000000001</v>
      </c>
      <c r="R59" s="64" t="s">
        <v>522</v>
      </c>
      <c r="S59" s="65" t="s">
        <v>454</v>
      </c>
      <c r="T59" s="9" t="s">
        <v>498</v>
      </c>
    </row>
    <row r="60" spans="1:20" ht="120">
      <c r="A60" s="30" t="str">
        <f>_xlfn.XLOOKUP(B60,EustonMappingv2!$D:$D,EustonMappingv2!$C:$C)</f>
        <v>SCS-01-0045</v>
      </c>
      <c r="B60" s="31" t="s">
        <v>333</v>
      </c>
      <c r="C60" s="31" t="str">
        <f>_xlfn.XLOOKUP(B60,EustonMappingv2!$D:$D,EustonMappingv2!$B:$B)</f>
        <v>UKPN</v>
      </c>
      <c r="D60" s="31" t="str">
        <f>_xlfn.XLOOKUP(B60,EustonMappingv2!$D:$D,EustonMappingv2!$F:$F)</f>
        <v>UKPN_LV_Streetlighting_742</v>
      </c>
      <c r="E60" s="31" t="str">
        <f>_xlfn.XLOOKUP(B60,EustonMappingv2!$D:$D,EustonMappingv2!$G:$G)</f>
        <v>1MC03-SCJ_SDH-GT-REP-S001-000009</v>
      </c>
      <c r="F60" s="31" t="str">
        <f>_xlfn.XLOOKUP(B60,EustonMappingv2!$D:$D,EustonMappingv2!$R:$R)</f>
        <v>PE</v>
      </c>
      <c r="G60" s="31" t="s">
        <v>472</v>
      </c>
      <c r="H60" s="57">
        <f>_xlfn.XLOOKUP(B60,EustonMappingv2!$D:$D,EustonMappingv2!$AA:$AA)</f>
        <v>65.585880000000003</v>
      </c>
      <c r="I60" s="52" t="str">
        <f>IF(_xlfn.XLOOKUP(B60,EustonMappingv2!$D:$D,EustonMappingv2!$T:$T)=0,_xlfn.XLOOKUP(B60,EustonMappingv2!$D:$D,EustonMappingv2!$S:$S),_xlfn.XLOOKUP(B60,EustonMappingv2!$D:$D,EustonMappingv2!$T:$T))</f>
        <v>(291228.8625, 288787.8605, 32.7489), (291228.8199, 288787.8097, 32.7489), (291228.2151, 288787.7357, 32.6542), (291223.3245, 288786.7361, 32.6689), (291220.0755, 288786.0125, 32.6645), (291219.2871, 288785.8763, 32.7566), (291218.8819, 288785.9887, 32.7863)</v>
      </c>
      <c r="J60" s="36" t="str">
        <f>IF(_xlfn.XLOOKUP(B60,EustonMappingv2!$D:$D,EustonMappingv2!$Z:$Z)="PASS","YES","NO")</f>
        <v>YES</v>
      </c>
      <c r="K60" s="39" t="str">
        <f>IF(_xlfn.XLOOKUP(B60,EustonMappingv2!$D:$D,EustonMappingv2!$Y:$Y)= 0,"",_xlfn.XLOOKUP(B60,EustonMappingv2!$D:$D,EustonMappingv2!$Y:$Y))</f>
        <v/>
      </c>
      <c r="L60" s="45" t="s">
        <v>496</v>
      </c>
      <c r="M60" s="46">
        <v>250</v>
      </c>
      <c r="N60" s="47">
        <v>25</v>
      </c>
      <c r="O60" s="61">
        <v>3.6579999999999999</v>
      </c>
      <c r="P60" s="64">
        <v>10.228999999999999</v>
      </c>
      <c r="Q60">
        <v>10.228999999999999</v>
      </c>
      <c r="R60" s="64" t="s">
        <v>523</v>
      </c>
      <c r="S60" s="65" t="s">
        <v>454</v>
      </c>
      <c r="T60" s="9" t="s">
        <v>498</v>
      </c>
    </row>
    <row r="61" spans="1:20" ht="120">
      <c r="A61" s="30" t="str">
        <f>_xlfn.XLOOKUP(B61,EustonMappingv2!$D:$D,EustonMappingv2!$C:$C)</f>
        <v>SCS-01-0045</v>
      </c>
      <c r="B61" s="31" t="s">
        <v>338</v>
      </c>
      <c r="C61" s="31" t="str">
        <f>_xlfn.XLOOKUP(B61,EustonMappingv2!$D:$D,EustonMappingv2!$B:$B)</f>
        <v>UKPN</v>
      </c>
      <c r="D61" s="31" t="str">
        <f>_xlfn.XLOOKUP(B61,EustonMappingv2!$D:$D,EustonMappingv2!$F:$F)</f>
        <v>UKPN_LV_Streetlighting_92</v>
      </c>
      <c r="E61" s="31" t="str">
        <f>_xlfn.XLOOKUP(B61,EustonMappingv2!$D:$D,EustonMappingv2!$G:$G)</f>
        <v>1MC03-SCJ_SDH-GT-REP-S001-000009</v>
      </c>
      <c r="F61" s="31" t="str">
        <f>_xlfn.XLOOKUP(B61,EustonMappingv2!$D:$D,EustonMappingv2!$R:$R)</f>
        <v>PE</v>
      </c>
      <c r="G61" s="31" t="s">
        <v>472</v>
      </c>
      <c r="H61" s="57">
        <f>_xlfn.XLOOKUP(B61,EustonMappingv2!$D:$D,EustonMappingv2!$AA:$AA)</f>
        <v>101.78006000000001</v>
      </c>
      <c r="I61" s="52" t="str">
        <f>IF(_xlfn.XLOOKUP(B61,EustonMappingv2!$D:$D,EustonMappingv2!$T:$T)=0,_xlfn.XLOOKUP(B61,EustonMappingv2!$D:$D,EustonMappingv2!$S:$S),_xlfn.XLOOKUP(B61,EustonMappingv2!$D:$D,EustonMappingv2!$T:$T))</f>
        <v>(291204.1873, 288849.4797, 32.3754), (291204.3181, 288849.3369, 32.325), (291203.6725, 288848.7721, 33.3061), (291201.8793, 288847.6437, 33.3135), (291199.1641, 288845.9385, 33.3794), (291197.2425, 288844.5039, 33.4118), (291196.6873, 288843.5757, 33.5511), (291196.3869, 288842.8809, 33.5453)</v>
      </c>
      <c r="J61" s="36" t="str">
        <f>IF(_xlfn.XLOOKUP(B61,EustonMappingv2!$D:$D,EustonMappingv2!$Z:$Z)="PASS","YES","NO")</f>
        <v>YES</v>
      </c>
      <c r="K61" s="39" t="str">
        <f>IF(_xlfn.XLOOKUP(B61,EustonMappingv2!$D:$D,EustonMappingv2!$Y:$Y)= 0,"",_xlfn.XLOOKUP(B61,EustonMappingv2!$D:$D,EustonMappingv2!$Y:$Y))</f>
        <v/>
      </c>
      <c r="L61" s="45" t="s">
        <v>496</v>
      </c>
      <c r="M61" s="46">
        <v>250</v>
      </c>
      <c r="N61" s="47">
        <v>25</v>
      </c>
      <c r="O61" s="61">
        <v>3.6579999999999999</v>
      </c>
      <c r="P61" s="64">
        <v>11.074</v>
      </c>
      <c r="Q61">
        <v>11.074</v>
      </c>
      <c r="R61" s="64" t="s">
        <v>524</v>
      </c>
      <c r="S61" s="65" t="s">
        <v>454</v>
      </c>
      <c r="T61" s="9" t="s">
        <v>498</v>
      </c>
    </row>
    <row r="62" spans="1:20" ht="120">
      <c r="A62" s="30" t="str">
        <f>_xlfn.XLOOKUP(B62,EustonMappingv2!$D:$D,EustonMappingv2!$C:$C)</f>
        <v>SCS-01-0033</v>
      </c>
      <c r="B62" s="31" t="s">
        <v>68</v>
      </c>
      <c r="C62" s="31" t="str">
        <f>_xlfn.XLOOKUP(B62,EustonMappingv2!$D:$D,EustonMappingv2!$B:$B)</f>
        <v>THAMES WATER</v>
      </c>
      <c r="D62" s="31" t="str">
        <f>_xlfn.XLOOKUP(B62,EustonMappingv2!$D:$D,EustonMappingv2!$F:$F)</f>
        <v>1DLT8, 1DLTA</v>
      </c>
      <c r="E62" s="31" t="str">
        <f>_xlfn.XLOOKUP(B62,EustonMappingv2!$D:$D,EustonMappingv2!$G:$G)</f>
        <v>1MC03-SCJ_SDH-GT-REP-S001-000008</v>
      </c>
      <c r="F62" s="31" t="str">
        <f>_xlfn.XLOOKUP(B62,EustonMappingv2!$D:$D,EustonMappingv2!$R:$R)</f>
        <v>VC</v>
      </c>
      <c r="G62" s="31" t="s">
        <v>466</v>
      </c>
      <c r="H62" s="57">
        <f>_xlfn.XLOOKUP(B62,EustonMappingv2!$D:$D,EustonMappingv2!$AA:$AA)</f>
        <v>2.5956999999999999</v>
      </c>
      <c r="I62" s="52" t="str">
        <f>IF(_xlfn.XLOOKUP(B62,EustonMappingv2!$D:$D,EustonMappingv2!$T:$T)=0,_xlfn.XLOOKUP(B62,EustonMappingv2!$D:$D,EustonMappingv2!$S:$S),_xlfn.XLOOKUP(B62,EustonMappingv2!$D:$D,EustonMappingv2!$T:$T))</f>
        <v>(291234.2700, 288799.0700, 30.2300), (291224.2239, 288796.0208, 30.2766), (291220.4343, 288794.8727, 30.2943), (291218.0413, 288794.2451, 30.3639), (291208.3700, 288791.7100, 30.6500)</v>
      </c>
      <c r="J62" s="36" t="str">
        <f>IF(_xlfn.XLOOKUP(B62,EustonMappingv2!$D:$D,EustonMappingv2!$Z:$Z)="PASS","YES","NO")</f>
        <v>YES</v>
      </c>
      <c r="K62" s="39" t="str">
        <f>IF(_xlfn.XLOOKUP(B62,EustonMappingv2!$D:$D,EustonMappingv2!$Y:$Y)= 0,"",_xlfn.XLOOKUP(B62,EustonMappingv2!$D:$D,EustonMappingv2!$Y:$Y))</f>
        <v>Identicle to 2 dP (limited by output) - OK</v>
      </c>
      <c r="L62" s="45" t="s">
        <v>421</v>
      </c>
      <c r="M62" s="46">
        <v>229</v>
      </c>
      <c r="N62" s="47">
        <v>22.9</v>
      </c>
      <c r="O62" s="61">
        <v>3.6579999999999999</v>
      </c>
      <c r="P62" s="64">
        <v>6.9290000000000003</v>
      </c>
      <c r="Q62">
        <v>6.9290000000000003</v>
      </c>
      <c r="R62" s="64" t="s">
        <v>525</v>
      </c>
      <c r="S62" s="65" t="s">
        <v>454</v>
      </c>
      <c r="T62" s="9" t="s">
        <v>526</v>
      </c>
    </row>
    <row r="63" spans="1:20" ht="120">
      <c r="A63" s="30" t="str">
        <f>_xlfn.XLOOKUP(B63,EustonMappingv2!$D:$D,EustonMappingv2!$C:$C)</f>
        <v>SCS-01-0033</v>
      </c>
      <c r="B63" s="31" t="s">
        <v>80</v>
      </c>
      <c r="C63" s="31" t="str">
        <f>_xlfn.XLOOKUP(B63,EustonMappingv2!$D:$D,EustonMappingv2!$B:$B)</f>
        <v>THAMES WATER</v>
      </c>
      <c r="D63" s="31" t="str">
        <f>_xlfn.XLOOKUP(B63,EustonMappingv2!$D:$D,EustonMappingv2!$F:$F)</f>
        <v>1DLT8, 1DLTA</v>
      </c>
      <c r="E63" s="31" t="str">
        <f>_xlfn.XLOOKUP(B63,EustonMappingv2!$D:$D,EustonMappingv2!$G:$G)</f>
        <v>1MC03-SCJ_SDH-GT-REP-S001-000008</v>
      </c>
      <c r="F63" s="31" t="str">
        <f>_xlfn.XLOOKUP(B63,EustonMappingv2!$D:$D,EustonMappingv2!$R:$R)</f>
        <v>VC</v>
      </c>
      <c r="G63" s="31" t="s">
        <v>466</v>
      </c>
      <c r="H63" s="57">
        <f>_xlfn.XLOOKUP(B63,EustonMappingv2!$D:$D,EustonMappingv2!$AA:$AA)</f>
        <v>2.5956999999999999</v>
      </c>
      <c r="I63" s="52" t="str">
        <f>IF(_xlfn.XLOOKUP(B63,EustonMappingv2!$D:$D,EustonMappingv2!$T:$T)=0,_xlfn.XLOOKUP(B63,EustonMappingv2!$D:$D,EustonMappingv2!$S:$S),_xlfn.XLOOKUP(B63,EustonMappingv2!$D:$D,EustonMappingv2!$T:$T))</f>
        <v>(291234.2700, 288799.0700, 30.2300), (291224.2239, 288796.0208, 30.2766), (291220.4343, 288794.8727, 30.2943), (291218.0413, 288794.2451, 30.3639), (291208.3700, 288791.7100, 30.6500)</v>
      </c>
      <c r="J63" s="36" t="str">
        <f>IF(_xlfn.XLOOKUP(B63,EustonMappingv2!$D:$D,EustonMappingv2!$Z:$Z)="PASS","YES","NO")</f>
        <v>YES</v>
      </c>
      <c r="K63" s="39" t="str">
        <f>IF(_xlfn.XLOOKUP(B63,EustonMappingv2!$D:$D,EustonMappingv2!$Y:$Y)= 0,"",_xlfn.XLOOKUP(B63,EustonMappingv2!$D:$D,EustonMappingv2!$Y:$Y))</f>
        <v>Identicle to 2 dP (limited by output) - OK</v>
      </c>
      <c r="L63" s="45" t="s">
        <v>421</v>
      </c>
      <c r="M63" s="46">
        <v>229</v>
      </c>
      <c r="N63" s="47">
        <v>22.9</v>
      </c>
      <c r="O63" s="61">
        <v>3.6579999999999999</v>
      </c>
      <c r="P63" s="64">
        <v>6.9290000000000003</v>
      </c>
      <c r="Q63">
        <v>6.9290000000000003</v>
      </c>
      <c r="R63" s="64" t="s">
        <v>525</v>
      </c>
      <c r="S63" s="65" t="s">
        <v>454</v>
      </c>
      <c r="T63" s="9" t="s">
        <v>526</v>
      </c>
    </row>
    <row r="64" spans="1:20" ht="150">
      <c r="A64" s="30" t="str">
        <f>_xlfn.XLOOKUP(B64,EustonMappingv2!$D:$D,EustonMappingv2!$C:$C)</f>
        <v>SCS-01-0034</v>
      </c>
      <c r="B64" s="31" t="s">
        <v>95</v>
      </c>
      <c r="C64" s="31" t="str">
        <f>_xlfn.XLOOKUP(B64,EustonMappingv2!$D:$D,EustonMappingv2!$B:$B)</f>
        <v>THAMES WATER</v>
      </c>
      <c r="D64" s="31" t="str">
        <f>_xlfn.XLOOKUP(B64,EustonMappingv2!$D:$D,EustonMappingv2!$F:$F)</f>
        <v>2DL7C, 2DN3D, 2DL76</v>
      </c>
      <c r="E64" s="31" t="str">
        <f>_xlfn.XLOOKUP(B64,EustonMappingv2!$D:$D,EustonMappingv2!$G:$G)</f>
        <v>1MC03-SCJ_SDH-GT-REP-S001-000008</v>
      </c>
      <c r="F64" s="31" t="str">
        <f>_xlfn.XLOOKUP(B64,EustonMappingv2!$D:$D,EustonMappingv2!$R:$R)</f>
        <v>VC</v>
      </c>
      <c r="G64" s="31" t="s">
        <v>527</v>
      </c>
      <c r="H64" s="57">
        <f>_xlfn.XLOOKUP(B64,EustonMappingv2!$D:$D,EustonMappingv2!$AA:$AA)</f>
        <v>18.895209999999999</v>
      </c>
      <c r="I64" s="52" t="str">
        <f>IF(_xlfn.XLOOKUP(B64,EustonMappingv2!$D:$D,EustonMappingv2!$T:$T)=0,_xlfn.XLOOKUP(B64,EustonMappingv2!$D:$D,EustonMappingv2!$S:$S),_xlfn.XLOOKUP(B64,EustonMappingv2!$D:$D,EustonMappingv2!$T:$T))</f>
        <v>(291094.8942, 288959.7054, 31.7900), (291099.9648, 288954.8641, 31.7165), (291104.6409, 288950.2337, 31.6476), (291108.6362, 288946.3223, 31.5890), (291112.9315, 288942.4026, 31.5280), (291116.7378, 288938.8966, 31.4738), (291121.3249, 288934.6689, 31.4084), (291126.4063, 288930.2275, 31.3377), (291131.3878, 288925.7888, 31.2678), (291136.1803, 288921.7555, 31.2022), (291140.0702, 288917.6469, 31.1429), (291146.5967, 288911.1648, 31.0465), (291150.3058, 288907.7615, 30.9937), (291153.1287, 288904.8827, 30.9515), (291156.6241, 288900.9850, 30.8966), (291160.6949, 288896.1709, 30.8305), (291164.7547, 288890.9570, 30.7613), (291169.8978, 288885.1131, 30.6797), (291174.1494, 288879.5938, 30.6067), (291178.1119, 288874.4825, 30.5389), (291183.5140, 288867.1307, 30.4433), (291189.1161, 288859.7734, 30.3464), (291193.6402, 288853.2460, 30.2632), (291196.8193, 288848.7565, 30.2055), (291199.4040, 288844.4834, 30.1532), (291203.3419, 288838.4724, 30.0779), (291206.2128, 288833.6912, 30.0195), (291210.5850, 288825.2668, 29.9200)</v>
      </c>
      <c r="J64" s="36" t="str">
        <f>IF(_xlfn.XLOOKUP(B64,EustonMappingv2!$D:$D,EustonMappingv2!$Z:$Z)="PASS","YES","NO")</f>
        <v>YES</v>
      </c>
      <c r="K64" s="39" t="str">
        <f>IF(_xlfn.XLOOKUP(B64,EustonMappingv2!$D:$D,EustonMappingv2!$Y:$Y)= 0,"",_xlfn.XLOOKUP(B64,EustonMappingv2!$D:$D,EustonMappingv2!$Y:$Y))</f>
        <v>Identicle to 4DP - OK</v>
      </c>
      <c r="L64" s="45" t="s">
        <v>528</v>
      </c>
      <c r="M64" s="46">
        <v>305</v>
      </c>
      <c r="N64" s="47">
        <v>30.5</v>
      </c>
      <c r="O64" s="61">
        <v>3.6579999999999999</v>
      </c>
      <c r="P64" s="64">
        <v>178.256</v>
      </c>
      <c r="Q64">
        <v>178.256</v>
      </c>
      <c r="R64" s="64" t="s">
        <v>467</v>
      </c>
      <c r="S64" s="65" t="s">
        <v>454</v>
      </c>
      <c r="T64" s="9" t="s">
        <v>468</v>
      </c>
    </row>
    <row r="65" spans="1:20" ht="150">
      <c r="A65" s="30" t="str">
        <f>_xlfn.XLOOKUP(B65,EustonMappingv2!$D:$D,EustonMappingv2!$C:$C)</f>
        <v>SCS-01-0034</v>
      </c>
      <c r="B65" s="31" t="s">
        <v>105</v>
      </c>
      <c r="C65" s="31" t="str">
        <f>_xlfn.XLOOKUP(B65,EustonMappingv2!$D:$D,EustonMappingv2!$B:$B)</f>
        <v>THAMES WATER</v>
      </c>
      <c r="D65" s="31" t="str">
        <f>_xlfn.XLOOKUP(B65,EustonMappingv2!$D:$D,EustonMappingv2!$F:$F)</f>
        <v>2DL7C, 2DN3D, 2DL76</v>
      </c>
      <c r="E65" s="31" t="str">
        <f>_xlfn.XLOOKUP(B65,EustonMappingv2!$D:$D,EustonMappingv2!$G:$G)</f>
        <v>1MC03-SCJ_SDH-GT-REP-S001-000008</v>
      </c>
      <c r="F65" s="31" t="str">
        <f>_xlfn.XLOOKUP(B65,EustonMappingv2!$D:$D,EustonMappingv2!$R:$R)</f>
        <v>VC</v>
      </c>
      <c r="G65" s="31" t="s">
        <v>466</v>
      </c>
      <c r="H65" s="57">
        <f>_xlfn.XLOOKUP(B65,EustonMappingv2!$D:$D,EustonMappingv2!$AA:$AA)</f>
        <v>18.895209999999999</v>
      </c>
      <c r="I65" s="52" t="str">
        <f>IF(_xlfn.XLOOKUP(B65,EustonMappingv2!$D:$D,EustonMappingv2!$T:$T)=0,_xlfn.XLOOKUP(B65,EustonMappingv2!$D:$D,EustonMappingv2!$S:$S),_xlfn.XLOOKUP(B65,EustonMappingv2!$D:$D,EustonMappingv2!$T:$T))</f>
        <v>(291094.8942, 288959.7054, 31.7900), (291099.9648, 288954.8641, 31.7165), (291104.6409, 288950.2337, 31.6476), (291108.6362, 288946.3223, 31.5890), (291112.9315, 288942.4026, 31.5280), (291116.7378, 288938.8966, 31.4738), (291121.3249, 288934.6689, 31.4084), (291126.4063, 288930.2275, 31.3377), (291131.3878, 288925.7888, 31.2678), (291136.1803, 288921.7555, 31.2022), (291140.0702, 288917.6469, 31.1429), (291146.5967, 288911.1648, 31.0465), (291150.3058, 288907.7615, 30.9937), (291153.1287, 288904.8827, 30.9515), (291156.6241, 288900.9850, 30.8966), (291160.6949, 288896.1709, 30.8305), (291164.7547, 288890.9570, 30.7613), (291169.8978, 288885.1131, 30.6797), (291174.1494, 288879.5938, 30.6067), (291178.1119, 288874.4825, 30.5389), (291183.5140, 288867.1307, 30.4433), (291189.1161, 288859.7734, 30.3464), (291193.6402, 288853.2460, 30.2632), (291196.8193, 288848.7565, 30.2055), (291199.4040, 288844.4834, 30.1532), (291203.3419, 288838.4724, 30.0779), (291206.2128, 288833.6912, 30.0195), (291210.5850, 288825.2668, 29.9200)</v>
      </c>
      <c r="J65" s="36" t="str">
        <f>IF(_xlfn.XLOOKUP(B65,EustonMappingv2!$D:$D,EustonMappingv2!$Z:$Z)="PASS","YES","NO")</f>
        <v>YES</v>
      </c>
      <c r="K65" s="39" t="str">
        <f>IF(_xlfn.XLOOKUP(B65,EustonMappingv2!$D:$D,EustonMappingv2!$Y:$Y)= 0,"",_xlfn.XLOOKUP(B65,EustonMappingv2!$D:$D,EustonMappingv2!$Y:$Y))</f>
        <v>Identicle to 4DP - OK</v>
      </c>
      <c r="L65" s="45" t="s">
        <v>423</v>
      </c>
      <c r="M65" s="46">
        <v>300</v>
      </c>
      <c r="N65" s="47">
        <v>30</v>
      </c>
      <c r="O65" s="61">
        <v>3.6579999999999999</v>
      </c>
      <c r="P65" s="64">
        <v>178.256</v>
      </c>
      <c r="Q65">
        <v>178.256</v>
      </c>
      <c r="R65" s="64" t="s">
        <v>467</v>
      </c>
      <c r="S65" s="65" t="s">
        <v>454</v>
      </c>
      <c r="T65" s="9" t="s">
        <v>529</v>
      </c>
    </row>
    <row r="66" spans="1:20" ht="150">
      <c r="A66" s="30" t="str">
        <f>_xlfn.XLOOKUP(B66,EustonMappingv2!$D:$D,EustonMappingv2!$C:$C)</f>
        <v>SCS-01-0033</v>
      </c>
      <c r="B66" s="31" t="s">
        <v>140</v>
      </c>
      <c r="C66" s="31" t="str">
        <f>_xlfn.XLOOKUP(B66,EustonMappingv2!$D:$D,EustonMappingv2!$B:$B)</f>
        <v>THAMES WATER</v>
      </c>
      <c r="D66" s="31" t="str">
        <f>_xlfn.XLOOKUP(B66,EustonMappingv2!$D:$D,EustonMappingv2!$F:$F)</f>
        <v>6SO96</v>
      </c>
      <c r="E66" s="31" t="str">
        <f>_xlfn.XLOOKUP(B66,EustonMappingv2!$D:$D,EustonMappingv2!$G:$G)</f>
        <v>1MC03-SCJ_SDH-GT-REP-S001-000008</v>
      </c>
      <c r="F66" s="31" t="str">
        <f>_xlfn.XLOOKUP(B66,EustonMappingv2!$D:$D,EustonMappingv2!$R:$R)</f>
        <v>VC</v>
      </c>
      <c r="G66" s="31" t="s">
        <v>530</v>
      </c>
      <c r="H66" s="57">
        <f>_xlfn.XLOOKUP(B66,EustonMappingv2!$D:$D,EustonMappingv2!$AA:$AA)</f>
        <v>3.9817900000000002</v>
      </c>
      <c r="I66" s="52" t="str">
        <f>IF(_xlfn.XLOOKUP(B66,EustonMappingv2!$D:$D,EustonMappingv2!$T:$T)=0,_xlfn.XLOOKUP(B66,EustonMappingv2!$D:$D,EustonMappingv2!$S:$S),_xlfn.XLOOKUP(B66,EustonMappingv2!$D:$D,EustonMappingv2!$T:$T))</f>
        <v>(291095.6908, 288929.5733, 30.9962), (291102.9017, 288936.4139, 30.9962), (291106.8581, 288940.1671, 31.3758), (291114.0690, 288947.0077, 31.3758)</v>
      </c>
      <c r="J66" s="36" t="str">
        <f>IF(_xlfn.XLOOKUP(B66,EustonMappingv2!$D:$D,EustonMappingv2!$Z:$Z)="PASS","YES","NO")</f>
        <v>YES</v>
      </c>
      <c r="K66" s="39" t="str">
        <f>IF(_xlfn.XLOOKUP(B66,EustonMappingv2!$D:$D,EustonMappingv2!$Y:$Y)= 0,"",_xlfn.XLOOKUP(B66,EustonMappingv2!$D:$D,EustonMappingv2!$Y:$Y))</f>
        <v>Identicle to 4DP when flipped - OK!</v>
      </c>
      <c r="L66" s="45" t="s">
        <v>426</v>
      </c>
      <c r="M66" s="46">
        <v>610</v>
      </c>
      <c r="N66" s="47">
        <v>225</v>
      </c>
      <c r="O66" s="61">
        <v>5.46</v>
      </c>
      <c r="P66" s="64">
        <v>5.4660000000000002</v>
      </c>
      <c r="Q66">
        <v>5.46</v>
      </c>
      <c r="R66" s="64" t="s">
        <v>531</v>
      </c>
      <c r="S66" s="65" t="s">
        <v>454</v>
      </c>
      <c r="T66" s="9" t="s">
        <v>532</v>
      </c>
    </row>
    <row r="67" spans="1:20" ht="105">
      <c r="A67" s="32" t="str">
        <f>_xlfn.XLOOKUP(B67,EustonMappingv2!$D:$D,EustonMappingv2!$C:$C)</f>
        <v>SCS-01-0033</v>
      </c>
      <c r="B67" s="33" t="s">
        <v>149</v>
      </c>
      <c r="C67" s="33" t="str">
        <f>_xlfn.XLOOKUP(B67,EustonMappingv2!$D:$D,EustonMappingv2!$B:$B)</f>
        <v>THAMES WATER</v>
      </c>
      <c r="D67" s="33" t="str">
        <f>_xlfn.XLOOKUP(B67,EustonMappingv2!$D:$D,EustonMappingv2!$F:$F)</f>
        <v>6TGDQ</v>
      </c>
      <c r="E67" s="33" t="str">
        <f>_xlfn.XLOOKUP(B67,EustonMappingv2!$D:$D,EustonMappingv2!$G:$G)</f>
        <v>1MC03-SCJ_SDH-GT-REP-S001-000008</v>
      </c>
      <c r="F67" s="33" t="str">
        <f>_xlfn.XLOOKUP(B67,EustonMappingv2!$D:$D,EustonMappingv2!$R:$R)</f>
        <v>VC</v>
      </c>
      <c r="G67" s="33" t="s">
        <v>530</v>
      </c>
      <c r="H67" s="59">
        <f>_xlfn.XLOOKUP(B67,EustonMappingv2!$D:$D,EustonMappingv2!$AA:$AA)</f>
        <v>9.6195599999999999</v>
      </c>
      <c r="I67" s="53" t="str">
        <f>IF(_xlfn.XLOOKUP(B67,EustonMappingv2!$D:$D,EustonMappingv2!$T:$T)=0,_xlfn.XLOOKUP(B67,EustonMappingv2!$D:$D,EustonMappingv2!$S:$S),_xlfn.XLOOKUP(B67,EustonMappingv2!$D:$D,EustonMappingv2!$T:$T))</f>
        <v>(291202.1668, 288801.6246, 29.8180), (291209.7351, 288804.2293, 29.8180), (291211.2275, 288804.7429, 30.0855), (291218.7957, 288807.3476, 30.0855)</v>
      </c>
      <c r="J67" s="37" t="str">
        <f>IF(_xlfn.XLOOKUP(B67,EustonMappingv2!$D:$D,EustonMappingv2!$Z:$Z)="PASS","YES","NO")</f>
        <v>YES</v>
      </c>
      <c r="K67" s="40" t="str">
        <f>IF(_xlfn.XLOOKUP(B67,EustonMappingv2!$D:$D,EustonMappingv2!$Y:$Y)= 0,"",_xlfn.XLOOKUP(B67,EustonMappingv2!$D:$D,EustonMappingv2!$Y:$Y))</f>
        <v>Identicle to 4DP when flipped - OK!</v>
      </c>
      <c r="L67" s="48" t="s">
        <v>426</v>
      </c>
      <c r="M67" s="49">
        <v>610</v>
      </c>
      <c r="N67" s="50">
        <v>225</v>
      </c>
      <c r="O67" s="63">
        <v>0.52600000000000002</v>
      </c>
      <c r="P67" s="66">
        <v>1.6</v>
      </c>
      <c r="Q67" s="67">
        <v>1.6</v>
      </c>
      <c r="R67" s="66" t="s">
        <v>533</v>
      </c>
      <c r="S67" s="68" t="s">
        <v>454</v>
      </c>
      <c r="T67" s="10" t="s">
        <v>534</v>
      </c>
    </row>
  </sheetData>
  <autoFilter ref="D4:T67" xr:uid="{4086E7BE-B9EC-462F-81E4-607709298C62}"/>
  <mergeCells count="1">
    <mergeCell ref="L3:N3"/>
  </mergeCells>
  <conditionalFormatting sqref="J5:J67">
    <cfRule type="containsText" dxfId="1" priority="1" operator="containsText" text="N">
      <formula>NOT(ISERROR(SEARCH("N",J5)))</formula>
    </cfRule>
    <cfRule type="containsText" dxfId="0" priority="2" operator="containsText" text="Y">
      <formula>NOT(ISERROR(SEARCH("Y",J5)))</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711F8-A6F2-4ED1-B8BE-5336016E36E2}">
  <dimension ref="B2:B34"/>
  <sheetViews>
    <sheetView workbookViewId="0">
      <selection activeCell="C13" sqref="C13"/>
    </sheetView>
  </sheetViews>
  <sheetFormatPr defaultRowHeight="15"/>
  <cols>
    <col min="2" max="2" width="82" customWidth="1"/>
  </cols>
  <sheetData>
    <row r="2" spans="2:2">
      <c r="B2" t="s">
        <v>452</v>
      </c>
    </row>
    <row r="3" spans="2:2">
      <c r="B3" t="s">
        <v>535</v>
      </c>
    </row>
    <row r="4" spans="2:2">
      <c r="B4" t="s">
        <v>456</v>
      </c>
    </row>
    <row r="5" spans="2:2">
      <c r="B5" t="s">
        <v>536</v>
      </c>
    </row>
    <row r="6" spans="2:2">
      <c r="B6" t="s">
        <v>537</v>
      </c>
    </row>
    <row r="7" spans="2:2">
      <c r="B7" t="s">
        <v>538</v>
      </c>
    </row>
    <row r="8" spans="2:2">
      <c r="B8" t="s">
        <v>539</v>
      </c>
    </row>
    <row r="9" spans="2:2">
      <c r="B9" t="s">
        <v>540</v>
      </c>
    </row>
    <row r="10" spans="2:2">
      <c r="B10" t="s">
        <v>466</v>
      </c>
    </row>
    <row r="11" spans="2:2">
      <c r="B11" t="s">
        <v>530</v>
      </c>
    </row>
    <row r="12" spans="2:2">
      <c r="B12" t="s">
        <v>541</v>
      </c>
    </row>
    <row r="13" spans="2:2">
      <c r="B13" t="s">
        <v>542</v>
      </c>
    </row>
    <row r="14" spans="2:2">
      <c r="B14" t="s">
        <v>543</v>
      </c>
    </row>
    <row r="15" spans="2:2">
      <c r="B15" t="s">
        <v>544</v>
      </c>
    </row>
    <row r="16" spans="2:2">
      <c r="B16" t="s">
        <v>545</v>
      </c>
    </row>
    <row r="17" spans="2:2">
      <c r="B17" t="s">
        <v>546</v>
      </c>
    </row>
    <row r="18" spans="2:2">
      <c r="B18" t="s">
        <v>547</v>
      </c>
    </row>
    <row r="19" spans="2:2">
      <c r="B19" t="s">
        <v>472</v>
      </c>
    </row>
    <row r="20" spans="2:2">
      <c r="B20" t="s">
        <v>548</v>
      </c>
    </row>
    <row r="21" spans="2:2">
      <c r="B21" t="s">
        <v>549</v>
      </c>
    </row>
    <row r="22" spans="2:2">
      <c r="B22" t="s">
        <v>550</v>
      </c>
    </row>
    <row r="23" spans="2:2">
      <c r="B23" t="s">
        <v>551</v>
      </c>
    </row>
    <row r="24" spans="2:2">
      <c r="B24" t="s">
        <v>552</v>
      </c>
    </row>
    <row r="25" spans="2:2">
      <c r="B25" t="s">
        <v>553</v>
      </c>
    </row>
    <row r="26" spans="2:2">
      <c r="B26" t="s">
        <v>554</v>
      </c>
    </row>
    <row r="27" spans="2:2">
      <c r="B27" t="s">
        <v>555</v>
      </c>
    </row>
    <row r="28" spans="2:2">
      <c r="B28" t="s">
        <v>556</v>
      </c>
    </row>
    <row r="29" spans="2:2">
      <c r="B29" t="s">
        <v>557</v>
      </c>
    </row>
    <row r="30" spans="2:2">
      <c r="B30" t="s">
        <v>558</v>
      </c>
    </row>
    <row r="31" spans="2:2">
      <c r="B31" t="s">
        <v>559</v>
      </c>
    </row>
    <row r="32" spans="2:2">
      <c r="B32" t="s">
        <v>560</v>
      </c>
    </row>
    <row r="33" spans="2:2">
      <c r="B33" t="s">
        <v>561</v>
      </c>
    </row>
    <row r="34" spans="2:2">
      <c r="B34" t="s">
        <v>562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bb726a3-993f-4c56-8aeb-b35a2d2deb30">
      <Terms xmlns="http://schemas.microsoft.com/office/infopath/2007/PartnerControls"/>
    </lcf76f155ced4ddcb4097134ff3c332f>
    <TaxCatchAll xmlns="0bebe82c-64af-4547-b838-376abac89e6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8A104AB77DF284C924998BF77412A2F" ma:contentTypeVersion="452" ma:contentTypeDescription="Create a new document." ma:contentTypeScope="" ma:versionID="f9dc4d41b0b5793dc2b94df4a4ebdc4e">
  <xsd:schema xmlns:xsd="http://www.w3.org/2001/XMLSchema" xmlns:xs="http://www.w3.org/2001/XMLSchema" xmlns:p="http://schemas.microsoft.com/office/2006/metadata/properties" xmlns:ns2="dbb726a3-993f-4c56-8aeb-b35a2d2deb30" xmlns:ns3="0bebe82c-64af-4547-b838-376abac89e6a" targetNamespace="http://schemas.microsoft.com/office/2006/metadata/properties" ma:root="true" ma:fieldsID="8e6fa8f8ace7b8c2a587531b43ff51e7" ns2:_="" ns3:_="">
    <xsd:import namespace="dbb726a3-993f-4c56-8aeb-b35a2d2deb30"/>
    <xsd:import namespace="0bebe82c-64af-4547-b838-376abac89e6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3:TaxCatchAll" minOccurs="0"/>
                <xsd:element ref="ns2:lcf76f155ced4ddcb4097134ff3c332f"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b726a3-993f-4c56-8aeb-b35a2d2deb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5f907feb-2135-424b-9e5e-2a3ef7dbb37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ebe82c-64af-4547-b838-376abac89e6a"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e24929bb-9ad4-4bf6-8a62-f7303c67342f}" ma:internalName="TaxCatchAll" ma:showField="CatchAllData" ma:web="0bebe82c-64af-4547-b838-376abac89e6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D474D4-7CCF-43E9-9960-D7ED51E52091}"/>
</file>

<file path=customXml/itemProps2.xml><?xml version="1.0" encoding="utf-8"?>
<ds:datastoreItem xmlns:ds="http://schemas.openxmlformats.org/officeDocument/2006/customXml" ds:itemID="{8CB35E77-B4CD-4CCB-AB53-7A921CEEDD6D}"/>
</file>

<file path=customXml/itemProps3.xml><?xml version="1.0" encoding="utf-8"?>
<ds:datastoreItem xmlns:ds="http://schemas.openxmlformats.org/officeDocument/2006/customXml" ds:itemID="{536E2B3B-39AA-4134-9FC9-2B2D07CE3899}"/>
</file>

<file path=docMetadata/LabelInfo.xml><?xml version="1.0" encoding="utf-8"?>
<clbl:labelList xmlns:clbl="http://schemas.microsoft.com/office/2020/mipLabelMetadata">
  <clbl:label id="{82fa3fd3-029b-403d-91b4-1dc930cb0e60}" enabled="1" method="Privileged" siteId="{4ae48b41-0137-4599-8661-fc641fe77bea}"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Josh Tsui (MF)</dc:creator>
  <cp:keywords/>
  <dc:description/>
  <cp:lastModifiedBy/>
  <cp:revision/>
  <dcterms:created xsi:type="dcterms:W3CDTF">2025-05-15T14:38:13Z</dcterms:created>
  <dcterms:modified xsi:type="dcterms:W3CDTF">2025-07-11T08:33:57Z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0x01010008A104AB77DF284C924998BF77412A2F</vt:lpwstr>
  </property>
</Properties>
</file>