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itfcnsn.sharepoint.com/sites/HagermanStaff/Shared Documents/Tserver/GTseq/Version History/Ots/"/>
    </mc:Choice>
  </mc:AlternateContent>
  <xr:revisionPtr revIDLastSave="559" documentId="8_{67CE5026-1565-4030-ABDA-1E42C5CE39BF}" xr6:coauthVersionLast="46" xr6:coauthVersionMax="47" xr10:uidLastSave="{42CFABF2-8C6C-4CFA-AA8B-466D3991D03C}"/>
  <bookViews>
    <workbookView xWindow="34" yWindow="17" windowWidth="24849" windowHeight="17537" activeTab="1" xr2:uid="{50BB9C65-CE0F-4EE4-AB7A-0B57C1E64D88}"/>
  </bookViews>
  <sheets>
    <sheet name="Readme" sheetId="14" r:id="rId1"/>
    <sheet name="OtsGTseq" sheetId="1" r:id="rId2"/>
    <sheet name="1704summary" sheetId="19" r:id="rId3"/>
    <sheet name="CHI06 Ots alignment" sheetId="16" r:id="rId4"/>
    <sheet name="Koop Otsh_v1.0 Ots alignment" sheetId="15" r:id="rId5"/>
    <sheet name="IDT help" sheetId="17" r:id="rId6"/>
    <sheet name="Probe position in amplicon" sheetId="20" r:id="rId7"/>
    <sheet name="Sheet1" sheetId="2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9" i="1" l="1"/>
  <c r="S391" i="1" s="1"/>
  <c r="AE7" i="20"/>
  <c r="AM3" i="20"/>
  <c r="AL3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83" i="20"/>
  <c r="AA84" i="20"/>
  <c r="AA85" i="20"/>
  <c r="AA86" i="20"/>
  <c r="AA87" i="20"/>
  <c r="AA88" i="20"/>
  <c r="AA89" i="20"/>
  <c r="AA90" i="20"/>
  <c r="AA91" i="20"/>
  <c r="AA92" i="20"/>
  <c r="AA93" i="20"/>
  <c r="AA94" i="20"/>
  <c r="AA95" i="20"/>
  <c r="AA96" i="20"/>
  <c r="AA97" i="20"/>
  <c r="AA98" i="20"/>
  <c r="AA99" i="20"/>
  <c r="AA100" i="20"/>
  <c r="AA101" i="20"/>
  <c r="AA102" i="20"/>
  <c r="AA103" i="20"/>
  <c r="AA104" i="20"/>
  <c r="AA105" i="20"/>
  <c r="AA106" i="20"/>
  <c r="AA107" i="20"/>
  <c r="AA108" i="20"/>
  <c r="AA109" i="20"/>
  <c r="AA110" i="20"/>
  <c r="AA111" i="20"/>
  <c r="AA112" i="20"/>
  <c r="AA113" i="20"/>
  <c r="AA114" i="20"/>
  <c r="AA115" i="20"/>
  <c r="AA116" i="20"/>
  <c r="AA117" i="20"/>
  <c r="AA118" i="20"/>
  <c r="AA119" i="20"/>
  <c r="AA120" i="20"/>
  <c r="AA121" i="20"/>
  <c r="AA122" i="20"/>
  <c r="AA123" i="20"/>
  <c r="AA124" i="20"/>
  <c r="AA125" i="20"/>
  <c r="AA126" i="20"/>
  <c r="AA127" i="20"/>
  <c r="AA128" i="20"/>
  <c r="AA129" i="20"/>
  <c r="AA130" i="20"/>
  <c r="AA131" i="20"/>
  <c r="AA132" i="20"/>
  <c r="AA133" i="20"/>
  <c r="AA134" i="20"/>
  <c r="AA135" i="20"/>
  <c r="AA136" i="20"/>
  <c r="AA137" i="20"/>
  <c r="AA138" i="20"/>
  <c r="AA139" i="20"/>
  <c r="AA140" i="20"/>
  <c r="AA141" i="20"/>
  <c r="AA142" i="20"/>
  <c r="AA143" i="20"/>
  <c r="AA144" i="20"/>
  <c r="AA145" i="20"/>
  <c r="AA146" i="20"/>
  <c r="AA147" i="20"/>
  <c r="AA148" i="20"/>
  <c r="AA149" i="20"/>
  <c r="AA150" i="20"/>
  <c r="AA151" i="20"/>
  <c r="AA152" i="20"/>
  <c r="AA153" i="20"/>
  <c r="AA154" i="20"/>
  <c r="AA155" i="20"/>
  <c r="AA156" i="20"/>
  <c r="AA157" i="20"/>
  <c r="AA158" i="20"/>
  <c r="AA159" i="20"/>
  <c r="AA160" i="20"/>
  <c r="AA161" i="20"/>
  <c r="AA162" i="20"/>
  <c r="AA163" i="20"/>
  <c r="AA164" i="20"/>
  <c r="AA165" i="20"/>
  <c r="AA166" i="20"/>
  <c r="AA167" i="20"/>
  <c r="AA168" i="20"/>
  <c r="AA169" i="20"/>
  <c r="AA170" i="20"/>
  <c r="AA171" i="20"/>
  <c r="AA172" i="20"/>
  <c r="AA173" i="20"/>
  <c r="AA174" i="20"/>
  <c r="AA175" i="20"/>
  <c r="AA176" i="20"/>
  <c r="AA177" i="20"/>
  <c r="AA178" i="20"/>
  <c r="AA179" i="20"/>
  <c r="AA180" i="20"/>
  <c r="AA181" i="20"/>
  <c r="AA182" i="20"/>
  <c r="AA183" i="20"/>
  <c r="AA184" i="20"/>
  <c r="AA185" i="20"/>
  <c r="AA186" i="20"/>
  <c r="AA187" i="20"/>
  <c r="AA188" i="20"/>
  <c r="AA189" i="20"/>
  <c r="AA190" i="20"/>
  <c r="AA191" i="20"/>
  <c r="AA192" i="20"/>
  <c r="AA193" i="20"/>
  <c r="AA194" i="20"/>
  <c r="AA195" i="20"/>
  <c r="AA196" i="20"/>
  <c r="AA197" i="20"/>
  <c r="AA198" i="20"/>
  <c r="AA199" i="20"/>
  <c r="AA200" i="20"/>
  <c r="AA201" i="20"/>
  <c r="AA202" i="20"/>
  <c r="AA203" i="20"/>
  <c r="AA204" i="20"/>
  <c r="AA205" i="20"/>
  <c r="AA206" i="20"/>
  <c r="AA207" i="20"/>
  <c r="AA208" i="20"/>
  <c r="AA209" i="20"/>
  <c r="AA210" i="20"/>
  <c r="AA211" i="20"/>
  <c r="AA212" i="20"/>
  <c r="AA213" i="20"/>
  <c r="AA214" i="20"/>
  <c r="AA215" i="20"/>
  <c r="AA216" i="20"/>
  <c r="AA217" i="20"/>
  <c r="AA218" i="20"/>
  <c r="AA219" i="20"/>
  <c r="AA220" i="20"/>
  <c r="AA221" i="20"/>
  <c r="AA222" i="20"/>
  <c r="AA223" i="20"/>
  <c r="AA224" i="20"/>
  <c r="AA225" i="20"/>
  <c r="AA226" i="20"/>
  <c r="AA227" i="20"/>
  <c r="AA228" i="20"/>
  <c r="AA229" i="20"/>
  <c r="AA230" i="20"/>
  <c r="AA231" i="20"/>
  <c r="AA232" i="20"/>
  <c r="AA233" i="20"/>
  <c r="AA234" i="20"/>
  <c r="AA235" i="20"/>
  <c r="AA236" i="20"/>
  <c r="AA237" i="20"/>
  <c r="AA238" i="20"/>
  <c r="AA239" i="20"/>
  <c r="AA240" i="20"/>
  <c r="AA241" i="20"/>
  <c r="AA242" i="20"/>
  <c r="AA243" i="20"/>
  <c r="AA244" i="20"/>
  <c r="AA245" i="20"/>
  <c r="AA246" i="20"/>
  <c r="AA247" i="20"/>
  <c r="AA248" i="20"/>
  <c r="AA249" i="20"/>
  <c r="AA250" i="20"/>
  <c r="AA251" i="20"/>
  <c r="AA252" i="20"/>
  <c r="AA253" i="20"/>
  <c r="AA254" i="20"/>
  <c r="AA255" i="20"/>
  <c r="AA256" i="20"/>
  <c r="AA257" i="20"/>
  <c r="AA258" i="20"/>
  <c r="AA259" i="20"/>
  <c r="AA260" i="20"/>
  <c r="AA261" i="20"/>
  <c r="AA262" i="20"/>
  <c r="AA263" i="20"/>
  <c r="AA264" i="20"/>
  <c r="AA265" i="20"/>
  <c r="AA266" i="20"/>
  <c r="AA267" i="20"/>
  <c r="AA268" i="20"/>
  <c r="AA269" i="20"/>
  <c r="AA270" i="20"/>
  <c r="AA271" i="20"/>
  <c r="AA272" i="20"/>
  <c r="AA273" i="20"/>
  <c r="AA274" i="20"/>
  <c r="AA275" i="20"/>
  <c r="AA276" i="20"/>
  <c r="AA277" i="20"/>
  <c r="AA278" i="20"/>
  <c r="AA279" i="20"/>
  <c r="AA280" i="20"/>
  <c r="AA281" i="20"/>
  <c r="AA282" i="20"/>
  <c r="AA283" i="20"/>
  <c r="AA284" i="20"/>
  <c r="AA285" i="20"/>
  <c r="AA286" i="20"/>
  <c r="AA287" i="20"/>
  <c r="AA288" i="20"/>
  <c r="AA289" i="20"/>
  <c r="AA290" i="20"/>
  <c r="AA291" i="20"/>
  <c r="AA292" i="20"/>
  <c r="AA293" i="20"/>
  <c r="AA294" i="20"/>
  <c r="AA295" i="20"/>
  <c r="AA296" i="20"/>
  <c r="AA297" i="20"/>
  <c r="AA298" i="20"/>
  <c r="AA299" i="20"/>
  <c r="AA300" i="20"/>
  <c r="AA301" i="20"/>
  <c r="AA302" i="20"/>
  <c r="AA303" i="20"/>
  <c r="AA304" i="20"/>
  <c r="AA305" i="20"/>
  <c r="AA306" i="20"/>
  <c r="AA307" i="20"/>
  <c r="AA308" i="20"/>
  <c r="AA309" i="20"/>
  <c r="AA310" i="20"/>
  <c r="AA311" i="20"/>
  <c r="AA312" i="20"/>
  <c r="AA313" i="20"/>
  <c r="AA314" i="20"/>
  <c r="AA315" i="20"/>
  <c r="AA316" i="20"/>
  <c r="AA317" i="20"/>
  <c r="AA318" i="20"/>
  <c r="AA319" i="20"/>
  <c r="AA320" i="20"/>
  <c r="AA321" i="20"/>
  <c r="AA322" i="20"/>
  <c r="AA323" i="20"/>
  <c r="AA324" i="20"/>
  <c r="AA325" i="20"/>
  <c r="AA326" i="20"/>
  <c r="AA327" i="20"/>
  <c r="AA328" i="20"/>
  <c r="AA329" i="20"/>
  <c r="AA330" i="20"/>
  <c r="AA331" i="20"/>
  <c r="AA332" i="20"/>
  <c r="AA333" i="20"/>
  <c r="AA334" i="20"/>
  <c r="AA335" i="20"/>
  <c r="AA336" i="20"/>
  <c r="AA337" i="20"/>
  <c r="AA338" i="20"/>
  <c r="AA339" i="20"/>
  <c r="AA340" i="20"/>
  <c r="AA341" i="20"/>
  <c r="AA342" i="20"/>
  <c r="AA343" i="20"/>
  <c r="AA344" i="20"/>
  <c r="AA345" i="20"/>
  <c r="AA346" i="20"/>
  <c r="AA347" i="20"/>
  <c r="AA348" i="20"/>
  <c r="AA349" i="20"/>
  <c r="AA350" i="20"/>
  <c r="AA351" i="20"/>
  <c r="AA352" i="20"/>
  <c r="AA353" i="20"/>
  <c r="AA354" i="20"/>
  <c r="AA355" i="20"/>
  <c r="AA356" i="20"/>
  <c r="AA357" i="20"/>
  <c r="AA358" i="20"/>
  <c r="AA359" i="20"/>
  <c r="AA360" i="20"/>
  <c r="AA361" i="20"/>
  <c r="AA362" i="20"/>
  <c r="AA363" i="20"/>
  <c r="AA364" i="20"/>
  <c r="AA365" i="20"/>
  <c r="AA366" i="20"/>
  <c r="AA367" i="20"/>
  <c r="AA368" i="20"/>
  <c r="AA369" i="20"/>
  <c r="AA370" i="20"/>
  <c r="AA371" i="20"/>
  <c r="AA372" i="20"/>
  <c r="AA373" i="20"/>
  <c r="AA374" i="20"/>
  <c r="AA375" i="20"/>
  <c r="AA376" i="20"/>
  <c r="AA377" i="20"/>
  <c r="AA378" i="20"/>
  <c r="AA379" i="20"/>
  <c r="AA380" i="20"/>
  <c r="AA381" i="20"/>
  <c r="AA382" i="20"/>
  <c r="AA383" i="20"/>
  <c r="AA384" i="20"/>
  <c r="AA385" i="20"/>
  <c r="AA386" i="20"/>
  <c r="AA387" i="20"/>
  <c r="AA388" i="20"/>
  <c r="AA389" i="20"/>
  <c r="AA390" i="20"/>
  <c r="AA391" i="20"/>
  <c r="AA392" i="20"/>
  <c r="AA393" i="20"/>
  <c r="AA394" i="20"/>
  <c r="AA395" i="20"/>
  <c r="AA2" i="20"/>
  <c r="Z257" i="20"/>
  <c r="Z122" i="20"/>
  <c r="Z334" i="20"/>
  <c r="Z248" i="20"/>
  <c r="Z337" i="20"/>
  <c r="Z327" i="20"/>
  <c r="Z318" i="20"/>
  <c r="Z57" i="20"/>
  <c r="Z17" i="20"/>
  <c r="Z95" i="20"/>
  <c r="Z362" i="20"/>
  <c r="Z299" i="20"/>
  <c r="Z200" i="20"/>
  <c r="Z110" i="20"/>
  <c r="Z302" i="20"/>
  <c r="Z323" i="20"/>
  <c r="Z45" i="20"/>
  <c r="Z388" i="20"/>
  <c r="X19" i="20"/>
  <c r="Z19" i="20" s="1"/>
  <c r="Y19" i="20"/>
  <c r="X99" i="20"/>
  <c r="Y99" i="20"/>
  <c r="Z99" i="20" s="1"/>
  <c r="X100" i="20"/>
  <c r="Z100" i="20" s="1"/>
  <c r="Y100" i="20"/>
  <c r="X101" i="20"/>
  <c r="Z101" i="20" s="1"/>
  <c r="Y101" i="20"/>
  <c r="X102" i="20"/>
  <c r="Z102" i="20" s="1"/>
  <c r="Y102" i="20"/>
  <c r="X204" i="20"/>
  <c r="Z204" i="20" s="1"/>
  <c r="Y204" i="20"/>
  <c r="X164" i="20"/>
  <c r="Z164" i="20" s="1"/>
  <c r="Y164" i="20"/>
  <c r="X130" i="20"/>
  <c r="Z130" i="20" s="1"/>
  <c r="Y130" i="20"/>
  <c r="X224" i="20"/>
  <c r="Z224" i="20" s="1"/>
  <c r="Y224" i="20"/>
  <c r="X37" i="20"/>
  <c r="Z37" i="20" s="1"/>
  <c r="Y37" i="20"/>
  <c r="X29" i="20"/>
  <c r="Z29" i="20" s="1"/>
  <c r="Y29" i="20"/>
  <c r="X20" i="20"/>
  <c r="Z20" i="20" s="1"/>
  <c r="Y20" i="20"/>
  <c r="X120" i="20"/>
  <c r="Z120" i="20" s="1"/>
  <c r="Y120" i="20"/>
  <c r="X131" i="20"/>
  <c r="Y131" i="20"/>
  <c r="Z131" i="20" s="1"/>
  <c r="X77" i="20"/>
  <c r="Z77" i="20" s="1"/>
  <c r="Y77" i="20"/>
  <c r="X25" i="20"/>
  <c r="Z25" i="20" s="1"/>
  <c r="Y25" i="20"/>
  <c r="X165" i="20"/>
  <c r="Z165" i="20" s="1"/>
  <c r="Y165" i="20"/>
  <c r="X144" i="20"/>
  <c r="Z144" i="20" s="1"/>
  <c r="Y144" i="20"/>
  <c r="X41" i="20"/>
  <c r="Z41" i="20" s="1"/>
  <c r="Y41" i="20"/>
  <c r="X55" i="20"/>
  <c r="Z55" i="20" s="1"/>
  <c r="Y55" i="20"/>
  <c r="X346" i="20"/>
  <c r="Z346" i="20" s="1"/>
  <c r="Y346" i="20"/>
  <c r="X347" i="20"/>
  <c r="Z347" i="20" s="1"/>
  <c r="Y347" i="20"/>
  <c r="X274" i="20"/>
  <c r="Z274" i="20" s="1"/>
  <c r="Y274" i="20"/>
  <c r="X121" i="20"/>
  <c r="Z121" i="20" s="1"/>
  <c r="Y121" i="20"/>
  <c r="X256" i="20"/>
  <c r="Z256" i="20" s="1"/>
  <c r="Y256" i="20"/>
  <c r="X184" i="20"/>
  <c r="Y184" i="20"/>
  <c r="Z184" i="20" s="1"/>
  <c r="X265" i="20"/>
  <c r="Z265" i="20" s="1"/>
  <c r="Y265" i="20"/>
  <c r="X225" i="20"/>
  <c r="Z225" i="20" s="1"/>
  <c r="Y225" i="20"/>
  <c r="X284" i="20"/>
  <c r="Z284" i="20" s="1"/>
  <c r="Y284" i="20"/>
  <c r="X381" i="20"/>
  <c r="Z381" i="20" s="1"/>
  <c r="Y381" i="20"/>
  <c r="X21" i="20"/>
  <c r="Z21" i="20" s="1"/>
  <c r="Y21" i="20"/>
  <c r="X185" i="20"/>
  <c r="Z185" i="20" s="1"/>
  <c r="Y185" i="20"/>
  <c r="X226" i="20"/>
  <c r="Z226" i="20" s="1"/>
  <c r="Y226" i="20"/>
  <c r="X214" i="20"/>
  <c r="Z214" i="20" s="1"/>
  <c r="Y214" i="20"/>
  <c r="X275" i="20"/>
  <c r="Z275" i="20" s="1"/>
  <c r="Y275" i="20"/>
  <c r="X132" i="20"/>
  <c r="Z132" i="20" s="1"/>
  <c r="Y132" i="20"/>
  <c r="X89" i="20"/>
  <c r="Z89" i="20" s="1"/>
  <c r="Y89" i="20"/>
  <c r="X257" i="20"/>
  <c r="Y257" i="20"/>
  <c r="X47" i="20"/>
  <c r="Z47" i="20" s="1"/>
  <c r="Y47" i="20"/>
  <c r="X232" i="20"/>
  <c r="Z232" i="20" s="1"/>
  <c r="Y232" i="20"/>
  <c r="X233" i="20"/>
  <c r="Z233" i="20" s="1"/>
  <c r="Y233" i="20"/>
  <c r="X215" i="20"/>
  <c r="Z215" i="20" s="1"/>
  <c r="Y215" i="20"/>
  <c r="X83" i="20"/>
  <c r="Z83" i="20" s="1"/>
  <c r="Y83" i="20"/>
  <c r="X166" i="20"/>
  <c r="Z166" i="20" s="1"/>
  <c r="Y166" i="20"/>
  <c r="X186" i="20"/>
  <c r="Z186" i="20" s="1"/>
  <c r="Y186" i="20"/>
  <c r="X30" i="20"/>
  <c r="Z30" i="20" s="1"/>
  <c r="Y30" i="20"/>
  <c r="X314" i="20"/>
  <c r="Z314" i="20" s="1"/>
  <c r="Y314" i="20"/>
  <c r="X103" i="20"/>
  <c r="Z103" i="20" s="1"/>
  <c r="Y103" i="20"/>
  <c r="X84" i="20"/>
  <c r="Z84" i="20" s="1"/>
  <c r="Y84" i="20"/>
  <c r="X133" i="20"/>
  <c r="Y133" i="20"/>
  <c r="Z133" i="20" s="1"/>
  <c r="X325" i="20"/>
  <c r="Z325" i="20" s="1"/>
  <c r="Y325" i="20"/>
  <c r="X326" i="20"/>
  <c r="Z326" i="20" s="1"/>
  <c r="Y326" i="20"/>
  <c r="X145" i="20"/>
  <c r="Z145" i="20" s="1"/>
  <c r="Y145" i="20"/>
  <c r="X315" i="20"/>
  <c r="Z315" i="20" s="1"/>
  <c r="Y315" i="20"/>
  <c r="X216" i="20"/>
  <c r="Z216" i="20" s="1"/>
  <c r="Y216" i="20"/>
  <c r="X167" i="20"/>
  <c r="Z167" i="20" s="1"/>
  <c r="Y167" i="20"/>
  <c r="X285" i="20"/>
  <c r="Z285" i="20" s="1"/>
  <c r="Y285" i="20"/>
  <c r="X60" i="20"/>
  <c r="Z60" i="20" s="1"/>
  <c r="Y60" i="20"/>
  <c r="X292" i="20"/>
  <c r="Z292" i="20" s="1"/>
  <c r="Y292" i="20"/>
  <c r="X369" i="20"/>
  <c r="Z369" i="20" s="1"/>
  <c r="Y369" i="20"/>
  <c r="X370" i="20"/>
  <c r="Z370" i="20" s="1"/>
  <c r="Y370" i="20"/>
  <c r="X122" i="20"/>
  <c r="Y122" i="20"/>
  <c r="X197" i="20"/>
  <c r="Z197" i="20" s="1"/>
  <c r="Y197" i="20"/>
  <c r="X363" i="20"/>
  <c r="Z363" i="20" s="1"/>
  <c r="Y363" i="20"/>
  <c r="X364" i="20"/>
  <c r="Z364" i="20" s="1"/>
  <c r="Y364" i="20"/>
  <c r="X365" i="20"/>
  <c r="Z365" i="20" s="1"/>
  <c r="Y365" i="20"/>
  <c r="X11" i="20"/>
  <c r="Z11" i="20" s="1"/>
  <c r="Y11" i="20"/>
  <c r="X316" i="20"/>
  <c r="Z316" i="20" s="1"/>
  <c r="Y316" i="20"/>
  <c r="X4" i="20"/>
  <c r="Z4" i="20" s="1"/>
  <c r="Y4" i="20"/>
  <c r="X266" i="20"/>
  <c r="Z266" i="20" s="1"/>
  <c r="Y266" i="20"/>
  <c r="X90" i="20"/>
  <c r="Z90" i="20" s="1"/>
  <c r="Y90" i="20"/>
  <c r="X332" i="20"/>
  <c r="Z332" i="20" s="1"/>
  <c r="Y332" i="20"/>
  <c r="X333" i="20"/>
  <c r="Z333" i="20" s="1"/>
  <c r="Y333" i="20"/>
  <c r="X334" i="20"/>
  <c r="Y334" i="20"/>
  <c r="X335" i="20"/>
  <c r="Z335" i="20" s="1"/>
  <c r="Y335" i="20"/>
  <c r="X258" i="20"/>
  <c r="Z258" i="20" s="1"/>
  <c r="Y258" i="20"/>
  <c r="X336" i="20"/>
  <c r="Z336" i="20" s="1"/>
  <c r="Y336" i="20"/>
  <c r="X217" i="20"/>
  <c r="Z217" i="20" s="1"/>
  <c r="Y217" i="20"/>
  <c r="X50" i="20"/>
  <c r="Z50" i="20" s="1"/>
  <c r="Y50" i="20"/>
  <c r="X42" i="20"/>
  <c r="Z42" i="20" s="1"/>
  <c r="Y42" i="20"/>
  <c r="X5" i="20"/>
  <c r="Z5" i="20" s="1"/>
  <c r="Y5" i="20"/>
  <c r="X293" i="20"/>
  <c r="Z293" i="20" s="1"/>
  <c r="Y293" i="20"/>
  <c r="X68" i="20"/>
  <c r="Z68" i="20" s="1"/>
  <c r="Y68" i="20"/>
  <c r="X85" i="20"/>
  <c r="Z85" i="20" s="1"/>
  <c r="Y85" i="20"/>
  <c r="X146" i="20"/>
  <c r="Z146" i="20" s="1"/>
  <c r="Y146" i="20"/>
  <c r="X248" i="20"/>
  <c r="Y248" i="20"/>
  <c r="X234" i="20"/>
  <c r="Z234" i="20" s="1"/>
  <c r="Y234" i="20"/>
  <c r="X267" i="20"/>
  <c r="Z267" i="20" s="1"/>
  <c r="Y267" i="20"/>
  <c r="X168" i="20"/>
  <c r="Z168" i="20" s="1"/>
  <c r="Y168" i="20"/>
  <c r="X187" i="20"/>
  <c r="Z187" i="20" s="1"/>
  <c r="Y187" i="20"/>
  <c r="X384" i="20"/>
  <c r="Z384" i="20" s="1"/>
  <c r="Y384" i="20"/>
  <c r="X235" i="20"/>
  <c r="Z235" i="20" s="1"/>
  <c r="Y235" i="20"/>
  <c r="X218" i="20"/>
  <c r="Z218" i="20" s="1"/>
  <c r="Y218" i="20"/>
  <c r="X304" i="20"/>
  <c r="Z304" i="20" s="1"/>
  <c r="Y304" i="20"/>
  <c r="X205" i="20"/>
  <c r="Z205" i="20" s="1"/>
  <c r="Y205" i="20"/>
  <c r="X227" i="20"/>
  <c r="Z227" i="20" s="1"/>
  <c r="Y227" i="20"/>
  <c r="X353" i="20"/>
  <c r="Z353" i="20" s="1"/>
  <c r="Y353" i="20"/>
  <c r="X337" i="20"/>
  <c r="Y337" i="20"/>
  <c r="X338" i="20"/>
  <c r="Z338" i="20" s="1"/>
  <c r="Y338" i="20"/>
  <c r="X69" i="20"/>
  <c r="Z69" i="20" s="1"/>
  <c r="Y69" i="20"/>
  <c r="X134" i="20"/>
  <c r="Z134" i="20" s="1"/>
  <c r="Y134" i="20"/>
  <c r="X236" i="20"/>
  <c r="Z236" i="20" s="1"/>
  <c r="Y236" i="20"/>
  <c r="X6" i="20"/>
  <c r="Z6" i="20" s="1"/>
  <c r="Y6" i="20"/>
  <c r="X249" i="20"/>
  <c r="Z249" i="20" s="1"/>
  <c r="Y249" i="20"/>
  <c r="X259" i="20"/>
  <c r="Z259" i="20" s="1"/>
  <c r="Y259" i="20"/>
  <c r="X70" i="20"/>
  <c r="Z70" i="20" s="1"/>
  <c r="Y70" i="20"/>
  <c r="X382" i="20"/>
  <c r="Z382" i="20" s="1"/>
  <c r="Y382" i="20"/>
  <c r="X188" i="20"/>
  <c r="Z188" i="20" s="1"/>
  <c r="Y188" i="20"/>
  <c r="X317" i="20"/>
  <c r="Z317" i="20" s="1"/>
  <c r="Y317" i="20"/>
  <c r="X327" i="20"/>
  <c r="Y327" i="20"/>
  <c r="X206" i="20"/>
  <c r="Z206" i="20" s="1"/>
  <c r="Y206" i="20"/>
  <c r="X375" i="20"/>
  <c r="Z375" i="20" s="1"/>
  <c r="Y375" i="20"/>
  <c r="X354" i="20"/>
  <c r="Z354" i="20" s="1"/>
  <c r="Y354" i="20"/>
  <c r="X286" i="20"/>
  <c r="Z286" i="20" s="1"/>
  <c r="Y286" i="20"/>
  <c r="X13" i="20"/>
  <c r="Z13" i="20" s="1"/>
  <c r="Y13" i="20"/>
  <c r="X376" i="20"/>
  <c r="Z376" i="20" s="1"/>
  <c r="Y376" i="20"/>
  <c r="X378" i="20"/>
  <c r="Z378" i="20" s="1"/>
  <c r="Y378" i="20"/>
  <c r="X268" i="20"/>
  <c r="Z268" i="20" s="1"/>
  <c r="Y268" i="20"/>
  <c r="X294" i="20"/>
  <c r="Z294" i="20" s="1"/>
  <c r="Y294" i="20"/>
  <c r="X26" i="20"/>
  <c r="Z26" i="20" s="1"/>
  <c r="Y26" i="20"/>
  <c r="X287" i="20"/>
  <c r="Z287" i="20" s="1"/>
  <c r="Y287" i="20"/>
  <c r="X169" i="20"/>
  <c r="Y169" i="20"/>
  <c r="Z169" i="20" s="1"/>
  <c r="X250" i="20"/>
  <c r="Z250" i="20" s="1"/>
  <c r="Y250" i="20"/>
  <c r="X219" i="20"/>
  <c r="Z219" i="20" s="1"/>
  <c r="Y219" i="20"/>
  <c r="X355" i="20"/>
  <c r="Z355" i="20" s="1"/>
  <c r="Y355" i="20"/>
  <c r="X147" i="20"/>
  <c r="Z147" i="20" s="1"/>
  <c r="Y147" i="20"/>
  <c r="X148" i="20"/>
  <c r="Z148" i="20" s="1"/>
  <c r="Y148" i="20"/>
  <c r="X366" i="20"/>
  <c r="Z366" i="20" s="1"/>
  <c r="Y366" i="20"/>
  <c r="X112" i="20"/>
  <c r="Z112" i="20" s="1"/>
  <c r="Y112" i="20"/>
  <c r="X123" i="20"/>
  <c r="Z123" i="20" s="1"/>
  <c r="Y123" i="20"/>
  <c r="X367" i="20"/>
  <c r="Z367" i="20" s="1"/>
  <c r="Y367" i="20"/>
  <c r="X149" i="20"/>
  <c r="Z149" i="20" s="1"/>
  <c r="Y149" i="20"/>
  <c r="X150" i="20"/>
  <c r="Z150" i="20" s="1"/>
  <c r="Y150" i="20"/>
  <c r="X318" i="20"/>
  <c r="Y318" i="20"/>
  <c r="X356" i="20"/>
  <c r="Z356" i="20" s="1"/>
  <c r="Y356" i="20"/>
  <c r="X56" i="20"/>
  <c r="Z56" i="20" s="1"/>
  <c r="Y56" i="20"/>
  <c r="X135" i="20"/>
  <c r="Z135" i="20" s="1"/>
  <c r="Y135" i="20"/>
  <c r="X61" i="20"/>
  <c r="Z61" i="20" s="1"/>
  <c r="Y61" i="20"/>
  <c r="X295" i="20"/>
  <c r="Z295" i="20" s="1"/>
  <c r="Y295" i="20"/>
  <c r="X296" i="20"/>
  <c r="Z296" i="20" s="1"/>
  <c r="Y296" i="20"/>
  <c r="X348" i="20"/>
  <c r="Z348" i="20" s="1"/>
  <c r="Y348" i="20"/>
  <c r="X43" i="20"/>
  <c r="Z43" i="20" s="1"/>
  <c r="Y43" i="20"/>
  <c r="X328" i="20"/>
  <c r="Z328" i="20" s="1"/>
  <c r="Y328" i="20"/>
  <c r="X339" i="20"/>
  <c r="Z339" i="20" s="1"/>
  <c r="Y339" i="20"/>
  <c r="X51" i="20"/>
  <c r="Z51" i="20" s="1"/>
  <c r="Y51" i="20"/>
  <c r="X198" i="20"/>
  <c r="Y198" i="20"/>
  <c r="Z198" i="20" s="1"/>
  <c r="X228" i="20"/>
  <c r="Z228" i="20" s="1"/>
  <c r="Y228" i="20"/>
  <c r="X151" i="20"/>
  <c r="Z151" i="20" s="1"/>
  <c r="Y151" i="20"/>
  <c r="X113" i="20"/>
  <c r="Z113" i="20" s="1"/>
  <c r="Y113" i="20"/>
  <c r="X251" i="20"/>
  <c r="Z251" i="20" s="1"/>
  <c r="Y251" i="20"/>
  <c r="X237" i="20"/>
  <c r="Z237" i="20" s="1"/>
  <c r="Y237" i="20"/>
  <c r="X38" i="20"/>
  <c r="Z38" i="20" s="1"/>
  <c r="Y38" i="20"/>
  <c r="X104" i="20"/>
  <c r="Z104" i="20" s="1"/>
  <c r="Y104" i="20"/>
  <c r="X368" i="20"/>
  <c r="Z368" i="20" s="1"/>
  <c r="Y368" i="20"/>
  <c r="X276" i="20"/>
  <c r="Z276" i="20" s="1"/>
  <c r="Y276" i="20"/>
  <c r="X277" i="20"/>
  <c r="Z277" i="20" s="1"/>
  <c r="Y277" i="20"/>
  <c r="X105" i="20"/>
  <c r="Z105" i="20" s="1"/>
  <c r="Y105" i="20"/>
  <c r="X106" i="20"/>
  <c r="Y106" i="20"/>
  <c r="Z106" i="20" s="1"/>
  <c r="X269" i="20"/>
  <c r="Z269" i="20" s="1"/>
  <c r="Y269" i="20"/>
  <c r="X152" i="20"/>
  <c r="Z152" i="20" s="1"/>
  <c r="Y152" i="20"/>
  <c r="X270" i="20"/>
  <c r="Z270" i="20" s="1"/>
  <c r="Y270" i="20"/>
  <c r="X78" i="20"/>
  <c r="Z78" i="20" s="1"/>
  <c r="Y78" i="20"/>
  <c r="X220" i="20"/>
  <c r="Z220" i="20" s="1"/>
  <c r="Y220" i="20"/>
  <c r="X278" i="20"/>
  <c r="Z278" i="20" s="1"/>
  <c r="Y278" i="20"/>
  <c r="X114" i="20"/>
  <c r="Z114" i="20" s="1"/>
  <c r="Y114" i="20"/>
  <c r="X170" i="20"/>
  <c r="Z170" i="20" s="1"/>
  <c r="Y170" i="20"/>
  <c r="X329" i="20"/>
  <c r="Z329" i="20" s="1"/>
  <c r="Y329" i="20"/>
  <c r="X260" i="20"/>
  <c r="Z260" i="20" s="1"/>
  <c r="Y260" i="20"/>
  <c r="X91" i="20"/>
  <c r="Z91" i="20" s="1"/>
  <c r="Y91" i="20"/>
  <c r="X199" i="20"/>
  <c r="Y199" i="20"/>
  <c r="Z199" i="20" s="1"/>
  <c r="X153" i="20"/>
  <c r="Z153" i="20" s="1"/>
  <c r="Y153" i="20"/>
  <c r="X107" i="20"/>
  <c r="Z107" i="20" s="1"/>
  <c r="Y107" i="20"/>
  <c r="X238" i="20"/>
  <c r="Z238" i="20" s="1"/>
  <c r="Y238" i="20"/>
  <c r="X62" i="20"/>
  <c r="Z62" i="20" s="1"/>
  <c r="Y62" i="20"/>
  <c r="X14" i="20"/>
  <c r="Z14" i="20" s="1"/>
  <c r="Y14" i="20"/>
  <c r="X44" i="20"/>
  <c r="Z44" i="20" s="1"/>
  <c r="Y44" i="20"/>
  <c r="X92" i="20"/>
  <c r="Z92" i="20" s="1"/>
  <c r="Y92" i="20"/>
  <c r="X86" i="20"/>
  <c r="Z86" i="20" s="1"/>
  <c r="Y86" i="20"/>
  <c r="X386" i="20"/>
  <c r="Z386" i="20" s="1"/>
  <c r="Y386" i="20"/>
  <c r="X279" i="20"/>
  <c r="Z279" i="20" s="1"/>
  <c r="Y279" i="20"/>
  <c r="X371" i="20"/>
  <c r="Z371" i="20" s="1"/>
  <c r="Y371" i="20"/>
  <c r="X57" i="20"/>
  <c r="Y57" i="20"/>
  <c r="X221" i="20"/>
  <c r="Z221" i="20" s="1"/>
  <c r="Y221" i="20"/>
  <c r="X22" i="20"/>
  <c r="Z22" i="20" s="1"/>
  <c r="Y22" i="20"/>
  <c r="X93" i="20"/>
  <c r="Z93" i="20" s="1"/>
  <c r="Y93" i="20"/>
  <c r="X136" i="20"/>
  <c r="Z136" i="20" s="1"/>
  <c r="Y136" i="20"/>
  <c r="X189" i="20"/>
  <c r="Z189" i="20" s="1"/>
  <c r="Y189" i="20"/>
  <c r="X94" i="20"/>
  <c r="Z94" i="20" s="1"/>
  <c r="Y94" i="20"/>
  <c r="X171" i="20"/>
  <c r="Z171" i="20" s="1"/>
  <c r="Y171" i="20"/>
  <c r="X190" i="20"/>
  <c r="Z190" i="20" s="1"/>
  <c r="Y190" i="20"/>
  <c r="X124" i="20"/>
  <c r="Z124" i="20" s="1"/>
  <c r="Y124" i="20"/>
  <c r="X239" i="20"/>
  <c r="Z239" i="20" s="1"/>
  <c r="Y239" i="20"/>
  <c r="X305" i="20"/>
  <c r="Z305" i="20" s="1"/>
  <c r="Y305" i="20"/>
  <c r="X330" i="20"/>
  <c r="Y330" i="20"/>
  <c r="Z330" i="20" s="1"/>
  <c r="X351" i="20"/>
  <c r="Z351" i="20" s="1"/>
  <c r="Y351" i="20"/>
  <c r="X172" i="20"/>
  <c r="Z172" i="20" s="1"/>
  <c r="Y172" i="20"/>
  <c r="X173" i="20"/>
  <c r="Z173" i="20" s="1"/>
  <c r="Y173" i="20"/>
  <c r="X385" i="20"/>
  <c r="Z385" i="20" s="1"/>
  <c r="Y385" i="20"/>
  <c r="X108" i="20"/>
  <c r="Z108" i="20" s="1"/>
  <c r="Y108" i="20"/>
  <c r="X306" i="20"/>
  <c r="Z306" i="20" s="1"/>
  <c r="Y306" i="20"/>
  <c r="X307" i="20"/>
  <c r="Z307" i="20" s="1"/>
  <c r="Y307" i="20"/>
  <c r="X288" i="20"/>
  <c r="Z288" i="20" s="1"/>
  <c r="Y288" i="20"/>
  <c r="X79" i="20"/>
  <c r="Z79" i="20" s="1"/>
  <c r="Y79" i="20"/>
  <c r="X289" i="20"/>
  <c r="Z289" i="20" s="1"/>
  <c r="Y289" i="20"/>
  <c r="X16" i="20"/>
  <c r="Z16" i="20" s="1"/>
  <c r="Y16" i="20"/>
  <c r="X17" i="20"/>
  <c r="Y17" i="20"/>
  <c r="X297" i="20"/>
  <c r="Z297" i="20" s="1"/>
  <c r="Y297" i="20"/>
  <c r="X23" i="20"/>
  <c r="Z23" i="20" s="1"/>
  <c r="Y23" i="20"/>
  <c r="X357" i="20"/>
  <c r="Z357" i="20" s="1"/>
  <c r="Y357" i="20"/>
  <c r="X374" i="20"/>
  <c r="Z374" i="20" s="1"/>
  <c r="Y374" i="20"/>
  <c r="X379" i="20"/>
  <c r="Z379" i="20" s="1"/>
  <c r="Y379" i="20"/>
  <c r="X7" i="20"/>
  <c r="Z7" i="20" s="1"/>
  <c r="Y7" i="20"/>
  <c r="X71" i="20"/>
  <c r="Z71" i="20" s="1"/>
  <c r="Y71" i="20"/>
  <c r="X32" i="20"/>
  <c r="Z32" i="20" s="1"/>
  <c r="Y32" i="20"/>
  <c r="X63" i="20"/>
  <c r="Z63" i="20" s="1"/>
  <c r="Y63" i="20"/>
  <c r="X340" i="20"/>
  <c r="Z340" i="20" s="1"/>
  <c r="Y340" i="20"/>
  <c r="X358" i="20"/>
  <c r="Z358" i="20" s="1"/>
  <c r="Y358" i="20"/>
  <c r="X95" i="20"/>
  <c r="Y95" i="20"/>
  <c r="X372" i="20"/>
  <c r="Z372" i="20" s="1"/>
  <c r="Y372" i="20"/>
  <c r="X52" i="20"/>
  <c r="Z52" i="20" s="1"/>
  <c r="Y52" i="20"/>
  <c r="X207" i="20"/>
  <c r="Z207" i="20" s="1"/>
  <c r="Y207" i="20"/>
  <c r="X377" i="20"/>
  <c r="Z377" i="20" s="1"/>
  <c r="Y377" i="20"/>
  <c r="X361" i="20"/>
  <c r="Z361" i="20" s="1"/>
  <c r="Y361" i="20"/>
  <c r="X349" i="20"/>
  <c r="Z349" i="20" s="1"/>
  <c r="Y349" i="20"/>
  <c r="X319" i="20"/>
  <c r="Z319" i="20" s="1"/>
  <c r="Y319" i="20"/>
  <c r="X308" i="20"/>
  <c r="Z308" i="20" s="1"/>
  <c r="Y308" i="20"/>
  <c r="X72" i="20"/>
  <c r="Z72" i="20" s="1"/>
  <c r="Y72" i="20"/>
  <c r="X352" i="20"/>
  <c r="Z352" i="20" s="1"/>
  <c r="Y352" i="20"/>
  <c r="X33" i="20"/>
  <c r="Z33" i="20" s="1"/>
  <c r="Y33" i="20"/>
  <c r="X362" i="20"/>
  <c r="Y362" i="20"/>
  <c r="X341" i="20"/>
  <c r="Z341" i="20" s="1"/>
  <c r="Y341" i="20"/>
  <c r="X342" i="20"/>
  <c r="Z342" i="20" s="1"/>
  <c r="Y342" i="20"/>
  <c r="X343" i="20"/>
  <c r="Z343" i="20" s="1"/>
  <c r="Y343" i="20"/>
  <c r="X344" i="20"/>
  <c r="Z344" i="20" s="1"/>
  <c r="Y344" i="20"/>
  <c r="X345" i="20"/>
  <c r="Z345" i="20" s="1"/>
  <c r="Y345" i="20"/>
  <c r="X331" i="20"/>
  <c r="Z331" i="20" s="1"/>
  <c r="Y331" i="20"/>
  <c r="X24" i="20"/>
  <c r="Z24" i="20" s="1"/>
  <c r="Y24" i="20"/>
  <c r="X174" i="20"/>
  <c r="Z174" i="20" s="1"/>
  <c r="Y174" i="20"/>
  <c r="X380" i="20"/>
  <c r="Z380" i="20" s="1"/>
  <c r="Y380" i="20"/>
  <c r="X280" i="20"/>
  <c r="Z280" i="20" s="1"/>
  <c r="Y280" i="20"/>
  <c r="X298" i="20"/>
  <c r="Z298" i="20" s="1"/>
  <c r="Y298" i="20"/>
  <c r="X299" i="20"/>
  <c r="Y299" i="20"/>
  <c r="X240" i="20"/>
  <c r="Z240" i="20" s="1"/>
  <c r="Y240" i="20"/>
  <c r="X109" i="20"/>
  <c r="Z109" i="20" s="1"/>
  <c r="Y109" i="20"/>
  <c r="X154" i="20"/>
  <c r="Z154" i="20" s="1"/>
  <c r="Y154" i="20"/>
  <c r="X155" i="20"/>
  <c r="Z155" i="20" s="1"/>
  <c r="Y155" i="20"/>
  <c r="X300" i="20"/>
  <c r="Z300" i="20" s="1"/>
  <c r="Y300" i="20"/>
  <c r="X301" i="20"/>
  <c r="Z301" i="20" s="1"/>
  <c r="Y301" i="20"/>
  <c r="X64" i="20"/>
  <c r="Z64" i="20" s="1"/>
  <c r="Y64" i="20"/>
  <c r="X241" i="20"/>
  <c r="Z241" i="20" s="1"/>
  <c r="Y241" i="20"/>
  <c r="X229" i="20"/>
  <c r="Z229" i="20" s="1"/>
  <c r="Y229" i="20"/>
  <c r="X125" i="20"/>
  <c r="Z125" i="20" s="1"/>
  <c r="Y125" i="20"/>
  <c r="X271" i="20"/>
  <c r="Z271" i="20" s="1"/>
  <c r="Y271" i="20"/>
  <c r="X200" i="20"/>
  <c r="Y200" i="20"/>
  <c r="X359" i="20"/>
  <c r="Z359" i="20" s="1"/>
  <c r="Y359" i="20"/>
  <c r="X272" i="20"/>
  <c r="Z272" i="20" s="1"/>
  <c r="Y272" i="20"/>
  <c r="X242" i="20"/>
  <c r="Z242" i="20" s="1"/>
  <c r="Y242" i="20"/>
  <c r="X87" i="20"/>
  <c r="Z87" i="20" s="1"/>
  <c r="Y87" i="20"/>
  <c r="X281" i="20"/>
  <c r="Z281" i="20" s="1"/>
  <c r="Y281" i="20"/>
  <c r="X360" i="20"/>
  <c r="Z360" i="20" s="1"/>
  <c r="Y360" i="20"/>
  <c r="X175" i="20"/>
  <c r="Z175" i="20" s="1"/>
  <c r="Y175" i="20"/>
  <c r="X309" i="20"/>
  <c r="Z309" i="20" s="1"/>
  <c r="Y309" i="20"/>
  <c r="X230" i="20"/>
  <c r="Z230" i="20" s="1"/>
  <c r="Y230" i="20"/>
  <c r="X310" i="20"/>
  <c r="Z310" i="20" s="1"/>
  <c r="Y310" i="20"/>
  <c r="X261" i="20"/>
  <c r="Z261" i="20" s="1"/>
  <c r="Y261" i="20"/>
  <c r="X126" i="20"/>
  <c r="Y126" i="20"/>
  <c r="Z126" i="20" s="1"/>
  <c r="X156" i="20"/>
  <c r="Z156" i="20" s="1"/>
  <c r="Y156" i="20"/>
  <c r="X208" i="20"/>
  <c r="Z208" i="20" s="1"/>
  <c r="Y208" i="20"/>
  <c r="X88" i="20"/>
  <c r="Z88" i="20" s="1"/>
  <c r="Y88" i="20"/>
  <c r="X73" i="20"/>
  <c r="Z73" i="20" s="1"/>
  <c r="Y73" i="20"/>
  <c r="X53" i="20"/>
  <c r="Z53" i="20" s="1"/>
  <c r="Y53" i="20"/>
  <c r="X201" i="20"/>
  <c r="Z201" i="20" s="1"/>
  <c r="Y201" i="20"/>
  <c r="X202" i="20"/>
  <c r="Z202" i="20" s="1"/>
  <c r="Y202" i="20"/>
  <c r="X157" i="20"/>
  <c r="Z157" i="20" s="1"/>
  <c r="Y157" i="20"/>
  <c r="X262" i="20"/>
  <c r="Z262" i="20" s="1"/>
  <c r="Y262" i="20"/>
  <c r="X65" i="20"/>
  <c r="Z65" i="20" s="1"/>
  <c r="Y65" i="20"/>
  <c r="X209" i="20"/>
  <c r="Z209" i="20" s="1"/>
  <c r="Y209" i="20"/>
  <c r="X110" i="20"/>
  <c r="Y110" i="20"/>
  <c r="X66" i="20"/>
  <c r="Z66" i="20" s="1"/>
  <c r="Y66" i="20"/>
  <c r="X8" i="20"/>
  <c r="Z8" i="20" s="1"/>
  <c r="Y8" i="20"/>
  <c r="X74" i="20"/>
  <c r="Z74" i="20" s="1"/>
  <c r="Y74" i="20"/>
  <c r="X191" i="20"/>
  <c r="Z191" i="20" s="1"/>
  <c r="Y191" i="20"/>
  <c r="X273" i="20"/>
  <c r="Z273" i="20" s="1"/>
  <c r="Y273" i="20"/>
  <c r="X115" i="20"/>
  <c r="Z115" i="20" s="1"/>
  <c r="Y115" i="20"/>
  <c r="X34" i="20"/>
  <c r="Z34" i="20" s="1"/>
  <c r="Y34" i="20"/>
  <c r="X210" i="20"/>
  <c r="Z210" i="20" s="1"/>
  <c r="Y210" i="20"/>
  <c r="X158" i="20"/>
  <c r="Z158" i="20" s="1"/>
  <c r="Y158" i="20"/>
  <c r="X192" i="20"/>
  <c r="Z192" i="20" s="1"/>
  <c r="Y192" i="20"/>
  <c r="X58" i="20"/>
  <c r="Z58" i="20" s="1"/>
  <c r="Y58" i="20"/>
  <c r="X243" i="20"/>
  <c r="Y243" i="20"/>
  <c r="Z243" i="20" s="1"/>
  <c r="X211" i="20"/>
  <c r="Z211" i="20" s="1"/>
  <c r="Y211" i="20"/>
  <c r="X252" i="20"/>
  <c r="Z252" i="20" s="1"/>
  <c r="Y252" i="20"/>
  <c r="X176" i="20"/>
  <c r="Z176" i="20" s="1"/>
  <c r="Y176" i="20"/>
  <c r="X383" i="20"/>
  <c r="Z383" i="20" s="1"/>
  <c r="Y383" i="20"/>
  <c r="X253" i="20"/>
  <c r="Z253" i="20" s="1"/>
  <c r="Y253" i="20"/>
  <c r="X35" i="20"/>
  <c r="Z35" i="20" s="1"/>
  <c r="Y35" i="20"/>
  <c r="X263" i="20"/>
  <c r="Z263" i="20" s="1"/>
  <c r="Y263" i="20"/>
  <c r="X244" i="20"/>
  <c r="Z244" i="20" s="1"/>
  <c r="Y244" i="20"/>
  <c r="X96" i="20"/>
  <c r="Z96" i="20" s="1"/>
  <c r="Y96" i="20"/>
  <c r="X27" i="20"/>
  <c r="Z27" i="20" s="1"/>
  <c r="Y27" i="20"/>
  <c r="X116" i="20"/>
  <c r="Z116" i="20" s="1"/>
  <c r="Y116" i="20"/>
  <c r="X117" i="20"/>
  <c r="Y117" i="20"/>
  <c r="Z117" i="20" s="1"/>
  <c r="X373" i="20"/>
  <c r="Z373" i="20" s="1"/>
  <c r="Y373" i="20"/>
  <c r="X222" i="20"/>
  <c r="Z222" i="20" s="1"/>
  <c r="Y222" i="20"/>
  <c r="X290" i="20"/>
  <c r="Z290" i="20" s="1"/>
  <c r="Y290" i="20"/>
  <c r="X159" i="20"/>
  <c r="Z159" i="20" s="1"/>
  <c r="Y159" i="20"/>
  <c r="X160" i="20"/>
  <c r="Z160" i="20" s="1"/>
  <c r="Y160" i="20"/>
  <c r="X177" i="20"/>
  <c r="Z177" i="20" s="1"/>
  <c r="Y177" i="20"/>
  <c r="X291" i="20"/>
  <c r="Z291" i="20" s="1"/>
  <c r="Y291" i="20"/>
  <c r="X320" i="20"/>
  <c r="Z320" i="20" s="1"/>
  <c r="Y320" i="20"/>
  <c r="X193" i="20"/>
  <c r="Z193" i="20" s="1"/>
  <c r="Y193" i="20"/>
  <c r="X245" i="20"/>
  <c r="Z245" i="20" s="1"/>
  <c r="Y245" i="20"/>
  <c r="X311" i="20"/>
  <c r="Z311" i="20" s="1"/>
  <c r="Y311" i="20"/>
  <c r="X212" i="20"/>
  <c r="Y212" i="20"/>
  <c r="Z212" i="20" s="1"/>
  <c r="X80" i="20"/>
  <c r="Z80" i="20" s="1"/>
  <c r="Y80" i="20"/>
  <c r="X137" i="20"/>
  <c r="Z137" i="20" s="1"/>
  <c r="Y137" i="20"/>
  <c r="X138" i="20"/>
  <c r="Z138" i="20" s="1"/>
  <c r="Y138" i="20"/>
  <c r="X81" i="20"/>
  <c r="Z81" i="20" s="1"/>
  <c r="Y81" i="20"/>
  <c r="X82" i="20"/>
  <c r="Z82" i="20" s="1"/>
  <c r="Y82" i="20"/>
  <c r="X321" i="20"/>
  <c r="Z321" i="20" s="1"/>
  <c r="Y321" i="20"/>
  <c r="X312" i="20"/>
  <c r="Z312" i="20" s="1"/>
  <c r="Y312" i="20"/>
  <c r="X161" i="20"/>
  <c r="Z161" i="20" s="1"/>
  <c r="Y161" i="20"/>
  <c r="X178" i="20"/>
  <c r="Z178" i="20" s="1"/>
  <c r="Y178" i="20"/>
  <c r="X18" i="20"/>
  <c r="Z18" i="20" s="1"/>
  <c r="Y18" i="20"/>
  <c r="X350" i="20"/>
  <c r="Z350" i="20" s="1"/>
  <c r="Y350" i="20"/>
  <c r="X302" i="20"/>
  <c r="Y302" i="20"/>
  <c r="X313" i="20"/>
  <c r="Z313" i="20" s="1"/>
  <c r="Y313" i="20"/>
  <c r="X97" i="20"/>
  <c r="Z97" i="20" s="1"/>
  <c r="Y97" i="20"/>
  <c r="X194" i="20"/>
  <c r="Z194" i="20" s="1"/>
  <c r="Y194" i="20"/>
  <c r="X9" i="20"/>
  <c r="Z9" i="20" s="1"/>
  <c r="Y9" i="20"/>
  <c r="X213" i="20"/>
  <c r="Z213" i="20" s="1"/>
  <c r="Y213" i="20"/>
  <c r="X162" i="20"/>
  <c r="Z162" i="20" s="1"/>
  <c r="Y162" i="20"/>
  <c r="X2" i="20"/>
  <c r="Z2" i="20" s="1"/>
  <c r="Y2" i="20"/>
  <c r="X98" i="20"/>
  <c r="Z98" i="20" s="1"/>
  <c r="Y98" i="20"/>
  <c r="X179" i="20"/>
  <c r="Z179" i="20" s="1"/>
  <c r="Y179" i="20"/>
  <c r="X139" i="20"/>
  <c r="Z139" i="20" s="1"/>
  <c r="Y139" i="20"/>
  <c r="X254" i="20"/>
  <c r="Z254" i="20" s="1"/>
  <c r="Y254" i="20"/>
  <c r="X31" i="20"/>
  <c r="Y31" i="20"/>
  <c r="Z31" i="20" s="1"/>
  <c r="X39" i="20"/>
  <c r="Z39" i="20" s="1"/>
  <c r="Y39" i="20"/>
  <c r="X75" i="20"/>
  <c r="Z75" i="20" s="1"/>
  <c r="Y75" i="20"/>
  <c r="X36" i="20"/>
  <c r="Z36" i="20" s="1"/>
  <c r="Y36" i="20"/>
  <c r="X231" i="20"/>
  <c r="Z231" i="20" s="1"/>
  <c r="Y231" i="20"/>
  <c r="X140" i="20"/>
  <c r="Z140" i="20" s="1"/>
  <c r="Y140" i="20"/>
  <c r="X180" i="20"/>
  <c r="Z180" i="20" s="1"/>
  <c r="Y180" i="20"/>
  <c r="X12" i="20"/>
  <c r="Z12" i="20" s="1"/>
  <c r="Y12" i="20"/>
  <c r="X40" i="20"/>
  <c r="Z40" i="20" s="1"/>
  <c r="Y40" i="20"/>
  <c r="X48" i="20"/>
  <c r="Z48" i="20" s="1"/>
  <c r="Y48" i="20"/>
  <c r="X118" i="20"/>
  <c r="Z118" i="20" s="1"/>
  <c r="Y118" i="20"/>
  <c r="X303" i="20"/>
  <c r="Z303" i="20" s="1"/>
  <c r="Y303" i="20"/>
  <c r="X282" i="20"/>
  <c r="Y282" i="20"/>
  <c r="Z282" i="20" s="1"/>
  <c r="X283" i="20"/>
  <c r="Z283" i="20" s="1"/>
  <c r="Y283" i="20"/>
  <c r="X195" i="20"/>
  <c r="Z195" i="20" s="1"/>
  <c r="Y195" i="20"/>
  <c r="X203" i="20"/>
  <c r="Z203" i="20" s="1"/>
  <c r="Y203" i="20"/>
  <c r="X141" i="20"/>
  <c r="Z141" i="20" s="1"/>
  <c r="Y141" i="20"/>
  <c r="X15" i="20"/>
  <c r="Z15" i="20" s="1"/>
  <c r="Y15" i="20"/>
  <c r="X246" i="20"/>
  <c r="Z246" i="20" s="1"/>
  <c r="Y246" i="20"/>
  <c r="X28" i="20"/>
  <c r="Z28" i="20" s="1"/>
  <c r="Y28" i="20"/>
  <c r="X247" i="20"/>
  <c r="Z247" i="20" s="1"/>
  <c r="Y247" i="20"/>
  <c r="X322" i="20"/>
  <c r="Z322" i="20" s="1"/>
  <c r="Y322" i="20"/>
  <c r="X223" i="20"/>
  <c r="Z223" i="20" s="1"/>
  <c r="Y223" i="20"/>
  <c r="X127" i="20"/>
  <c r="Z127" i="20" s="1"/>
  <c r="Y127" i="20"/>
  <c r="X323" i="20"/>
  <c r="Y323" i="20"/>
  <c r="X128" i="20"/>
  <c r="Z128" i="20" s="1"/>
  <c r="Y128" i="20"/>
  <c r="X129" i="20"/>
  <c r="Z129" i="20" s="1"/>
  <c r="Y129" i="20"/>
  <c r="X67" i="20"/>
  <c r="Z67" i="20" s="1"/>
  <c r="Y67" i="20"/>
  <c r="X255" i="20"/>
  <c r="Z255" i="20" s="1"/>
  <c r="Y255" i="20"/>
  <c r="X3" i="20"/>
  <c r="Z3" i="20" s="1"/>
  <c r="Y3" i="20"/>
  <c r="X142" i="20"/>
  <c r="Z142" i="20" s="1"/>
  <c r="Y142" i="20"/>
  <c r="X181" i="20"/>
  <c r="Z181" i="20" s="1"/>
  <c r="Y181" i="20"/>
  <c r="X324" i="20"/>
  <c r="Z324" i="20" s="1"/>
  <c r="Y324" i="20"/>
  <c r="X196" i="20"/>
  <c r="Z196" i="20" s="1"/>
  <c r="Y196" i="20"/>
  <c r="X143" i="20"/>
  <c r="Z143" i="20" s="1"/>
  <c r="Y143" i="20"/>
  <c r="X59" i="20"/>
  <c r="Z59" i="20" s="1"/>
  <c r="Y59" i="20"/>
  <c r="X45" i="20"/>
  <c r="Y45" i="20"/>
  <c r="X49" i="20"/>
  <c r="Z49" i="20" s="1"/>
  <c r="Y49" i="20"/>
  <c r="X182" i="20"/>
  <c r="Z182" i="20" s="1"/>
  <c r="Y182" i="20"/>
  <c r="X111" i="20"/>
  <c r="Z111" i="20" s="1"/>
  <c r="Y111" i="20"/>
  <c r="X163" i="20"/>
  <c r="Z163" i="20" s="1"/>
  <c r="Y163" i="20"/>
  <c r="X46" i="20"/>
  <c r="Z46" i="20" s="1"/>
  <c r="Y46" i="20"/>
  <c r="X119" i="20"/>
  <c r="Z119" i="20" s="1"/>
  <c r="Y119" i="20"/>
  <c r="X10" i="20"/>
  <c r="Z10" i="20" s="1"/>
  <c r="Y10" i="20"/>
  <c r="X264" i="20"/>
  <c r="Z264" i="20" s="1"/>
  <c r="Y264" i="20"/>
  <c r="X54" i="20"/>
  <c r="Z54" i="20" s="1"/>
  <c r="Y54" i="20"/>
  <c r="X76" i="20"/>
  <c r="Z76" i="20" s="1"/>
  <c r="Y76" i="20"/>
  <c r="X387" i="20"/>
  <c r="Z387" i="20" s="1"/>
  <c r="Y387" i="20"/>
  <c r="X388" i="20"/>
  <c r="Y388" i="20"/>
  <c r="X389" i="20"/>
  <c r="Z389" i="20" s="1"/>
  <c r="Y389" i="20"/>
  <c r="X390" i="20"/>
  <c r="Z390" i="20" s="1"/>
  <c r="Y390" i="20"/>
  <c r="X391" i="20"/>
  <c r="Z391" i="20" s="1"/>
  <c r="Y391" i="20"/>
  <c r="X392" i="20"/>
  <c r="Z392" i="20" s="1"/>
  <c r="Y392" i="20"/>
  <c r="X393" i="20"/>
  <c r="Z393" i="20" s="1"/>
  <c r="Y393" i="20"/>
  <c r="X394" i="20"/>
  <c r="Z394" i="20" s="1"/>
  <c r="Y394" i="20"/>
  <c r="X395" i="20"/>
  <c r="Z395" i="20" s="1"/>
  <c r="Y395" i="20"/>
  <c r="Y183" i="20"/>
  <c r="X183" i="20"/>
  <c r="Z183" i="20" s="1"/>
  <c r="W19" i="20"/>
  <c r="W99" i="20"/>
  <c r="W100" i="20"/>
  <c r="W101" i="20"/>
  <c r="W102" i="20"/>
  <c r="W204" i="20"/>
  <c r="W164" i="20"/>
  <c r="W130" i="20"/>
  <c r="W224" i="20"/>
  <c r="W37" i="20"/>
  <c r="W29" i="20"/>
  <c r="W20" i="20"/>
  <c r="W120" i="20"/>
  <c r="W131" i="20"/>
  <c r="W77" i="20"/>
  <c r="W25" i="20"/>
  <c r="W165" i="20"/>
  <c r="W144" i="20"/>
  <c r="W41" i="20"/>
  <c r="W55" i="20"/>
  <c r="W346" i="20"/>
  <c r="W347" i="20"/>
  <c r="W274" i="20"/>
  <c r="W121" i="20"/>
  <c r="W256" i="20"/>
  <c r="W184" i="20"/>
  <c r="W265" i="20"/>
  <c r="W225" i="20"/>
  <c r="W284" i="20"/>
  <c r="W381" i="20"/>
  <c r="W21" i="20"/>
  <c r="W185" i="20"/>
  <c r="W226" i="20"/>
  <c r="W214" i="20"/>
  <c r="W275" i="20"/>
  <c r="W132" i="20"/>
  <c r="W89" i="20"/>
  <c r="W257" i="20"/>
  <c r="W47" i="20"/>
  <c r="W232" i="20"/>
  <c r="W233" i="20"/>
  <c r="W215" i="20"/>
  <c r="W83" i="20"/>
  <c r="W166" i="20"/>
  <c r="W186" i="20"/>
  <c r="W30" i="20"/>
  <c r="W314" i="20"/>
  <c r="W103" i="20"/>
  <c r="W84" i="20"/>
  <c r="W133" i="20"/>
  <c r="W325" i="20"/>
  <c r="W326" i="20"/>
  <c r="W145" i="20"/>
  <c r="W315" i="20"/>
  <c r="W216" i="20"/>
  <c r="W167" i="20"/>
  <c r="W285" i="20"/>
  <c r="W60" i="20"/>
  <c r="W292" i="20"/>
  <c r="W369" i="20"/>
  <c r="W370" i="20"/>
  <c r="W122" i="20"/>
  <c r="W197" i="20"/>
  <c r="W363" i="20"/>
  <c r="W364" i="20"/>
  <c r="W365" i="20"/>
  <c r="W11" i="20"/>
  <c r="W316" i="20"/>
  <c r="W4" i="20"/>
  <c r="W266" i="20"/>
  <c r="W90" i="20"/>
  <c r="W332" i="20"/>
  <c r="W333" i="20"/>
  <c r="W334" i="20"/>
  <c r="W335" i="20"/>
  <c r="W258" i="20"/>
  <c r="W336" i="20"/>
  <c r="W217" i="20"/>
  <c r="W50" i="20"/>
  <c r="W42" i="20"/>
  <c r="W5" i="20"/>
  <c r="W293" i="20"/>
  <c r="W68" i="20"/>
  <c r="W85" i="20"/>
  <c r="W146" i="20"/>
  <c r="W248" i="20"/>
  <c r="W234" i="20"/>
  <c r="W267" i="20"/>
  <c r="W168" i="20"/>
  <c r="W187" i="20"/>
  <c r="W384" i="20"/>
  <c r="W235" i="20"/>
  <c r="W218" i="20"/>
  <c r="W304" i="20"/>
  <c r="W205" i="20"/>
  <c r="W227" i="20"/>
  <c r="W353" i="20"/>
  <c r="W337" i="20"/>
  <c r="W338" i="20"/>
  <c r="W69" i="20"/>
  <c r="W134" i="20"/>
  <c r="W236" i="20"/>
  <c r="W6" i="20"/>
  <c r="W249" i="20"/>
  <c r="W259" i="20"/>
  <c r="W70" i="20"/>
  <c r="W382" i="20"/>
  <c r="W188" i="20"/>
  <c r="W317" i="20"/>
  <c r="W327" i="20"/>
  <c r="W206" i="20"/>
  <c r="W375" i="20"/>
  <c r="W354" i="20"/>
  <c r="W286" i="20"/>
  <c r="W13" i="20"/>
  <c r="W376" i="20"/>
  <c r="W378" i="20"/>
  <c r="W268" i="20"/>
  <c r="W294" i="20"/>
  <c r="W26" i="20"/>
  <c r="W287" i="20"/>
  <c r="W169" i="20"/>
  <c r="W250" i="20"/>
  <c r="W219" i="20"/>
  <c r="W355" i="20"/>
  <c r="W147" i="20"/>
  <c r="W148" i="20"/>
  <c r="W366" i="20"/>
  <c r="W112" i="20"/>
  <c r="W123" i="20"/>
  <c r="W367" i="20"/>
  <c r="W149" i="20"/>
  <c r="W150" i="20"/>
  <c r="W318" i="20"/>
  <c r="W356" i="20"/>
  <c r="W56" i="20"/>
  <c r="W135" i="20"/>
  <c r="W61" i="20"/>
  <c r="W295" i="20"/>
  <c r="W296" i="20"/>
  <c r="W348" i="20"/>
  <c r="W43" i="20"/>
  <c r="W328" i="20"/>
  <c r="W339" i="20"/>
  <c r="W51" i="20"/>
  <c r="W198" i="20"/>
  <c r="W228" i="20"/>
  <c r="W151" i="20"/>
  <c r="W113" i="20"/>
  <c r="W251" i="20"/>
  <c r="W237" i="20"/>
  <c r="W38" i="20"/>
  <c r="W104" i="20"/>
  <c r="W368" i="20"/>
  <c r="W276" i="20"/>
  <c r="W277" i="20"/>
  <c r="W105" i="20"/>
  <c r="W106" i="20"/>
  <c r="W269" i="20"/>
  <c r="W152" i="20"/>
  <c r="W270" i="20"/>
  <c r="W78" i="20"/>
  <c r="W220" i="20"/>
  <c r="W278" i="20"/>
  <c r="W114" i="20"/>
  <c r="W170" i="20"/>
  <c r="W329" i="20"/>
  <c r="W260" i="20"/>
  <c r="W91" i="20"/>
  <c r="W199" i="20"/>
  <c r="W153" i="20"/>
  <c r="W107" i="20"/>
  <c r="W238" i="20"/>
  <c r="W62" i="20"/>
  <c r="W14" i="20"/>
  <c r="W44" i="20"/>
  <c r="W92" i="20"/>
  <c r="W86" i="20"/>
  <c r="W386" i="20"/>
  <c r="W279" i="20"/>
  <c r="W371" i="20"/>
  <c r="W57" i="20"/>
  <c r="W221" i="20"/>
  <c r="W22" i="20"/>
  <c r="W93" i="20"/>
  <c r="W136" i="20"/>
  <c r="W189" i="20"/>
  <c r="W94" i="20"/>
  <c r="W171" i="20"/>
  <c r="W190" i="20"/>
  <c r="W124" i="20"/>
  <c r="W239" i="20"/>
  <c r="W305" i="20"/>
  <c r="W330" i="20"/>
  <c r="W351" i="20"/>
  <c r="W172" i="20"/>
  <c r="W173" i="20"/>
  <c r="W385" i="20"/>
  <c r="W108" i="20"/>
  <c r="W306" i="20"/>
  <c r="W307" i="20"/>
  <c r="W288" i="20"/>
  <c r="W79" i="20"/>
  <c r="W289" i="20"/>
  <c r="W16" i="20"/>
  <c r="W17" i="20"/>
  <c r="W297" i="20"/>
  <c r="W23" i="20"/>
  <c r="W357" i="20"/>
  <c r="W374" i="20"/>
  <c r="W379" i="20"/>
  <c r="W7" i="20"/>
  <c r="W71" i="20"/>
  <c r="W32" i="20"/>
  <c r="W63" i="20"/>
  <c r="W340" i="20"/>
  <c r="W358" i="20"/>
  <c r="W95" i="20"/>
  <c r="W372" i="20"/>
  <c r="W52" i="20"/>
  <c r="W207" i="20"/>
  <c r="W377" i="20"/>
  <c r="W361" i="20"/>
  <c r="W349" i="20"/>
  <c r="W319" i="20"/>
  <c r="W308" i="20"/>
  <c r="W72" i="20"/>
  <c r="W352" i="20"/>
  <c r="W33" i="20"/>
  <c r="W362" i="20"/>
  <c r="W341" i="20"/>
  <c r="W342" i="20"/>
  <c r="W343" i="20"/>
  <c r="W344" i="20"/>
  <c r="W345" i="20"/>
  <c r="W331" i="20"/>
  <c r="W24" i="20"/>
  <c r="W174" i="20"/>
  <c r="W380" i="20"/>
  <c r="W280" i="20"/>
  <c r="W298" i="20"/>
  <c r="W299" i="20"/>
  <c r="W240" i="20"/>
  <c r="W109" i="20"/>
  <c r="W154" i="20"/>
  <c r="W155" i="20"/>
  <c r="W300" i="20"/>
  <c r="W301" i="20"/>
  <c r="W64" i="20"/>
  <c r="W241" i="20"/>
  <c r="W229" i="20"/>
  <c r="W125" i="20"/>
  <c r="W271" i="20"/>
  <c r="W200" i="20"/>
  <c r="W359" i="20"/>
  <c r="W272" i="20"/>
  <c r="W242" i="20"/>
  <c r="W87" i="20"/>
  <c r="W281" i="20"/>
  <c r="W360" i="20"/>
  <c r="W175" i="20"/>
  <c r="W309" i="20"/>
  <c r="W230" i="20"/>
  <c r="W310" i="20"/>
  <c r="W261" i="20"/>
  <c r="W126" i="20"/>
  <c r="W156" i="20"/>
  <c r="W208" i="20"/>
  <c r="W88" i="20"/>
  <c r="W73" i="20"/>
  <c r="W53" i="20"/>
  <c r="W201" i="20"/>
  <c r="W202" i="20"/>
  <c r="W157" i="20"/>
  <c r="W262" i="20"/>
  <c r="W65" i="20"/>
  <c r="W209" i="20"/>
  <c r="W110" i="20"/>
  <c r="W66" i="20"/>
  <c r="W8" i="20"/>
  <c r="W74" i="20"/>
  <c r="W191" i="20"/>
  <c r="W273" i="20"/>
  <c r="W115" i="20"/>
  <c r="W34" i="20"/>
  <c r="W210" i="20"/>
  <c r="W158" i="20"/>
  <c r="W192" i="20"/>
  <c r="W58" i="20"/>
  <c r="W243" i="20"/>
  <c r="W211" i="20"/>
  <c r="W252" i="20"/>
  <c r="W176" i="20"/>
  <c r="W383" i="20"/>
  <c r="W253" i="20"/>
  <c r="W35" i="20"/>
  <c r="W263" i="20"/>
  <c r="W244" i="20"/>
  <c r="W96" i="20"/>
  <c r="W27" i="20"/>
  <c r="W116" i="20"/>
  <c r="W117" i="20"/>
  <c r="W373" i="20"/>
  <c r="W222" i="20"/>
  <c r="W290" i="20"/>
  <c r="W159" i="20"/>
  <c r="W160" i="20"/>
  <c r="W177" i="20"/>
  <c r="W291" i="20"/>
  <c r="W320" i="20"/>
  <c r="W193" i="20"/>
  <c r="W245" i="20"/>
  <c r="W311" i="20"/>
  <c r="W212" i="20"/>
  <c r="W80" i="20"/>
  <c r="W137" i="20"/>
  <c r="W138" i="20"/>
  <c r="W81" i="20"/>
  <c r="W82" i="20"/>
  <c r="W321" i="20"/>
  <c r="W312" i="20"/>
  <c r="W161" i="20"/>
  <c r="W178" i="20"/>
  <c r="W18" i="20"/>
  <c r="W350" i="20"/>
  <c r="W302" i="20"/>
  <c r="W313" i="20"/>
  <c r="W97" i="20"/>
  <c r="W194" i="20"/>
  <c r="W9" i="20"/>
  <c r="W213" i="20"/>
  <c r="W162" i="20"/>
  <c r="W2" i="20"/>
  <c r="W98" i="20"/>
  <c r="W179" i="20"/>
  <c r="W139" i="20"/>
  <c r="W254" i="20"/>
  <c r="W31" i="20"/>
  <c r="W39" i="20"/>
  <c r="W75" i="20"/>
  <c r="W36" i="20"/>
  <c r="W231" i="20"/>
  <c r="W140" i="20"/>
  <c r="W180" i="20"/>
  <c r="W12" i="20"/>
  <c r="W40" i="20"/>
  <c r="W48" i="20"/>
  <c r="W118" i="20"/>
  <c r="W303" i="20"/>
  <c r="W282" i="20"/>
  <c r="W283" i="20"/>
  <c r="W195" i="20"/>
  <c r="W203" i="20"/>
  <c r="W141" i="20"/>
  <c r="W15" i="20"/>
  <c r="W246" i="20"/>
  <c r="W28" i="20"/>
  <c r="W247" i="20"/>
  <c r="W322" i="20"/>
  <c r="W223" i="20"/>
  <c r="W127" i="20"/>
  <c r="W323" i="20"/>
  <c r="W128" i="20"/>
  <c r="W129" i="20"/>
  <c r="W67" i="20"/>
  <c r="W255" i="20"/>
  <c r="W3" i="20"/>
  <c r="W142" i="20"/>
  <c r="W181" i="20"/>
  <c r="W324" i="20"/>
  <c r="W196" i="20"/>
  <c r="W143" i="20"/>
  <c r="W59" i="20"/>
  <c r="W45" i="20"/>
  <c r="W49" i="20"/>
  <c r="W182" i="20"/>
  <c r="W111" i="20"/>
  <c r="W163" i="20"/>
  <c r="W46" i="20"/>
  <c r="W119" i="20"/>
  <c r="W10" i="20"/>
  <c r="W264" i="20"/>
  <c r="W54" i="20"/>
  <c r="W76" i="20"/>
  <c r="W387" i="20"/>
  <c r="W388" i="20"/>
  <c r="W389" i="20"/>
  <c r="W390" i="20"/>
  <c r="W391" i="20"/>
  <c r="W392" i="20"/>
  <c r="W393" i="20"/>
  <c r="W394" i="20"/>
  <c r="W395" i="20"/>
  <c r="W183" i="20"/>
  <c r="O103" i="20"/>
  <c r="Q103" i="20"/>
  <c r="O84" i="20"/>
  <c r="Q84" i="20"/>
  <c r="O133" i="20"/>
  <c r="Q133" i="20"/>
  <c r="O325" i="20"/>
  <c r="Q325" i="20"/>
  <c r="O326" i="20"/>
  <c r="Q326" i="20"/>
  <c r="O145" i="20"/>
  <c r="Q145" i="20"/>
  <c r="O315" i="20"/>
  <c r="Q315" i="20"/>
  <c r="O216" i="20"/>
  <c r="Q216" i="20"/>
  <c r="O167" i="20"/>
  <c r="Q167" i="20"/>
  <c r="O285" i="20"/>
  <c r="Q285" i="20"/>
  <c r="O60" i="20"/>
  <c r="Q60" i="20"/>
  <c r="O292" i="20"/>
  <c r="Q292" i="20"/>
  <c r="O369" i="20"/>
  <c r="Q369" i="20"/>
  <c r="O370" i="20"/>
  <c r="Q370" i="20"/>
  <c r="O122" i="20"/>
  <c r="Q122" i="20"/>
  <c r="O197" i="20"/>
  <c r="Q197" i="20"/>
  <c r="O363" i="20"/>
  <c r="Q363" i="20"/>
  <c r="O364" i="20"/>
  <c r="Q364" i="20"/>
  <c r="O365" i="20"/>
  <c r="Q365" i="20"/>
  <c r="O11" i="20"/>
  <c r="Q11" i="20"/>
  <c r="O316" i="20"/>
  <c r="Q316" i="20"/>
  <c r="O4" i="20"/>
  <c r="Q4" i="20"/>
  <c r="O266" i="20"/>
  <c r="Q266" i="20"/>
  <c r="O90" i="20"/>
  <c r="Q90" i="20"/>
  <c r="O332" i="20"/>
  <c r="Q332" i="20"/>
  <c r="O333" i="20"/>
  <c r="Q333" i="20"/>
  <c r="O334" i="20"/>
  <c r="Q334" i="20"/>
  <c r="O335" i="20"/>
  <c r="Q335" i="20"/>
  <c r="O258" i="20"/>
  <c r="Q258" i="20"/>
  <c r="O336" i="20"/>
  <c r="Q336" i="20"/>
  <c r="O217" i="20"/>
  <c r="Q217" i="20"/>
  <c r="O50" i="20"/>
  <c r="Q50" i="20"/>
  <c r="O42" i="20"/>
  <c r="Q42" i="20"/>
  <c r="O5" i="20"/>
  <c r="Q5" i="20"/>
  <c r="O293" i="20"/>
  <c r="Q293" i="20"/>
  <c r="O68" i="20"/>
  <c r="Q68" i="20"/>
  <c r="O85" i="20"/>
  <c r="Q85" i="20"/>
  <c r="O146" i="20"/>
  <c r="Q146" i="20"/>
  <c r="O248" i="20"/>
  <c r="Q248" i="20"/>
  <c r="O234" i="20"/>
  <c r="Q234" i="20"/>
  <c r="O267" i="20"/>
  <c r="Q267" i="20"/>
  <c r="O168" i="20"/>
  <c r="Q168" i="20"/>
  <c r="O187" i="20"/>
  <c r="Q187" i="20"/>
  <c r="O384" i="20"/>
  <c r="Q384" i="20"/>
  <c r="O235" i="20"/>
  <c r="Q235" i="20"/>
  <c r="O218" i="20"/>
  <c r="Q218" i="20"/>
  <c r="O304" i="20"/>
  <c r="Q304" i="20"/>
  <c r="O205" i="20"/>
  <c r="Q205" i="20"/>
  <c r="O227" i="20"/>
  <c r="Q227" i="20"/>
  <c r="O353" i="20"/>
  <c r="Q353" i="20"/>
  <c r="O337" i="20"/>
  <c r="Q337" i="20"/>
  <c r="O338" i="20"/>
  <c r="Q338" i="20"/>
  <c r="O69" i="20"/>
  <c r="Q69" i="20"/>
  <c r="O134" i="20"/>
  <c r="Q134" i="20"/>
  <c r="O236" i="20"/>
  <c r="Q236" i="20"/>
  <c r="O6" i="20"/>
  <c r="Q6" i="20"/>
  <c r="O249" i="20"/>
  <c r="Q249" i="20"/>
  <c r="O259" i="20"/>
  <c r="Q259" i="20"/>
  <c r="O70" i="20"/>
  <c r="Q70" i="20"/>
  <c r="O382" i="20"/>
  <c r="Q382" i="20"/>
  <c r="O188" i="20"/>
  <c r="Q188" i="20"/>
  <c r="O317" i="20"/>
  <c r="Q317" i="20"/>
  <c r="O327" i="20"/>
  <c r="Q327" i="20"/>
  <c r="O206" i="20"/>
  <c r="Q206" i="20"/>
  <c r="O375" i="20"/>
  <c r="Q375" i="20"/>
  <c r="O354" i="20"/>
  <c r="Q354" i="20"/>
  <c r="O286" i="20"/>
  <c r="Q286" i="20"/>
  <c r="O13" i="20"/>
  <c r="Q13" i="20"/>
  <c r="O376" i="20"/>
  <c r="Q376" i="20"/>
  <c r="O378" i="20"/>
  <c r="Q378" i="20"/>
  <c r="O268" i="20"/>
  <c r="Q268" i="20"/>
  <c r="O294" i="20"/>
  <c r="Q294" i="20"/>
  <c r="O26" i="20"/>
  <c r="Q26" i="20"/>
  <c r="O287" i="20"/>
  <c r="Q287" i="20"/>
  <c r="O169" i="20"/>
  <c r="Q169" i="20"/>
  <c r="O250" i="20"/>
  <c r="Q250" i="20"/>
  <c r="O219" i="20"/>
  <c r="Q219" i="20"/>
  <c r="O355" i="20"/>
  <c r="Q355" i="20"/>
  <c r="O147" i="20"/>
  <c r="Q147" i="20"/>
  <c r="O148" i="20"/>
  <c r="Q148" i="20"/>
  <c r="O366" i="20"/>
  <c r="Q366" i="20"/>
  <c r="O112" i="20"/>
  <c r="Q112" i="20"/>
  <c r="O123" i="20"/>
  <c r="Q123" i="20"/>
  <c r="O367" i="20"/>
  <c r="Q367" i="20"/>
  <c r="O149" i="20"/>
  <c r="Q149" i="20"/>
  <c r="O150" i="20"/>
  <c r="Q150" i="20"/>
  <c r="O318" i="20"/>
  <c r="Q318" i="20"/>
  <c r="O356" i="20"/>
  <c r="Q356" i="20"/>
  <c r="O56" i="20"/>
  <c r="Q56" i="20"/>
  <c r="O135" i="20"/>
  <c r="Q135" i="20"/>
  <c r="O61" i="20"/>
  <c r="Q61" i="20"/>
  <c r="O295" i="20"/>
  <c r="Q295" i="20"/>
  <c r="O296" i="20"/>
  <c r="Q296" i="20"/>
  <c r="O348" i="20"/>
  <c r="Q348" i="20"/>
  <c r="O43" i="20"/>
  <c r="Q43" i="20"/>
  <c r="O328" i="20"/>
  <c r="Q328" i="20"/>
  <c r="O339" i="20"/>
  <c r="Q339" i="20"/>
  <c r="O51" i="20"/>
  <c r="Q51" i="20"/>
  <c r="O198" i="20"/>
  <c r="Q198" i="20"/>
  <c r="O228" i="20"/>
  <c r="Q228" i="20"/>
  <c r="O151" i="20"/>
  <c r="Q151" i="20"/>
  <c r="O113" i="20"/>
  <c r="Q113" i="20"/>
  <c r="O251" i="20"/>
  <c r="Q251" i="20"/>
  <c r="O237" i="20"/>
  <c r="Q237" i="20"/>
  <c r="O38" i="20"/>
  <c r="Q38" i="20"/>
  <c r="O104" i="20"/>
  <c r="Q104" i="20"/>
  <c r="O368" i="20"/>
  <c r="Q368" i="20"/>
  <c r="O276" i="20"/>
  <c r="Q276" i="20"/>
  <c r="O277" i="20"/>
  <c r="Q277" i="20"/>
  <c r="O105" i="20"/>
  <c r="Q105" i="20"/>
  <c r="O106" i="20"/>
  <c r="Q106" i="20"/>
  <c r="O269" i="20"/>
  <c r="Q269" i="20"/>
  <c r="O152" i="20"/>
  <c r="Q152" i="20"/>
  <c r="O270" i="20"/>
  <c r="Q270" i="20"/>
  <c r="O78" i="20"/>
  <c r="Q78" i="20"/>
  <c r="O220" i="20"/>
  <c r="Q220" i="20"/>
  <c r="O278" i="20"/>
  <c r="Q278" i="20"/>
  <c r="O114" i="20"/>
  <c r="Q114" i="20"/>
  <c r="O170" i="20"/>
  <c r="Q170" i="20"/>
  <c r="O329" i="20"/>
  <c r="Q329" i="20"/>
  <c r="O260" i="20"/>
  <c r="Q260" i="20"/>
  <c r="O91" i="20"/>
  <c r="Q91" i="20"/>
  <c r="O199" i="20"/>
  <c r="Q199" i="20"/>
  <c r="O153" i="20"/>
  <c r="Q153" i="20"/>
  <c r="O107" i="20"/>
  <c r="Q107" i="20"/>
  <c r="O238" i="20"/>
  <c r="Q238" i="20"/>
  <c r="O62" i="20"/>
  <c r="Q62" i="20"/>
  <c r="O14" i="20"/>
  <c r="Q14" i="20"/>
  <c r="O44" i="20"/>
  <c r="Q44" i="20"/>
  <c r="O92" i="20"/>
  <c r="Q92" i="20"/>
  <c r="O86" i="20"/>
  <c r="Q86" i="20"/>
  <c r="O386" i="20"/>
  <c r="Q386" i="20"/>
  <c r="O279" i="20"/>
  <c r="Q279" i="20"/>
  <c r="O371" i="20"/>
  <c r="Q371" i="20"/>
  <c r="O57" i="20"/>
  <c r="Q57" i="20"/>
  <c r="O221" i="20"/>
  <c r="Q221" i="20"/>
  <c r="O22" i="20"/>
  <c r="Q22" i="20"/>
  <c r="O93" i="20"/>
  <c r="Q93" i="20"/>
  <c r="O136" i="20"/>
  <c r="Q136" i="20"/>
  <c r="O189" i="20"/>
  <c r="Q189" i="20"/>
  <c r="O94" i="20"/>
  <c r="Q94" i="20"/>
  <c r="O171" i="20"/>
  <c r="Q171" i="20"/>
  <c r="O190" i="20"/>
  <c r="Q190" i="20"/>
  <c r="O124" i="20"/>
  <c r="Q124" i="20"/>
  <c r="O239" i="20"/>
  <c r="Q239" i="20"/>
  <c r="O305" i="20"/>
  <c r="Q305" i="20"/>
  <c r="O330" i="20"/>
  <c r="Q330" i="20"/>
  <c r="O351" i="20"/>
  <c r="Q351" i="20"/>
  <c r="O172" i="20"/>
  <c r="Q172" i="20"/>
  <c r="O173" i="20"/>
  <c r="Q173" i="20"/>
  <c r="O385" i="20"/>
  <c r="Q385" i="20"/>
  <c r="O108" i="20"/>
  <c r="Q108" i="20"/>
  <c r="O306" i="20"/>
  <c r="Q306" i="20"/>
  <c r="O307" i="20"/>
  <c r="Q307" i="20"/>
  <c r="O288" i="20"/>
  <c r="Q288" i="20"/>
  <c r="O79" i="20"/>
  <c r="Q79" i="20"/>
  <c r="O289" i="20"/>
  <c r="Q289" i="20"/>
  <c r="O16" i="20"/>
  <c r="Q16" i="20"/>
  <c r="O17" i="20"/>
  <c r="Q17" i="20"/>
  <c r="O297" i="20"/>
  <c r="Q297" i="20"/>
  <c r="O23" i="20"/>
  <c r="Q23" i="20"/>
  <c r="O357" i="20"/>
  <c r="Q357" i="20"/>
  <c r="O374" i="20"/>
  <c r="Q374" i="20"/>
  <c r="O379" i="20"/>
  <c r="Q379" i="20"/>
  <c r="O7" i="20"/>
  <c r="Q7" i="20"/>
  <c r="O71" i="20"/>
  <c r="Q71" i="20"/>
  <c r="O32" i="20"/>
  <c r="Q32" i="20"/>
  <c r="O63" i="20"/>
  <c r="Q63" i="20"/>
  <c r="O340" i="20"/>
  <c r="Q340" i="20"/>
  <c r="O358" i="20"/>
  <c r="Q358" i="20"/>
  <c r="O95" i="20"/>
  <c r="Q95" i="20"/>
  <c r="O372" i="20"/>
  <c r="Q372" i="20"/>
  <c r="O52" i="20"/>
  <c r="Q52" i="20"/>
  <c r="O207" i="20"/>
  <c r="Q207" i="20"/>
  <c r="O377" i="20"/>
  <c r="Q377" i="20"/>
  <c r="O361" i="20"/>
  <c r="Q361" i="20"/>
  <c r="O349" i="20"/>
  <c r="Q349" i="20"/>
  <c r="O319" i="20"/>
  <c r="Q319" i="20"/>
  <c r="O308" i="20"/>
  <c r="Q308" i="20"/>
  <c r="O72" i="20"/>
  <c r="Q72" i="20"/>
  <c r="O352" i="20"/>
  <c r="Q352" i="20"/>
  <c r="O33" i="20"/>
  <c r="Q33" i="20"/>
  <c r="O362" i="20"/>
  <c r="Q362" i="20"/>
  <c r="O341" i="20"/>
  <c r="Q341" i="20"/>
  <c r="O342" i="20"/>
  <c r="Q342" i="20"/>
  <c r="O343" i="20"/>
  <c r="Q343" i="20"/>
  <c r="O344" i="20"/>
  <c r="Q344" i="20"/>
  <c r="O345" i="20"/>
  <c r="Q345" i="20"/>
  <c r="O331" i="20"/>
  <c r="Q331" i="20"/>
  <c r="O24" i="20"/>
  <c r="Q24" i="20"/>
  <c r="O174" i="20"/>
  <c r="Q174" i="20"/>
  <c r="O380" i="20"/>
  <c r="Q380" i="20"/>
  <c r="O280" i="20"/>
  <c r="Q280" i="20"/>
  <c r="O298" i="20"/>
  <c r="Q298" i="20"/>
  <c r="O299" i="20"/>
  <c r="Q299" i="20"/>
  <c r="O240" i="20"/>
  <c r="Q240" i="20"/>
  <c r="O109" i="20"/>
  <c r="Q109" i="20"/>
  <c r="O154" i="20"/>
  <c r="Q154" i="20"/>
  <c r="O155" i="20"/>
  <c r="Q155" i="20"/>
  <c r="O300" i="20"/>
  <c r="Q300" i="20"/>
  <c r="O301" i="20"/>
  <c r="Q301" i="20"/>
  <c r="O64" i="20"/>
  <c r="Q64" i="20"/>
  <c r="O241" i="20"/>
  <c r="Q241" i="20"/>
  <c r="O229" i="20"/>
  <c r="Q229" i="20"/>
  <c r="O125" i="20"/>
  <c r="Q125" i="20"/>
  <c r="O271" i="20"/>
  <c r="Q271" i="20"/>
  <c r="O200" i="20"/>
  <c r="Q200" i="20"/>
  <c r="O359" i="20"/>
  <c r="Q359" i="20"/>
  <c r="O272" i="20"/>
  <c r="Q272" i="20"/>
  <c r="O242" i="20"/>
  <c r="Q242" i="20"/>
  <c r="O87" i="20"/>
  <c r="Q87" i="20"/>
  <c r="O281" i="20"/>
  <c r="Q281" i="20"/>
  <c r="O360" i="20"/>
  <c r="Q360" i="20"/>
  <c r="O175" i="20"/>
  <c r="Q175" i="20"/>
  <c r="O309" i="20"/>
  <c r="Q309" i="20"/>
  <c r="O230" i="20"/>
  <c r="Q230" i="20"/>
  <c r="O310" i="20"/>
  <c r="Q310" i="20"/>
  <c r="O261" i="20"/>
  <c r="Q261" i="20"/>
  <c r="O126" i="20"/>
  <c r="Q126" i="20"/>
  <c r="O156" i="20"/>
  <c r="Q156" i="20"/>
  <c r="O208" i="20"/>
  <c r="Q208" i="20"/>
  <c r="O88" i="20"/>
  <c r="Q88" i="20"/>
  <c r="O73" i="20"/>
  <c r="Q73" i="20"/>
  <c r="O53" i="20"/>
  <c r="Q53" i="20"/>
  <c r="O201" i="20"/>
  <c r="Q201" i="20"/>
  <c r="O202" i="20"/>
  <c r="Q202" i="20"/>
  <c r="O157" i="20"/>
  <c r="Q157" i="20"/>
  <c r="O262" i="20"/>
  <c r="Q262" i="20"/>
  <c r="O65" i="20"/>
  <c r="Q65" i="20"/>
  <c r="O209" i="20"/>
  <c r="Q209" i="20"/>
  <c r="O110" i="20"/>
  <c r="Q110" i="20"/>
  <c r="O66" i="20"/>
  <c r="Q66" i="20"/>
  <c r="O8" i="20"/>
  <c r="Q8" i="20"/>
  <c r="O74" i="20"/>
  <c r="Q74" i="20"/>
  <c r="O191" i="20"/>
  <c r="Q191" i="20"/>
  <c r="O273" i="20"/>
  <c r="Q273" i="20"/>
  <c r="O115" i="20"/>
  <c r="Q115" i="20"/>
  <c r="O34" i="20"/>
  <c r="Q34" i="20"/>
  <c r="O210" i="20"/>
  <c r="Q210" i="20"/>
  <c r="O158" i="20"/>
  <c r="Q158" i="20"/>
  <c r="O192" i="20"/>
  <c r="Q192" i="20"/>
  <c r="O58" i="20"/>
  <c r="Q58" i="20"/>
  <c r="O243" i="20"/>
  <c r="Q243" i="20"/>
  <c r="O211" i="20"/>
  <c r="Q211" i="20"/>
  <c r="O252" i="20"/>
  <c r="Q252" i="20"/>
  <c r="O176" i="20"/>
  <c r="Q176" i="20"/>
  <c r="O383" i="20"/>
  <c r="Q383" i="20"/>
  <c r="O253" i="20"/>
  <c r="Q253" i="20"/>
  <c r="O35" i="20"/>
  <c r="Q35" i="20"/>
  <c r="O263" i="20"/>
  <c r="Q263" i="20"/>
  <c r="O244" i="20"/>
  <c r="Q244" i="20"/>
  <c r="O96" i="20"/>
  <c r="Q96" i="20"/>
  <c r="O27" i="20"/>
  <c r="Q27" i="20"/>
  <c r="O116" i="20"/>
  <c r="Q116" i="20"/>
  <c r="O117" i="20"/>
  <c r="Q117" i="20"/>
  <c r="O373" i="20"/>
  <c r="Q373" i="20"/>
  <c r="O222" i="20"/>
  <c r="Q222" i="20"/>
  <c r="O290" i="20"/>
  <c r="Q290" i="20"/>
  <c r="O159" i="20"/>
  <c r="Q159" i="20"/>
  <c r="O160" i="20"/>
  <c r="Q160" i="20"/>
  <c r="O177" i="20"/>
  <c r="Q177" i="20"/>
  <c r="O291" i="20"/>
  <c r="Q291" i="20"/>
  <c r="O320" i="20"/>
  <c r="Q320" i="20"/>
  <c r="O193" i="20"/>
  <c r="Q193" i="20"/>
  <c r="O245" i="20"/>
  <c r="Q245" i="20"/>
  <c r="O311" i="20"/>
  <c r="Q311" i="20"/>
  <c r="O212" i="20"/>
  <c r="Q212" i="20"/>
  <c r="O80" i="20"/>
  <c r="Q80" i="20"/>
  <c r="O137" i="20"/>
  <c r="Q137" i="20"/>
  <c r="O138" i="20"/>
  <c r="Q138" i="20"/>
  <c r="O81" i="20"/>
  <c r="Q81" i="20"/>
  <c r="O82" i="20"/>
  <c r="Q82" i="20"/>
  <c r="O321" i="20"/>
  <c r="Q321" i="20"/>
  <c r="O312" i="20"/>
  <c r="Q312" i="20"/>
  <c r="O161" i="20"/>
  <c r="Q161" i="20"/>
  <c r="O178" i="20"/>
  <c r="Q178" i="20"/>
  <c r="O18" i="20"/>
  <c r="Q18" i="20"/>
  <c r="O350" i="20"/>
  <c r="Q350" i="20"/>
  <c r="O302" i="20"/>
  <c r="Q302" i="20"/>
  <c r="O313" i="20"/>
  <c r="Q313" i="20"/>
  <c r="O97" i="20"/>
  <c r="Q97" i="20"/>
  <c r="O194" i="20"/>
  <c r="Q194" i="20"/>
  <c r="O9" i="20"/>
  <c r="Q9" i="20"/>
  <c r="O213" i="20"/>
  <c r="Q213" i="20"/>
  <c r="O162" i="20"/>
  <c r="Q162" i="20"/>
  <c r="O2" i="20"/>
  <c r="Q2" i="20"/>
  <c r="O98" i="20"/>
  <c r="Q98" i="20"/>
  <c r="O179" i="20"/>
  <c r="Q179" i="20"/>
  <c r="O139" i="20"/>
  <c r="Q139" i="20"/>
  <c r="O254" i="20"/>
  <c r="Q254" i="20"/>
  <c r="O31" i="20"/>
  <c r="Q31" i="20"/>
  <c r="O39" i="20"/>
  <c r="Q39" i="20"/>
  <c r="O75" i="20"/>
  <c r="Q75" i="20"/>
  <c r="O36" i="20"/>
  <c r="Q36" i="20"/>
  <c r="O231" i="20"/>
  <c r="Q231" i="20"/>
  <c r="O140" i="20"/>
  <c r="Q140" i="20"/>
  <c r="O180" i="20"/>
  <c r="Q180" i="20"/>
  <c r="O12" i="20"/>
  <c r="Q12" i="20"/>
  <c r="O40" i="20"/>
  <c r="Q40" i="20"/>
  <c r="O48" i="20"/>
  <c r="Q48" i="20"/>
  <c r="O118" i="20"/>
  <c r="Q118" i="20"/>
  <c r="O303" i="20"/>
  <c r="Q303" i="20"/>
  <c r="O282" i="20"/>
  <c r="Q282" i="20"/>
  <c r="O283" i="20"/>
  <c r="Q283" i="20"/>
  <c r="O195" i="20"/>
  <c r="Q195" i="20"/>
  <c r="O203" i="20"/>
  <c r="Q203" i="20"/>
  <c r="O141" i="20"/>
  <c r="Q141" i="20"/>
  <c r="O15" i="20"/>
  <c r="Q15" i="20"/>
  <c r="O246" i="20"/>
  <c r="Q246" i="20"/>
  <c r="O28" i="20"/>
  <c r="Q28" i="20"/>
  <c r="O247" i="20"/>
  <c r="Q247" i="20"/>
  <c r="O322" i="20"/>
  <c r="Q322" i="20"/>
  <c r="O223" i="20"/>
  <c r="Q223" i="20"/>
  <c r="O127" i="20"/>
  <c r="Q127" i="20"/>
  <c r="O323" i="20"/>
  <c r="Q323" i="20"/>
  <c r="O128" i="20"/>
  <c r="Q128" i="20"/>
  <c r="O129" i="20"/>
  <c r="Q129" i="20"/>
  <c r="O67" i="20"/>
  <c r="Q67" i="20"/>
  <c r="O255" i="20"/>
  <c r="Q255" i="20"/>
  <c r="O3" i="20"/>
  <c r="Q3" i="20"/>
  <c r="O142" i="20"/>
  <c r="Q142" i="20"/>
  <c r="O181" i="20"/>
  <c r="Q181" i="20"/>
  <c r="O324" i="20"/>
  <c r="Q324" i="20"/>
  <c r="O196" i="20"/>
  <c r="Q196" i="20"/>
  <c r="O143" i="20"/>
  <c r="Q143" i="20"/>
  <c r="O59" i="20"/>
  <c r="Q59" i="20"/>
  <c r="O45" i="20"/>
  <c r="Q45" i="20"/>
  <c r="O49" i="20"/>
  <c r="Q49" i="20"/>
  <c r="O182" i="20"/>
  <c r="Q182" i="20"/>
  <c r="O111" i="20"/>
  <c r="Q111" i="20"/>
  <c r="O163" i="20"/>
  <c r="Q163" i="20"/>
  <c r="O46" i="20"/>
  <c r="Q46" i="20"/>
  <c r="O119" i="20"/>
  <c r="Q119" i="20"/>
  <c r="O10" i="20"/>
  <c r="Q10" i="20"/>
  <c r="O264" i="20"/>
  <c r="Q264" i="20"/>
  <c r="O54" i="20"/>
  <c r="Q54" i="20"/>
  <c r="O76" i="20"/>
  <c r="Q76" i="20"/>
  <c r="O387" i="20"/>
  <c r="Q387" i="20"/>
  <c r="O388" i="20"/>
  <c r="Q388" i="20"/>
  <c r="R388" i="20"/>
  <c r="O389" i="20"/>
  <c r="Q389" i="20"/>
  <c r="O390" i="20"/>
  <c r="Q390" i="20"/>
  <c r="O391" i="20"/>
  <c r="Q391" i="20"/>
  <c r="O392" i="20"/>
  <c r="Q392" i="20"/>
  <c r="O393" i="20"/>
  <c r="Q393" i="20"/>
  <c r="O394" i="20"/>
  <c r="Q394" i="20"/>
  <c r="O395" i="20"/>
  <c r="Q395" i="20"/>
  <c r="O25" i="20"/>
  <c r="Q25" i="20"/>
  <c r="O165" i="20"/>
  <c r="Q165" i="20"/>
  <c r="O144" i="20"/>
  <c r="Q144" i="20"/>
  <c r="O41" i="20"/>
  <c r="Q41" i="20"/>
  <c r="O55" i="20"/>
  <c r="Q55" i="20"/>
  <c r="O346" i="20"/>
  <c r="Q346" i="20"/>
  <c r="O347" i="20"/>
  <c r="Q347" i="20"/>
  <c r="O274" i="20"/>
  <c r="Q274" i="20"/>
  <c r="O121" i="20"/>
  <c r="Q121" i="20"/>
  <c r="O256" i="20"/>
  <c r="Q256" i="20"/>
  <c r="O184" i="20"/>
  <c r="Q184" i="20"/>
  <c r="O265" i="20"/>
  <c r="Q265" i="20"/>
  <c r="O225" i="20"/>
  <c r="Q225" i="20"/>
  <c r="O284" i="20"/>
  <c r="Q284" i="20"/>
  <c r="O381" i="20"/>
  <c r="Q381" i="20"/>
  <c r="O21" i="20"/>
  <c r="Q21" i="20"/>
  <c r="O185" i="20"/>
  <c r="Q185" i="20"/>
  <c r="O226" i="20"/>
  <c r="Q226" i="20"/>
  <c r="O214" i="20"/>
  <c r="Q214" i="20"/>
  <c r="O275" i="20"/>
  <c r="Q275" i="20"/>
  <c r="O132" i="20"/>
  <c r="Q132" i="20"/>
  <c r="O89" i="20"/>
  <c r="Q89" i="20"/>
  <c r="O257" i="20"/>
  <c r="Q257" i="20"/>
  <c r="O47" i="20"/>
  <c r="Q47" i="20"/>
  <c r="O232" i="20"/>
  <c r="Q232" i="20"/>
  <c r="O233" i="20"/>
  <c r="Q233" i="20"/>
  <c r="O215" i="20"/>
  <c r="Q215" i="20"/>
  <c r="O83" i="20"/>
  <c r="Q83" i="20"/>
  <c r="O166" i="20"/>
  <c r="Q166" i="20"/>
  <c r="O186" i="20"/>
  <c r="Q186" i="20"/>
  <c r="O30" i="20"/>
  <c r="Q30" i="20"/>
  <c r="O314" i="20"/>
  <c r="Q314" i="20"/>
  <c r="O19" i="20"/>
  <c r="Q19" i="20"/>
  <c r="O99" i="20"/>
  <c r="Q99" i="20"/>
  <c r="O100" i="20"/>
  <c r="Q100" i="20"/>
  <c r="O101" i="20"/>
  <c r="Q101" i="20"/>
  <c r="O102" i="20"/>
  <c r="Q102" i="20"/>
  <c r="R102" i="20"/>
  <c r="O204" i="20"/>
  <c r="Q204" i="20"/>
  <c r="O164" i="20"/>
  <c r="Q164" i="20"/>
  <c r="O130" i="20"/>
  <c r="Q130" i="20"/>
  <c r="O224" i="20"/>
  <c r="Q224" i="20"/>
  <c r="O37" i="20"/>
  <c r="Q37" i="20"/>
  <c r="O29" i="20"/>
  <c r="Q29" i="20"/>
  <c r="O20" i="20"/>
  <c r="Q20" i="20"/>
  <c r="O120" i="20"/>
  <c r="Q120" i="20"/>
  <c r="O131" i="20"/>
  <c r="Q131" i="20"/>
  <c r="O77" i="20"/>
  <c r="Q77" i="20"/>
  <c r="Q183" i="20"/>
  <c r="O183" i="20"/>
  <c r="N388" i="20"/>
  <c r="M19" i="20"/>
  <c r="M99" i="20"/>
  <c r="M100" i="20"/>
  <c r="M101" i="20"/>
  <c r="M102" i="20"/>
  <c r="M204" i="20"/>
  <c r="M164" i="20"/>
  <c r="M130" i="20"/>
  <c r="M224" i="20"/>
  <c r="M37" i="20"/>
  <c r="M29" i="20"/>
  <c r="M20" i="20"/>
  <c r="M120" i="20"/>
  <c r="M131" i="20"/>
  <c r="M77" i="20"/>
  <c r="M25" i="20"/>
  <c r="M165" i="20"/>
  <c r="M144" i="20"/>
  <c r="M41" i="20"/>
  <c r="M55" i="20"/>
  <c r="M346" i="20"/>
  <c r="M347" i="20"/>
  <c r="M274" i="20"/>
  <c r="M121" i="20"/>
  <c r="M256" i="20"/>
  <c r="M184" i="20"/>
  <c r="M265" i="20"/>
  <c r="M225" i="20"/>
  <c r="M284" i="20"/>
  <c r="M381" i="20"/>
  <c r="M21" i="20"/>
  <c r="M185" i="20"/>
  <c r="M226" i="20"/>
  <c r="M214" i="20"/>
  <c r="M275" i="20"/>
  <c r="M132" i="20"/>
  <c r="M89" i="20"/>
  <c r="M257" i="20"/>
  <c r="M47" i="20"/>
  <c r="M232" i="20"/>
  <c r="M233" i="20"/>
  <c r="M215" i="20"/>
  <c r="M83" i="20"/>
  <c r="M166" i="20"/>
  <c r="M186" i="20"/>
  <c r="M30" i="20"/>
  <c r="M314" i="20"/>
  <c r="M103" i="20"/>
  <c r="M84" i="20"/>
  <c r="M133" i="20"/>
  <c r="M325" i="20"/>
  <c r="M326" i="20"/>
  <c r="M145" i="20"/>
  <c r="M315" i="20"/>
  <c r="M216" i="20"/>
  <c r="M167" i="20"/>
  <c r="M285" i="20"/>
  <c r="M60" i="20"/>
  <c r="M292" i="20"/>
  <c r="M369" i="20"/>
  <c r="M370" i="20"/>
  <c r="M122" i="20"/>
  <c r="M197" i="20"/>
  <c r="M363" i="20"/>
  <c r="M364" i="20"/>
  <c r="M365" i="20"/>
  <c r="M11" i="20"/>
  <c r="M316" i="20"/>
  <c r="M4" i="20"/>
  <c r="M266" i="20"/>
  <c r="M90" i="20"/>
  <c r="M332" i="20"/>
  <c r="M333" i="20"/>
  <c r="M334" i="20"/>
  <c r="M335" i="20"/>
  <c r="M258" i="20"/>
  <c r="M336" i="20"/>
  <c r="M217" i="20"/>
  <c r="M50" i="20"/>
  <c r="M42" i="20"/>
  <c r="M5" i="20"/>
  <c r="M293" i="20"/>
  <c r="M68" i="20"/>
  <c r="M85" i="20"/>
  <c r="M146" i="20"/>
  <c r="M248" i="20"/>
  <c r="M234" i="20"/>
  <c r="M267" i="20"/>
  <c r="M168" i="20"/>
  <c r="M187" i="20"/>
  <c r="M384" i="20"/>
  <c r="M235" i="20"/>
  <c r="M218" i="20"/>
  <c r="M304" i="20"/>
  <c r="M205" i="20"/>
  <c r="M227" i="20"/>
  <c r="M353" i="20"/>
  <c r="M337" i="20"/>
  <c r="M338" i="20"/>
  <c r="M69" i="20"/>
  <c r="M134" i="20"/>
  <c r="M236" i="20"/>
  <c r="M6" i="20"/>
  <c r="M249" i="20"/>
  <c r="M259" i="20"/>
  <c r="M70" i="20"/>
  <c r="M382" i="20"/>
  <c r="M188" i="20"/>
  <c r="M317" i="20"/>
  <c r="M327" i="20"/>
  <c r="M206" i="20"/>
  <c r="M375" i="20"/>
  <c r="M354" i="20"/>
  <c r="M286" i="20"/>
  <c r="M13" i="20"/>
  <c r="M376" i="20"/>
  <c r="M378" i="20"/>
  <c r="M268" i="20"/>
  <c r="M294" i="20"/>
  <c r="M26" i="20"/>
  <c r="M287" i="20"/>
  <c r="M169" i="20"/>
  <c r="M250" i="20"/>
  <c r="M219" i="20"/>
  <c r="M355" i="20"/>
  <c r="M147" i="20"/>
  <c r="M148" i="20"/>
  <c r="M366" i="20"/>
  <c r="M112" i="20"/>
  <c r="M123" i="20"/>
  <c r="M367" i="20"/>
  <c r="M149" i="20"/>
  <c r="M150" i="20"/>
  <c r="M318" i="20"/>
  <c r="M356" i="20"/>
  <c r="M56" i="20"/>
  <c r="M135" i="20"/>
  <c r="M61" i="20"/>
  <c r="M295" i="20"/>
  <c r="M296" i="20"/>
  <c r="M348" i="20"/>
  <c r="M43" i="20"/>
  <c r="M328" i="20"/>
  <c r="M339" i="20"/>
  <c r="M51" i="20"/>
  <c r="M198" i="20"/>
  <c r="M228" i="20"/>
  <c r="M151" i="20"/>
  <c r="M113" i="20"/>
  <c r="M251" i="20"/>
  <c r="M237" i="20"/>
  <c r="M38" i="20"/>
  <c r="M104" i="20"/>
  <c r="M368" i="20"/>
  <c r="M276" i="20"/>
  <c r="M277" i="20"/>
  <c r="M105" i="20"/>
  <c r="M106" i="20"/>
  <c r="M269" i="20"/>
  <c r="M152" i="20"/>
  <c r="M270" i="20"/>
  <c r="M78" i="20"/>
  <c r="M220" i="20"/>
  <c r="M278" i="20"/>
  <c r="M114" i="20"/>
  <c r="M170" i="20"/>
  <c r="M329" i="20"/>
  <c r="M260" i="20"/>
  <c r="M91" i="20"/>
  <c r="M199" i="20"/>
  <c r="M153" i="20"/>
  <c r="M107" i="20"/>
  <c r="M238" i="20"/>
  <c r="M62" i="20"/>
  <c r="M14" i="20"/>
  <c r="M44" i="20"/>
  <c r="M92" i="20"/>
  <c r="M86" i="20"/>
  <c r="M386" i="20"/>
  <c r="M279" i="20"/>
  <c r="M371" i="20"/>
  <c r="M57" i="20"/>
  <c r="M221" i="20"/>
  <c r="M22" i="20"/>
  <c r="M93" i="20"/>
  <c r="M136" i="20"/>
  <c r="M189" i="20"/>
  <c r="M94" i="20"/>
  <c r="M171" i="20"/>
  <c r="M190" i="20"/>
  <c r="M124" i="20"/>
  <c r="M239" i="20"/>
  <c r="M305" i="20"/>
  <c r="M330" i="20"/>
  <c r="M351" i="20"/>
  <c r="M172" i="20"/>
  <c r="M173" i="20"/>
  <c r="M385" i="20"/>
  <c r="M108" i="20"/>
  <c r="M306" i="20"/>
  <c r="M307" i="20"/>
  <c r="M288" i="20"/>
  <c r="M79" i="20"/>
  <c r="M289" i="20"/>
  <c r="M16" i="20"/>
  <c r="M17" i="20"/>
  <c r="M297" i="20"/>
  <c r="M23" i="20"/>
  <c r="M357" i="20"/>
  <c r="M374" i="20"/>
  <c r="M379" i="20"/>
  <c r="M7" i="20"/>
  <c r="M71" i="20"/>
  <c r="M32" i="20"/>
  <c r="M63" i="20"/>
  <c r="M340" i="20"/>
  <c r="M358" i="20"/>
  <c r="M95" i="20"/>
  <c r="M372" i="20"/>
  <c r="M52" i="20"/>
  <c r="M207" i="20"/>
  <c r="M377" i="20"/>
  <c r="M361" i="20"/>
  <c r="M349" i="20"/>
  <c r="M319" i="20"/>
  <c r="M308" i="20"/>
  <c r="M72" i="20"/>
  <c r="M352" i="20"/>
  <c r="M33" i="20"/>
  <c r="M362" i="20"/>
  <c r="M341" i="20"/>
  <c r="M342" i="20"/>
  <c r="M343" i="20"/>
  <c r="M344" i="20"/>
  <c r="M345" i="20"/>
  <c r="M331" i="20"/>
  <c r="M24" i="20"/>
  <c r="M174" i="20"/>
  <c r="M380" i="20"/>
  <c r="M280" i="20"/>
  <c r="M298" i="20"/>
  <c r="M299" i="20"/>
  <c r="M240" i="20"/>
  <c r="M109" i="20"/>
  <c r="M154" i="20"/>
  <c r="M155" i="20"/>
  <c r="M300" i="20"/>
  <c r="M301" i="20"/>
  <c r="M64" i="20"/>
  <c r="M241" i="20"/>
  <c r="M229" i="20"/>
  <c r="M125" i="20"/>
  <c r="M271" i="20"/>
  <c r="M200" i="20"/>
  <c r="M359" i="20"/>
  <c r="M272" i="20"/>
  <c r="M242" i="20"/>
  <c r="M87" i="20"/>
  <c r="M281" i="20"/>
  <c r="M360" i="20"/>
  <c r="M175" i="20"/>
  <c r="M309" i="20"/>
  <c r="M230" i="20"/>
  <c r="M310" i="20"/>
  <c r="M261" i="20"/>
  <c r="M126" i="20"/>
  <c r="M156" i="20"/>
  <c r="M208" i="20"/>
  <c r="M88" i="20"/>
  <c r="M73" i="20"/>
  <c r="M53" i="20"/>
  <c r="M201" i="20"/>
  <c r="M202" i="20"/>
  <c r="M157" i="20"/>
  <c r="M262" i="20"/>
  <c r="M65" i="20"/>
  <c r="M209" i="20"/>
  <c r="M110" i="20"/>
  <c r="M66" i="20"/>
  <c r="M8" i="20"/>
  <c r="M74" i="20"/>
  <c r="M191" i="20"/>
  <c r="M273" i="20"/>
  <c r="M115" i="20"/>
  <c r="M34" i="20"/>
  <c r="M210" i="20"/>
  <c r="M158" i="20"/>
  <c r="M192" i="20"/>
  <c r="M58" i="20"/>
  <c r="M243" i="20"/>
  <c r="M211" i="20"/>
  <c r="M252" i="20"/>
  <c r="M176" i="20"/>
  <c r="M383" i="20"/>
  <c r="M253" i="20"/>
  <c r="M35" i="20"/>
  <c r="M263" i="20"/>
  <c r="M244" i="20"/>
  <c r="M96" i="20"/>
  <c r="M27" i="20"/>
  <c r="M116" i="20"/>
  <c r="M117" i="20"/>
  <c r="M373" i="20"/>
  <c r="M222" i="20"/>
  <c r="M290" i="20"/>
  <c r="M159" i="20"/>
  <c r="M160" i="20"/>
  <c r="M177" i="20"/>
  <c r="M291" i="20"/>
  <c r="M320" i="20"/>
  <c r="M193" i="20"/>
  <c r="M245" i="20"/>
  <c r="M311" i="20"/>
  <c r="M212" i="20"/>
  <c r="M80" i="20"/>
  <c r="M137" i="20"/>
  <c r="M138" i="20"/>
  <c r="M81" i="20"/>
  <c r="M82" i="20"/>
  <c r="M321" i="20"/>
  <c r="M312" i="20"/>
  <c r="M161" i="20"/>
  <c r="M178" i="20"/>
  <c r="M18" i="20"/>
  <c r="M350" i="20"/>
  <c r="M302" i="20"/>
  <c r="M313" i="20"/>
  <c r="M97" i="20"/>
  <c r="M194" i="20"/>
  <c r="M9" i="20"/>
  <c r="M213" i="20"/>
  <c r="M162" i="20"/>
  <c r="M2" i="20"/>
  <c r="M98" i="20"/>
  <c r="M179" i="20"/>
  <c r="M139" i="20"/>
  <c r="M254" i="20"/>
  <c r="M31" i="20"/>
  <c r="M39" i="20"/>
  <c r="M75" i="20"/>
  <c r="M36" i="20"/>
  <c r="M231" i="20"/>
  <c r="M140" i="20"/>
  <c r="M180" i="20"/>
  <c r="M12" i="20"/>
  <c r="M40" i="20"/>
  <c r="M48" i="20"/>
  <c r="M118" i="20"/>
  <c r="M303" i="20"/>
  <c r="M282" i="20"/>
  <c r="M283" i="20"/>
  <c r="M195" i="20"/>
  <c r="M203" i="20"/>
  <c r="M141" i="20"/>
  <c r="M15" i="20"/>
  <c r="M246" i="20"/>
  <c r="M28" i="20"/>
  <c r="M247" i="20"/>
  <c r="M322" i="20"/>
  <c r="M223" i="20"/>
  <c r="M127" i="20"/>
  <c r="M323" i="20"/>
  <c r="M128" i="20"/>
  <c r="M129" i="20"/>
  <c r="M67" i="20"/>
  <c r="M255" i="20"/>
  <c r="M3" i="20"/>
  <c r="M142" i="20"/>
  <c r="M181" i="20"/>
  <c r="M324" i="20"/>
  <c r="M196" i="20"/>
  <c r="M143" i="20"/>
  <c r="M59" i="20"/>
  <c r="M45" i="20"/>
  <c r="M49" i="20"/>
  <c r="M182" i="20"/>
  <c r="M111" i="20"/>
  <c r="M163" i="20"/>
  <c r="M46" i="20"/>
  <c r="M119" i="20"/>
  <c r="M10" i="20"/>
  <c r="M264" i="20"/>
  <c r="M54" i="20"/>
  <c r="M76" i="20"/>
  <c r="M387" i="20"/>
  <c r="M388" i="20"/>
  <c r="M389" i="20"/>
  <c r="M390" i="20"/>
  <c r="M391" i="20"/>
  <c r="M392" i="20"/>
  <c r="M393" i="20"/>
  <c r="M394" i="20"/>
  <c r="M395" i="20"/>
  <c r="M183" i="20"/>
  <c r="K61" i="20"/>
  <c r="L61" i="20" s="1"/>
  <c r="R61" i="20" s="1"/>
  <c r="K183" i="20"/>
  <c r="L183" i="20" s="1"/>
  <c r="K19" i="20"/>
  <c r="L19" i="20" s="1"/>
  <c r="R19" i="20" s="1"/>
  <c r="K387" i="20"/>
  <c r="L387" i="20" s="1"/>
  <c r="P387" i="20" s="1"/>
  <c r="K295" i="20"/>
  <c r="L295" i="20" s="1"/>
  <c r="K296" i="20"/>
  <c r="L296" i="20"/>
  <c r="P296" i="20" s="1"/>
  <c r="K348" i="20"/>
  <c r="L348" i="20" s="1"/>
  <c r="P348" i="20" s="1"/>
  <c r="K388" i="20"/>
  <c r="L388" i="20" s="1"/>
  <c r="P388" i="20" s="1"/>
  <c r="K99" i="20"/>
  <c r="L99" i="20" s="1"/>
  <c r="R99" i="20" s="1"/>
  <c r="K100" i="20"/>
  <c r="L100" i="20" s="1"/>
  <c r="P100" i="20" s="1"/>
  <c r="K43" i="20"/>
  <c r="L43" i="20" s="1"/>
  <c r="K389" i="20"/>
  <c r="L389" i="20" s="1"/>
  <c r="R389" i="20" s="1"/>
  <c r="K101" i="20"/>
  <c r="L101" i="20" s="1"/>
  <c r="R101" i="20" s="1"/>
  <c r="K102" i="20"/>
  <c r="L102" i="20" s="1"/>
  <c r="P102" i="20" s="1"/>
  <c r="K328" i="20"/>
  <c r="L328" i="20"/>
  <c r="K339" i="20"/>
  <c r="L339" i="20" s="1"/>
  <c r="R339" i="20" s="1"/>
  <c r="K204" i="20"/>
  <c r="L204" i="20" s="1"/>
  <c r="P204" i="20" s="1"/>
  <c r="K164" i="20"/>
  <c r="L164" i="20" s="1"/>
  <c r="R164" i="20" s="1"/>
  <c r="K51" i="20"/>
  <c r="L51" i="20"/>
  <c r="P51" i="20" s="1"/>
  <c r="K198" i="20"/>
  <c r="L198" i="20" s="1"/>
  <c r="K130" i="20"/>
  <c r="L130" i="20" s="1"/>
  <c r="P130" i="20" s="1"/>
  <c r="K224" i="20"/>
  <c r="L224" i="20" s="1"/>
  <c r="P224" i="20" s="1"/>
  <c r="K228" i="20"/>
  <c r="L228" i="20" s="1"/>
  <c r="R228" i="20" s="1"/>
  <c r="K37" i="20"/>
  <c r="L37" i="20" s="1"/>
  <c r="K29" i="20"/>
  <c r="L29" i="20" s="1"/>
  <c r="P29" i="20" s="1"/>
  <c r="K151" i="20"/>
  <c r="L151" i="20" s="1"/>
  <c r="P151" i="20" s="1"/>
  <c r="K20" i="20"/>
  <c r="L20" i="20" s="1"/>
  <c r="R20" i="20" s="1"/>
  <c r="K113" i="20"/>
  <c r="L113" i="20" s="1"/>
  <c r="P113" i="20" s="1"/>
  <c r="K251" i="20"/>
  <c r="L251" i="20" s="1"/>
  <c r="R251" i="20" s="1"/>
  <c r="K237" i="20"/>
  <c r="L237" i="20" s="1"/>
  <c r="N237" i="20" s="1"/>
  <c r="K38" i="20"/>
  <c r="L38" i="20" s="1"/>
  <c r="P38" i="20" s="1"/>
  <c r="K104" i="20"/>
  <c r="L104" i="20" s="1"/>
  <c r="R104" i="20" s="1"/>
  <c r="K368" i="20"/>
  <c r="L368" i="20" s="1"/>
  <c r="K120" i="20"/>
  <c r="L120" i="20" s="1"/>
  <c r="P120" i="20" s="1"/>
  <c r="K131" i="20"/>
  <c r="L131" i="20" s="1"/>
  <c r="P131" i="20" s="1"/>
  <c r="K276" i="20"/>
  <c r="L276" i="20" s="1"/>
  <c r="K77" i="20"/>
  <c r="L77" i="20" s="1"/>
  <c r="N77" i="20" s="1"/>
  <c r="K277" i="20"/>
  <c r="L277" i="20" s="1"/>
  <c r="R277" i="20" s="1"/>
  <c r="K105" i="20"/>
  <c r="L105" i="20" s="1"/>
  <c r="P105" i="20" s="1"/>
  <c r="K106" i="20"/>
  <c r="L106" i="20" s="1"/>
  <c r="K269" i="20"/>
  <c r="L269" i="20" s="1"/>
  <c r="P269" i="20" s="1"/>
  <c r="K25" i="20"/>
  <c r="L25" i="20" s="1"/>
  <c r="K165" i="20"/>
  <c r="L165" i="20" s="1"/>
  <c r="P165" i="20" s="1"/>
  <c r="K144" i="20"/>
  <c r="L144" i="20" s="1"/>
  <c r="R144" i="20" s="1"/>
  <c r="K152" i="20"/>
  <c r="L152" i="20" s="1"/>
  <c r="P152" i="20" s="1"/>
  <c r="K270" i="20"/>
  <c r="L270" i="20" s="1"/>
  <c r="P270" i="20" s="1"/>
  <c r="K78" i="20"/>
  <c r="L78" i="20" s="1"/>
  <c r="K41" i="20"/>
  <c r="L41" i="20" s="1"/>
  <c r="K220" i="20"/>
  <c r="L220" i="20" s="1"/>
  <c r="P220" i="20" s="1"/>
  <c r="K55" i="20"/>
  <c r="L55" i="20" s="1"/>
  <c r="P55" i="20" s="1"/>
  <c r="K390" i="20"/>
  <c r="L390" i="20"/>
  <c r="R390" i="20" s="1"/>
  <c r="K346" i="20"/>
  <c r="L346" i="20" s="1"/>
  <c r="R346" i="20" s="1"/>
  <c r="K347" i="20"/>
  <c r="L347" i="20" s="1"/>
  <c r="P347" i="20" s="1"/>
  <c r="K274" i="20"/>
  <c r="L274" i="20" s="1"/>
  <c r="R274" i="20" s="1"/>
  <c r="K278" i="20"/>
  <c r="L278" i="20" s="1"/>
  <c r="P278" i="20" s="1"/>
  <c r="K114" i="20"/>
  <c r="L114" i="20" s="1"/>
  <c r="R114" i="20" s="1"/>
  <c r="K121" i="20"/>
  <c r="L121" i="20" s="1"/>
  <c r="R121" i="20" s="1"/>
  <c r="K256" i="20"/>
  <c r="L256" i="20" s="1"/>
  <c r="P256" i="20" s="1"/>
  <c r="K184" i="20"/>
  <c r="L184" i="20" s="1"/>
  <c r="R184" i="20" s="1"/>
  <c r="K170" i="20"/>
  <c r="L170" i="20" s="1"/>
  <c r="K265" i="20"/>
  <c r="L265" i="20" s="1"/>
  <c r="R265" i="20" s="1"/>
  <c r="K329" i="20"/>
  <c r="L329" i="20" s="1"/>
  <c r="P329" i="20" s="1"/>
  <c r="K260" i="20"/>
  <c r="L260" i="20" s="1"/>
  <c r="R260" i="20" s="1"/>
  <c r="K91" i="20"/>
  <c r="L91" i="20" s="1"/>
  <c r="K199" i="20"/>
  <c r="L199" i="20" s="1"/>
  <c r="P199" i="20" s="1"/>
  <c r="K153" i="20"/>
  <c r="L153" i="20" s="1"/>
  <c r="P153" i="20" s="1"/>
  <c r="K225" i="20"/>
  <c r="L225" i="20" s="1"/>
  <c r="P225" i="20" s="1"/>
  <c r="K284" i="20"/>
  <c r="L284" i="20" s="1"/>
  <c r="P284" i="20" s="1"/>
  <c r="K107" i="20"/>
  <c r="L107" i="20" s="1"/>
  <c r="P107" i="20" s="1"/>
  <c r="K238" i="20"/>
  <c r="L238" i="20" s="1"/>
  <c r="P238" i="20" s="1"/>
  <c r="K381" i="20"/>
  <c r="L381" i="20" s="1"/>
  <c r="R381" i="20" s="1"/>
  <c r="K62" i="20"/>
  <c r="L62" i="20" s="1"/>
  <c r="R62" i="20" s="1"/>
  <c r="K14" i="20"/>
  <c r="L14" i="20" s="1"/>
  <c r="P14" i="20" s="1"/>
  <c r="K21" i="20"/>
  <c r="L21" i="20" s="1"/>
  <c r="P21" i="20" s="1"/>
  <c r="K44" i="20"/>
  <c r="L44" i="20" s="1"/>
  <c r="R44" i="20" s="1"/>
  <c r="K92" i="20"/>
  <c r="L92" i="20" s="1"/>
  <c r="K86" i="20"/>
  <c r="L86" i="20" s="1"/>
  <c r="P86" i="20" s="1"/>
  <c r="K386" i="20"/>
  <c r="L386" i="20" s="1"/>
  <c r="K185" i="20"/>
  <c r="L185" i="20" s="1"/>
  <c r="P185" i="20" s="1"/>
  <c r="K226" i="20"/>
  <c r="L226" i="20" s="1"/>
  <c r="K214" i="20"/>
  <c r="L214" i="20" s="1"/>
  <c r="P214" i="20" s="1"/>
  <c r="K275" i="20"/>
  <c r="L275" i="20" s="1"/>
  <c r="P275" i="20" s="1"/>
  <c r="K279" i="20"/>
  <c r="L279" i="20" s="1"/>
  <c r="K371" i="20"/>
  <c r="L371" i="20" s="1"/>
  <c r="P371" i="20" s="1"/>
  <c r="K132" i="20"/>
  <c r="L132" i="20"/>
  <c r="R132" i="20" s="1"/>
  <c r="K57" i="20"/>
  <c r="L57" i="20" s="1"/>
  <c r="N57" i="20" s="1"/>
  <c r="K89" i="20"/>
  <c r="L89" i="20" s="1"/>
  <c r="K257" i="20"/>
  <c r="L257" i="20" s="1"/>
  <c r="P257" i="20" s="1"/>
  <c r="K221" i="20"/>
  <c r="L221" i="20" s="1"/>
  <c r="K22" i="20"/>
  <c r="L22" i="20" s="1"/>
  <c r="P22" i="20" s="1"/>
  <c r="K93" i="20"/>
  <c r="L93" i="20" s="1"/>
  <c r="P93" i="20" s="1"/>
  <c r="K47" i="20"/>
  <c r="L47" i="20" s="1"/>
  <c r="P47" i="20" s="1"/>
  <c r="K136" i="20"/>
  <c r="L136" i="20" s="1"/>
  <c r="R136" i="20" s="1"/>
  <c r="K391" i="20"/>
  <c r="L391" i="20" s="1"/>
  <c r="K232" i="20"/>
  <c r="L232" i="20" s="1"/>
  <c r="P232" i="20" s="1"/>
  <c r="K233" i="20"/>
  <c r="L233" i="20"/>
  <c r="P233" i="20" s="1"/>
  <c r="K189" i="20"/>
  <c r="L189" i="20" s="1"/>
  <c r="K215" i="20"/>
  <c r="L215" i="20" s="1"/>
  <c r="R215" i="20" s="1"/>
  <c r="K83" i="20"/>
  <c r="L83" i="20" s="1"/>
  <c r="P83" i="20" s="1"/>
  <c r="K166" i="20"/>
  <c r="L166" i="20" s="1"/>
  <c r="P166" i="20" s="1"/>
  <c r="K94" i="20"/>
  <c r="L94" i="20" s="1"/>
  <c r="P94" i="20" s="1"/>
  <c r="K186" i="20"/>
  <c r="L186" i="20" s="1"/>
  <c r="R186" i="20" s="1"/>
  <c r="K30" i="20"/>
  <c r="L30" i="20" s="1"/>
  <c r="R30" i="20" s="1"/>
  <c r="K314" i="20"/>
  <c r="L314" i="20" s="1"/>
  <c r="P314" i="20" s="1"/>
  <c r="K171" i="20"/>
  <c r="L171" i="20" s="1"/>
  <c r="R171" i="20" s="1"/>
  <c r="K190" i="20"/>
  <c r="L190" i="20" s="1"/>
  <c r="P190" i="20" s="1"/>
  <c r="K103" i="20"/>
  <c r="L103" i="20" s="1"/>
  <c r="N103" i="20" s="1"/>
  <c r="K124" i="20"/>
  <c r="L124" i="20" s="1"/>
  <c r="P124" i="20" s="1"/>
  <c r="K84" i="20"/>
  <c r="L84" i="20" s="1"/>
  <c r="K239" i="20"/>
  <c r="L239" i="20" s="1"/>
  <c r="R239" i="20" s="1"/>
  <c r="K133" i="20"/>
  <c r="L133" i="20" s="1"/>
  <c r="K305" i="20"/>
  <c r="L305" i="20" s="1"/>
  <c r="P305" i="20" s="1"/>
  <c r="K325" i="20"/>
  <c r="L325" i="20" s="1"/>
  <c r="K330" i="20"/>
  <c r="L330" i="20" s="1"/>
  <c r="R330" i="20" s="1"/>
  <c r="K351" i="20"/>
  <c r="L351" i="20" s="1"/>
  <c r="R351" i="20" s="1"/>
  <c r="K172" i="20"/>
  <c r="L172" i="20" s="1"/>
  <c r="P172" i="20" s="1"/>
  <c r="K173" i="20"/>
  <c r="L173" i="20" s="1"/>
  <c r="P173" i="20" s="1"/>
  <c r="K326" i="20"/>
  <c r="L326" i="20" s="1"/>
  <c r="R326" i="20" s="1"/>
  <c r="K145" i="20"/>
  <c r="L145" i="20" s="1"/>
  <c r="K385" i="20"/>
  <c r="L385" i="20" s="1"/>
  <c r="R385" i="20" s="1"/>
  <c r="K108" i="20"/>
  <c r="L108" i="20" s="1"/>
  <c r="P108" i="20" s="1"/>
  <c r="K315" i="20"/>
  <c r="L315" i="20" s="1"/>
  <c r="K306" i="20"/>
  <c r="L306" i="20" s="1"/>
  <c r="P306" i="20" s="1"/>
  <c r="K307" i="20"/>
  <c r="L307" i="20" s="1"/>
  <c r="K216" i="20"/>
  <c r="L216" i="20" s="1"/>
  <c r="K288" i="20"/>
  <c r="L288" i="20" s="1"/>
  <c r="P288" i="20" s="1"/>
  <c r="K167" i="20"/>
  <c r="L167" i="20" s="1"/>
  <c r="R167" i="20" s="1"/>
  <c r="K79" i="20"/>
  <c r="L79" i="20" s="1"/>
  <c r="P79" i="20" s="1"/>
  <c r="K285" i="20"/>
  <c r="L285" i="20" s="1"/>
  <c r="K289" i="20"/>
  <c r="L289" i="20" s="1"/>
  <c r="R289" i="20" s="1"/>
  <c r="K392" i="20"/>
  <c r="L392" i="20" s="1"/>
  <c r="R392" i="20" s="1"/>
  <c r="K16" i="20"/>
  <c r="L16" i="20" s="1"/>
  <c r="P16" i="20" s="1"/>
  <c r="K17" i="20"/>
  <c r="L17" i="20" s="1"/>
  <c r="P17" i="20" s="1"/>
  <c r="K60" i="20"/>
  <c r="L60" i="20" s="1"/>
  <c r="R60" i="20" s="1"/>
  <c r="K297" i="20"/>
  <c r="L297" i="20" s="1"/>
  <c r="R297" i="20" s="1"/>
  <c r="K23" i="20"/>
  <c r="L23" i="20" s="1"/>
  <c r="R23" i="20" s="1"/>
  <c r="K292" i="20"/>
  <c r="L292" i="20" s="1"/>
  <c r="K357" i="20"/>
  <c r="L357" i="20" s="1"/>
  <c r="R357" i="20" s="1"/>
  <c r="K374" i="20"/>
  <c r="L374" i="20" s="1"/>
  <c r="R374" i="20" s="1"/>
  <c r="K379" i="20"/>
  <c r="L379" i="20" s="1"/>
  <c r="P379" i="20" s="1"/>
  <c r="K7" i="20"/>
  <c r="L7" i="20"/>
  <c r="P7" i="20" s="1"/>
  <c r="K71" i="20"/>
  <c r="L71" i="20" s="1"/>
  <c r="K32" i="20"/>
  <c r="L32" i="20" s="1"/>
  <c r="P32" i="20" s="1"/>
  <c r="K369" i="20"/>
  <c r="L369" i="20" s="1"/>
  <c r="K370" i="20"/>
  <c r="L370" i="20" s="1"/>
  <c r="K63" i="20"/>
  <c r="L63" i="20" s="1"/>
  <c r="P63" i="20" s="1"/>
  <c r="K122" i="20"/>
  <c r="L122" i="20" s="1"/>
  <c r="R122" i="20" s="1"/>
  <c r="K340" i="20"/>
  <c r="L340" i="20" s="1"/>
  <c r="R340" i="20" s="1"/>
  <c r="K197" i="20"/>
  <c r="L197" i="20" s="1"/>
  <c r="K358" i="20"/>
  <c r="L358" i="20" s="1"/>
  <c r="R358" i="20" s="1"/>
  <c r="K363" i="20"/>
  <c r="L363" i="20" s="1"/>
  <c r="R363" i="20" s="1"/>
  <c r="K364" i="20"/>
  <c r="L364" i="20" s="1"/>
  <c r="K365" i="20"/>
  <c r="L365" i="20" s="1"/>
  <c r="K11" i="20"/>
  <c r="L11" i="20" s="1"/>
  <c r="N11" i="20" s="1"/>
  <c r="K316" i="20"/>
  <c r="L316" i="20" s="1"/>
  <c r="R316" i="20" s="1"/>
  <c r="K95" i="20"/>
  <c r="L95" i="20" s="1"/>
  <c r="P95" i="20" s="1"/>
  <c r="K372" i="20"/>
  <c r="L372" i="20" s="1"/>
  <c r="R372" i="20" s="1"/>
  <c r="K52" i="20"/>
  <c r="L52" i="20" s="1"/>
  <c r="R52" i="20" s="1"/>
  <c r="K207" i="20"/>
  <c r="L207" i="20" s="1"/>
  <c r="R207" i="20" s="1"/>
  <c r="K377" i="20"/>
  <c r="L377" i="20" s="1"/>
  <c r="R377" i="20" s="1"/>
  <c r="K361" i="20"/>
  <c r="L361" i="20" s="1"/>
  <c r="P361" i="20" s="1"/>
  <c r="K349" i="20"/>
  <c r="L349" i="20" s="1"/>
  <c r="P349" i="20" s="1"/>
  <c r="K4" i="20"/>
  <c r="L4" i="20" s="1"/>
  <c r="K319" i="20"/>
  <c r="L319" i="20" s="1"/>
  <c r="R319" i="20" s="1"/>
  <c r="K266" i="20"/>
  <c r="L266" i="20" s="1"/>
  <c r="K308" i="20"/>
  <c r="L308" i="20" s="1"/>
  <c r="P308" i="20" s="1"/>
  <c r="K90" i="20"/>
  <c r="L90" i="20" s="1"/>
  <c r="K72" i="20"/>
  <c r="L72" i="20" s="1"/>
  <c r="R72" i="20" s="1"/>
  <c r="K352" i="20"/>
  <c r="L352" i="20" s="1"/>
  <c r="K332" i="20"/>
  <c r="L332" i="20" s="1"/>
  <c r="K33" i="20"/>
  <c r="L33" i="20" s="1"/>
  <c r="P33" i="20" s="1"/>
  <c r="K362" i="20"/>
  <c r="L362" i="20" s="1"/>
  <c r="R362" i="20" s="1"/>
  <c r="K341" i="20"/>
  <c r="L341" i="20" s="1"/>
  <c r="K333" i="20"/>
  <c r="L333" i="20" s="1"/>
  <c r="R333" i="20" s="1"/>
  <c r="K342" i="20"/>
  <c r="L342" i="20" s="1"/>
  <c r="K334" i="20"/>
  <c r="L334" i="20" s="1"/>
  <c r="R334" i="20" s="1"/>
  <c r="K343" i="20"/>
  <c r="L343" i="20" s="1"/>
  <c r="P343" i="20" s="1"/>
  <c r="K344" i="20"/>
  <c r="L344" i="20" s="1"/>
  <c r="R344" i="20" s="1"/>
  <c r="K335" i="20"/>
  <c r="L335" i="20" s="1"/>
  <c r="K345" i="20"/>
  <c r="L345" i="20" s="1"/>
  <c r="P345" i="20" s="1"/>
  <c r="K331" i="20"/>
  <c r="L331" i="20" s="1"/>
  <c r="P331" i="20" s="1"/>
  <c r="K258" i="20"/>
  <c r="L258" i="20" s="1"/>
  <c r="K336" i="20"/>
  <c r="L336" i="20" s="1"/>
  <c r="P336" i="20" s="1"/>
  <c r="K24" i="20"/>
  <c r="L24" i="20" s="1"/>
  <c r="R24" i="20" s="1"/>
  <c r="K174" i="20"/>
  <c r="L174" i="20" s="1"/>
  <c r="P174" i="20" s="1"/>
  <c r="K380" i="20"/>
  <c r="L380" i="20" s="1"/>
  <c r="P380" i="20" s="1"/>
  <c r="K280" i="20"/>
  <c r="L280" i="20" s="1"/>
  <c r="R280" i="20" s="1"/>
  <c r="K298" i="20"/>
  <c r="L298" i="20" s="1"/>
  <c r="P298" i="20" s="1"/>
  <c r="K299" i="20"/>
  <c r="L299" i="20" s="1"/>
  <c r="P299" i="20" s="1"/>
  <c r="K217" i="20"/>
  <c r="L217" i="20" s="1"/>
  <c r="K50" i="20"/>
  <c r="L50" i="20" s="1"/>
  <c r="K42" i="20"/>
  <c r="L42" i="20" s="1"/>
  <c r="R42" i="20" s="1"/>
  <c r="K5" i="20"/>
  <c r="L5" i="20" s="1"/>
  <c r="K240" i="20"/>
  <c r="L240" i="20" s="1"/>
  <c r="K109" i="20"/>
  <c r="L109" i="20" s="1"/>
  <c r="R109" i="20" s="1"/>
  <c r="K393" i="20"/>
  <c r="L393" i="20" s="1"/>
  <c r="R393" i="20" s="1"/>
  <c r="K154" i="20"/>
  <c r="L154" i="20" s="1"/>
  <c r="P154" i="20" s="1"/>
  <c r="K155" i="20"/>
  <c r="L155" i="20" s="1"/>
  <c r="R155" i="20" s="1"/>
  <c r="K300" i="20"/>
  <c r="L300" i="20" s="1"/>
  <c r="R300" i="20" s="1"/>
  <c r="K301" i="20"/>
  <c r="L301" i="20" s="1"/>
  <c r="P301" i="20" s="1"/>
  <c r="K293" i="20"/>
  <c r="L293" i="20" s="1"/>
  <c r="R293" i="20" s="1"/>
  <c r="K64" i="20"/>
  <c r="L64" i="20" s="1"/>
  <c r="R64" i="20" s="1"/>
  <c r="K68" i="20"/>
  <c r="L68" i="20" s="1"/>
  <c r="K241" i="20"/>
  <c r="L241" i="20" s="1"/>
  <c r="P241" i="20" s="1"/>
  <c r="K85" i="20"/>
  <c r="L85" i="20" s="1"/>
  <c r="K229" i="20"/>
  <c r="L229" i="20" s="1"/>
  <c r="P229" i="20" s="1"/>
  <c r="K125" i="20"/>
  <c r="L125" i="20" s="1"/>
  <c r="R125" i="20" s="1"/>
  <c r="K146" i="20"/>
  <c r="L146" i="20" s="1"/>
  <c r="R146" i="20" s="1"/>
  <c r="K271" i="20"/>
  <c r="L271" i="20" s="1"/>
  <c r="P271" i="20" s="1"/>
  <c r="K200" i="20"/>
  <c r="L200" i="20" s="1"/>
  <c r="P200" i="20" s="1"/>
  <c r="K359" i="20"/>
  <c r="L359" i="20"/>
  <c r="K272" i="20"/>
  <c r="L272" i="20" s="1"/>
  <c r="P272" i="20" s="1"/>
  <c r="K242" i="20"/>
  <c r="L242" i="20" s="1"/>
  <c r="R242" i="20" s="1"/>
  <c r="K248" i="20"/>
  <c r="L248" i="20" s="1"/>
  <c r="R248" i="20" s="1"/>
  <c r="K87" i="20"/>
  <c r="L87" i="20" s="1"/>
  <c r="R87" i="20" s="1"/>
  <c r="K234" i="20"/>
  <c r="L234" i="20" s="1"/>
  <c r="K267" i="20"/>
  <c r="L267" i="20" s="1"/>
  <c r="R267" i="20" s="1"/>
  <c r="K281" i="20"/>
  <c r="L281" i="20" s="1"/>
  <c r="P281" i="20" s="1"/>
  <c r="K360" i="20"/>
  <c r="L360" i="20" s="1"/>
  <c r="R360" i="20" s="1"/>
  <c r="K168" i="20"/>
  <c r="L168" i="20" s="1"/>
  <c r="K175" i="20"/>
  <c r="L175" i="20" s="1"/>
  <c r="R175" i="20" s="1"/>
  <c r="K309" i="20"/>
  <c r="L309" i="20"/>
  <c r="P309" i="20" s="1"/>
  <c r="K187" i="20"/>
  <c r="L187" i="20" s="1"/>
  <c r="K230" i="20"/>
  <c r="L230" i="20" s="1"/>
  <c r="P230" i="20" s="1"/>
  <c r="K384" i="20"/>
  <c r="L384" i="20" s="1"/>
  <c r="K235" i="20"/>
  <c r="L235" i="20" s="1"/>
  <c r="R235" i="20" s="1"/>
  <c r="K310" i="20"/>
  <c r="L310" i="20" s="1"/>
  <c r="R310" i="20" s="1"/>
  <c r="K218" i="20"/>
  <c r="L218" i="20" s="1"/>
  <c r="K304" i="20"/>
  <c r="L304" i="20" s="1"/>
  <c r="R304" i="20" s="1"/>
  <c r="K261" i="20"/>
  <c r="L261" i="20" s="1"/>
  <c r="P261" i="20" s="1"/>
  <c r="K126" i="20"/>
  <c r="L126" i="20" s="1"/>
  <c r="K205" i="20"/>
  <c r="L205" i="20" s="1"/>
  <c r="K156" i="20"/>
  <c r="L156" i="20" s="1"/>
  <c r="K227" i="20"/>
  <c r="L227" i="20" s="1"/>
  <c r="K208" i="20"/>
  <c r="L208" i="20" s="1"/>
  <c r="K88" i="20"/>
  <c r="L88" i="20" s="1"/>
  <c r="P88" i="20" s="1"/>
  <c r="K73" i="20"/>
  <c r="L73" i="20" s="1"/>
  <c r="R73" i="20" s="1"/>
  <c r="K53" i="20"/>
  <c r="L53" i="20" s="1"/>
  <c r="P53" i="20" s="1"/>
  <c r="K201" i="20"/>
  <c r="L201" i="20" s="1"/>
  <c r="P201" i="20" s="1"/>
  <c r="K202" i="20"/>
  <c r="L202" i="20" s="1"/>
  <c r="K157" i="20"/>
  <c r="L157" i="20" s="1"/>
  <c r="P157" i="20" s="1"/>
  <c r="K353" i="20"/>
  <c r="L353" i="20" s="1"/>
  <c r="R353" i="20" s="1"/>
  <c r="K262" i="20"/>
  <c r="L262" i="20" s="1"/>
  <c r="P262" i="20" s="1"/>
  <c r="K337" i="20"/>
  <c r="L337" i="20" s="1"/>
  <c r="K338" i="20"/>
  <c r="L338" i="20" s="1"/>
  <c r="K65" i="20"/>
  <c r="L65" i="20" s="1"/>
  <c r="R65" i="20" s="1"/>
  <c r="K209" i="20"/>
  <c r="L209" i="20"/>
  <c r="P209" i="20" s="1"/>
  <c r="K110" i="20"/>
  <c r="L110" i="20" s="1"/>
  <c r="N110" i="20" s="1"/>
  <c r="K69" i="20"/>
  <c r="L69" i="20" s="1"/>
  <c r="R69" i="20" s="1"/>
  <c r="K66" i="20"/>
  <c r="L66" i="20" s="1"/>
  <c r="P66" i="20" s="1"/>
  <c r="K134" i="20"/>
  <c r="L134" i="20" s="1"/>
  <c r="P134" i="20" s="1"/>
  <c r="K8" i="20"/>
  <c r="L8" i="20" s="1"/>
  <c r="R8" i="20" s="1"/>
  <c r="K74" i="20"/>
  <c r="L74" i="20" s="1"/>
  <c r="P74" i="20" s="1"/>
  <c r="K236" i="20"/>
  <c r="L236" i="20" s="1"/>
  <c r="K191" i="20"/>
  <c r="L191" i="20" s="1"/>
  <c r="R191" i="20" s="1"/>
  <c r="K6" i="20"/>
  <c r="L6" i="20" s="1"/>
  <c r="K273" i="20"/>
  <c r="L273" i="20" s="1"/>
  <c r="R273" i="20" s="1"/>
  <c r="K115" i="20"/>
  <c r="L115" i="20"/>
  <c r="P115" i="20" s="1"/>
  <c r="K249" i="20"/>
  <c r="L249" i="20" s="1"/>
  <c r="P249" i="20" s="1"/>
  <c r="K34" i="20"/>
  <c r="L34" i="20" s="1"/>
  <c r="K210" i="20"/>
  <c r="L210" i="20" s="1"/>
  <c r="P210" i="20" s="1"/>
  <c r="K158" i="20"/>
  <c r="L158" i="20" s="1"/>
  <c r="P158" i="20" s="1"/>
  <c r="K192" i="20"/>
  <c r="L192" i="20" s="1"/>
  <c r="R192" i="20" s="1"/>
  <c r="K259" i="20"/>
  <c r="L259" i="20"/>
  <c r="P259" i="20" s="1"/>
  <c r="K70" i="20"/>
  <c r="L70" i="20" s="1"/>
  <c r="K382" i="20"/>
  <c r="L382" i="20" s="1"/>
  <c r="K188" i="20"/>
  <c r="L188" i="20" s="1"/>
  <c r="K317" i="20"/>
  <c r="L317" i="20" s="1"/>
  <c r="P317" i="20" s="1"/>
  <c r="K58" i="20"/>
  <c r="L58" i="20" s="1"/>
  <c r="P58" i="20" s="1"/>
  <c r="K243" i="20"/>
  <c r="L243" i="20" s="1"/>
  <c r="P243" i="20" s="1"/>
  <c r="K327" i="20"/>
  <c r="L327" i="20" s="1"/>
  <c r="K206" i="20"/>
  <c r="L206" i="20" s="1"/>
  <c r="P206" i="20" s="1"/>
  <c r="K211" i="20"/>
  <c r="L211" i="20" s="1"/>
  <c r="P211" i="20" s="1"/>
  <c r="K252" i="20"/>
  <c r="L252" i="20" s="1"/>
  <c r="P252" i="20" s="1"/>
  <c r="K176" i="20"/>
  <c r="L176" i="20" s="1"/>
  <c r="R176" i="20" s="1"/>
  <c r="K375" i="20"/>
  <c r="L375" i="20"/>
  <c r="P375" i="20" s="1"/>
  <c r="K383" i="20"/>
  <c r="L383" i="20" s="1"/>
  <c r="R383" i="20" s="1"/>
  <c r="K354" i="20"/>
  <c r="L354" i="20" s="1"/>
  <c r="P354" i="20" s="1"/>
  <c r="K253" i="20"/>
  <c r="L253" i="20" s="1"/>
  <c r="P253" i="20" s="1"/>
  <c r="K286" i="20"/>
  <c r="L286" i="20" s="1"/>
  <c r="R286" i="20" s="1"/>
  <c r="K13" i="20"/>
  <c r="L13" i="20" s="1"/>
  <c r="K35" i="20"/>
  <c r="L35" i="20" s="1"/>
  <c r="R35" i="20" s="1"/>
  <c r="K376" i="20"/>
  <c r="L376" i="20" s="1"/>
  <c r="P376" i="20" s="1"/>
  <c r="K378" i="20"/>
  <c r="L378" i="20" s="1"/>
  <c r="R378" i="20" s="1"/>
  <c r="K268" i="20"/>
  <c r="L268" i="20" s="1"/>
  <c r="K263" i="20"/>
  <c r="L263" i="20" s="1"/>
  <c r="R263" i="20" s="1"/>
  <c r="K294" i="20"/>
  <c r="L294" i="20" s="1"/>
  <c r="N294" i="20" s="1"/>
  <c r="K244" i="20"/>
  <c r="L244" i="20" s="1"/>
  <c r="P244" i="20" s="1"/>
  <c r="K96" i="20"/>
  <c r="L96" i="20" s="1"/>
  <c r="P96" i="20" s="1"/>
  <c r="K27" i="20"/>
  <c r="L27" i="20" s="1"/>
  <c r="R27" i="20" s="1"/>
  <c r="K26" i="20"/>
  <c r="L26" i="20" s="1"/>
  <c r="R26" i="20" s="1"/>
  <c r="K287" i="20"/>
  <c r="L287" i="20"/>
  <c r="P287" i="20" s="1"/>
  <c r="K169" i="20"/>
  <c r="L169" i="20" s="1"/>
  <c r="K394" i="20"/>
  <c r="L394" i="20"/>
  <c r="P394" i="20" s="1"/>
  <c r="K116" i="20"/>
  <c r="L116" i="20" s="1"/>
  <c r="P116" i="20" s="1"/>
  <c r="K117" i="20"/>
  <c r="L117" i="20" s="1"/>
  <c r="P117" i="20" s="1"/>
  <c r="K250" i="20"/>
  <c r="L250" i="20" s="1"/>
  <c r="R250" i="20" s="1"/>
  <c r="K373" i="20"/>
  <c r="L373" i="20" s="1"/>
  <c r="K222" i="20"/>
  <c r="L222" i="20" s="1"/>
  <c r="P222" i="20" s="1"/>
  <c r="K219" i="20"/>
  <c r="L219" i="20" s="1"/>
  <c r="P219" i="20" s="1"/>
  <c r="K355" i="20"/>
  <c r="L355" i="20" s="1"/>
  <c r="K395" i="20"/>
  <c r="L395" i="20" s="1"/>
  <c r="R395" i="20" s="1"/>
  <c r="K147" i="20"/>
  <c r="L147" i="20" s="1"/>
  <c r="K148" i="20"/>
  <c r="L148" i="20" s="1"/>
  <c r="K290" i="20"/>
  <c r="L290" i="20" s="1"/>
  <c r="P290" i="20" s="1"/>
  <c r="K366" i="20"/>
  <c r="L366" i="20" s="1"/>
  <c r="P366" i="20" s="1"/>
  <c r="K159" i="20"/>
  <c r="L159" i="20" s="1"/>
  <c r="R159" i="20" s="1"/>
  <c r="K160" i="20"/>
  <c r="L160" i="20" s="1"/>
  <c r="P160" i="20" s="1"/>
  <c r="K177" i="20"/>
  <c r="L177" i="20" s="1"/>
  <c r="P177" i="20" s="1"/>
  <c r="K112" i="20"/>
  <c r="L112" i="20"/>
  <c r="P112" i="20" s="1"/>
  <c r="K123" i="20"/>
  <c r="L123" i="20" s="1"/>
  <c r="K367" i="20"/>
  <c r="L367" i="20" s="1"/>
  <c r="K149" i="20"/>
  <c r="L149" i="20" s="1"/>
  <c r="R149" i="20" s="1"/>
  <c r="K150" i="20"/>
  <c r="L150" i="20" s="1"/>
  <c r="P150" i="20" s="1"/>
  <c r="K291" i="20"/>
  <c r="L291" i="20" s="1"/>
  <c r="R291" i="20" s="1"/>
  <c r="K320" i="20"/>
  <c r="L320" i="20" s="1"/>
  <c r="P320" i="20" s="1"/>
  <c r="K318" i="20"/>
  <c r="L318" i="20" s="1"/>
  <c r="K356" i="20"/>
  <c r="L356" i="20" s="1"/>
  <c r="K193" i="20"/>
  <c r="L193" i="20" s="1"/>
  <c r="P193" i="20" s="1"/>
  <c r="K245" i="20"/>
  <c r="L245" i="20" s="1"/>
  <c r="R245" i="20" s="1"/>
  <c r="K311" i="20"/>
  <c r="L311" i="20" s="1"/>
  <c r="P311" i="20" s="1"/>
  <c r="K212" i="20"/>
  <c r="L212" i="20" s="1"/>
  <c r="P212" i="20" s="1"/>
  <c r="K80" i="20"/>
  <c r="L80" i="20" s="1"/>
  <c r="K137" i="20"/>
  <c r="L137" i="20" s="1"/>
  <c r="R137" i="20" s="1"/>
  <c r="K138" i="20"/>
  <c r="L138" i="20" s="1"/>
  <c r="P138" i="20" s="1"/>
  <c r="K81" i="20"/>
  <c r="L81" i="20" s="1"/>
  <c r="R81" i="20" s="1"/>
  <c r="K82" i="20"/>
  <c r="L82" i="20" s="1"/>
  <c r="R82" i="20" s="1"/>
  <c r="K321" i="20"/>
  <c r="L321" i="20" s="1"/>
  <c r="P321" i="20" s="1"/>
  <c r="K312" i="20"/>
  <c r="L312" i="20" s="1"/>
  <c r="R312" i="20" s="1"/>
  <c r="K161" i="20"/>
  <c r="L161" i="20" s="1"/>
  <c r="P161" i="20" s="1"/>
  <c r="K178" i="20"/>
  <c r="L178" i="20" s="1"/>
  <c r="P178" i="20" s="1"/>
  <c r="K18" i="20"/>
  <c r="L18" i="20" s="1"/>
  <c r="R18" i="20" s="1"/>
  <c r="K350" i="20"/>
  <c r="L350" i="20" s="1"/>
  <c r="P350" i="20" s="1"/>
  <c r="K302" i="20"/>
  <c r="L302" i="20" s="1"/>
  <c r="P302" i="20" s="1"/>
  <c r="K313" i="20"/>
  <c r="L313" i="20" s="1"/>
  <c r="K97" i="20"/>
  <c r="L97" i="20" s="1"/>
  <c r="P97" i="20" s="1"/>
  <c r="K194" i="20"/>
  <c r="L194" i="20" s="1"/>
  <c r="R194" i="20" s="1"/>
  <c r="K9" i="20"/>
  <c r="L9" i="20" s="1"/>
  <c r="R9" i="20" s="1"/>
  <c r="K213" i="20"/>
  <c r="L213" i="20" s="1"/>
  <c r="P213" i="20" s="1"/>
  <c r="K162" i="20"/>
  <c r="L162" i="20" s="1"/>
  <c r="R162" i="20" s="1"/>
  <c r="K2" i="20"/>
  <c r="L2" i="20" s="1"/>
  <c r="R2" i="20" s="1"/>
  <c r="K98" i="20"/>
  <c r="L98" i="20" s="1"/>
  <c r="P98" i="20" s="1"/>
  <c r="K179" i="20"/>
  <c r="L179" i="20" s="1"/>
  <c r="P179" i="20" s="1"/>
  <c r="K139" i="20"/>
  <c r="L139" i="20" s="1"/>
  <c r="R139" i="20" s="1"/>
  <c r="K254" i="20"/>
  <c r="L254" i="20" s="1"/>
  <c r="P254" i="20" s="1"/>
  <c r="K31" i="20"/>
  <c r="L31" i="20" s="1"/>
  <c r="P31" i="20" s="1"/>
  <c r="K39" i="20"/>
  <c r="L39" i="20" s="1"/>
  <c r="K75" i="20"/>
  <c r="L75" i="20" s="1"/>
  <c r="P75" i="20" s="1"/>
  <c r="K36" i="20"/>
  <c r="L36" i="20" s="1"/>
  <c r="P36" i="20" s="1"/>
  <c r="K231" i="20"/>
  <c r="L231" i="20" s="1"/>
  <c r="R231" i="20" s="1"/>
  <c r="K140" i="20"/>
  <c r="L140" i="20" s="1"/>
  <c r="P140" i="20" s="1"/>
  <c r="K180" i="20"/>
  <c r="L180" i="20" s="1"/>
  <c r="P180" i="20" s="1"/>
  <c r="K12" i="20"/>
  <c r="L12" i="20" s="1"/>
  <c r="P12" i="20" s="1"/>
  <c r="K40" i="20"/>
  <c r="L40" i="20" s="1"/>
  <c r="P40" i="20" s="1"/>
  <c r="K48" i="20"/>
  <c r="L48" i="20" s="1"/>
  <c r="P48" i="20" s="1"/>
  <c r="K118" i="20"/>
  <c r="L118" i="20" s="1"/>
  <c r="R118" i="20" s="1"/>
  <c r="K303" i="20"/>
  <c r="L303" i="20" s="1"/>
  <c r="K282" i="20"/>
  <c r="L282" i="20" s="1"/>
  <c r="P282" i="20" s="1"/>
  <c r="K283" i="20"/>
  <c r="L283" i="20" s="1"/>
  <c r="K195" i="20"/>
  <c r="L195" i="20" s="1"/>
  <c r="R195" i="20" s="1"/>
  <c r="K203" i="20"/>
  <c r="L203" i="20" s="1"/>
  <c r="P203" i="20" s="1"/>
  <c r="K141" i="20"/>
  <c r="L141" i="20" s="1"/>
  <c r="R141" i="20" s="1"/>
  <c r="K15" i="20"/>
  <c r="L15" i="20" s="1"/>
  <c r="R15" i="20" s="1"/>
  <c r="K246" i="20"/>
  <c r="L246" i="20" s="1"/>
  <c r="P246" i="20" s="1"/>
  <c r="K28" i="20"/>
  <c r="L28" i="20" s="1"/>
  <c r="P28" i="20" s="1"/>
  <c r="K247" i="20"/>
  <c r="L247" i="20" s="1"/>
  <c r="P247" i="20" s="1"/>
  <c r="K322" i="20"/>
  <c r="L322" i="20" s="1"/>
  <c r="P322" i="20" s="1"/>
  <c r="K223" i="20"/>
  <c r="L223" i="20" s="1"/>
  <c r="R223" i="20" s="1"/>
  <c r="K127" i="20"/>
  <c r="L127" i="20" s="1"/>
  <c r="P127" i="20" s="1"/>
  <c r="K323" i="20"/>
  <c r="L323" i="20" s="1"/>
  <c r="P323" i="20" s="1"/>
  <c r="K128" i="20"/>
  <c r="L128" i="20" s="1"/>
  <c r="K129" i="20"/>
  <c r="L129" i="20" s="1"/>
  <c r="P129" i="20" s="1"/>
  <c r="K67" i="20"/>
  <c r="L67" i="20" s="1"/>
  <c r="R67" i="20" s="1"/>
  <c r="K255" i="20"/>
  <c r="L255" i="20" s="1"/>
  <c r="R255" i="20" s="1"/>
  <c r="K3" i="20"/>
  <c r="L3" i="20" s="1"/>
  <c r="P3" i="20" s="1"/>
  <c r="K142" i="20"/>
  <c r="L142" i="20" s="1"/>
  <c r="R142" i="20" s="1"/>
  <c r="K181" i="20"/>
  <c r="L181" i="20" s="1"/>
  <c r="R181" i="20" s="1"/>
  <c r="K324" i="20"/>
  <c r="L324" i="20" s="1"/>
  <c r="P324" i="20" s="1"/>
  <c r="K196" i="20"/>
  <c r="L196" i="20" s="1"/>
  <c r="P196" i="20" s="1"/>
  <c r="K143" i="20"/>
  <c r="L143" i="20" s="1"/>
  <c r="R143" i="20" s="1"/>
  <c r="K59" i="20"/>
  <c r="L59" i="20" s="1"/>
  <c r="P59" i="20" s="1"/>
  <c r="K56" i="20"/>
  <c r="L56" i="20" s="1"/>
  <c r="P56" i="20" s="1"/>
  <c r="K45" i="20"/>
  <c r="L45" i="20" s="1"/>
  <c r="P45" i="20" s="1"/>
  <c r="K49" i="20"/>
  <c r="L49" i="20" s="1"/>
  <c r="R49" i="20" s="1"/>
  <c r="K182" i="20"/>
  <c r="L182" i="20" s="1"/>
  <c r="P182" i="20" s="1"/>
  <c r="K111" i="20"/>
  <c r="L111" i="20" s="1"/>
  <c r="P111" i="20" s="1"/>
  <c r="K163" i="20"/>
  <c r="L163" i="20" s="1"/>
  <c r="R163" i="20" s="1"/>
  <c r="K46" i="20"/>
  <c r="L46" i="20" s="1"/>
  <c r="P46" i="20" s="1"/>
  <c r="K119" i="20"/>
  <c r="L119" i="20" s="1"/>
  <c r="P119" i="20" s="1"/>
  <c r="K10" i="20"/>
  <c r="L10" i="20" s="1"/>
  <c r="R10" i="20" s="1"/>
  <c r="K264" i="20"/>
  <c r="L264" i="20"/>
  <c r="P264" i="20" s="1"/>
  <c r="K54" i="20"/>
  <c r="L54" i="20" s="1"/>
  <c r="P54" i="20" s="1"/>
  <c r="K76" i="20"/>
  <c r="L76" i="20" s="1"/>
  <c r="R76" i="20" s="1"/>
  <c r="K135" i="20"/>
  <c r="L135" i="20" s="1"/>
  <c r="P135" i="20" s="1"/>
  <c r="P303" i="20" l="1"/>
  <c r="R303" i="20"/>
  <c r="P126" i="20"/>
  <c r="R126" i="20"/>
  <c r="R188" i="20"/>
  <c r="P188" i="20"/>
  <c r="P386" i="20"/>
  <c r="R386" i="20"/>
  <c r="N202" i="20"/>
  <c r="R202" i="20"/>
  <c r="P202" i="20"/>
  <c r="P25" i="20"/>
  <c r="R25" i="20"/>
  <c r="P89" i="20"/>
  <c r="R89" i="20"/>
  <c r="R92" i="20"/>
  <c r="P92" i="20"/>
  <c r="R147" i="20"/>
  <c r="P147" i="20"/>
  <c r="P367" i="20"/>
  <c r="R367" i="20"/>
  <c r="P355" i="20"/>
  <c r="R355" i="20"/>
  <c r="P208" i="20"/>
  <c r="R208" i="20"/>
  <c r="P170" i="20"/>
  <c r="R170" i="20"/>
  <c r="P391" i="20"/>
  <c r="R391" i="20"/>
  <c r="R37" i="20"/>
  <c r="P37" i="20"/>
  <c r="P41" i="20"/>
  <c r="R41" i="20"/>
  <c r="P342" i="20"/>
  <c r="R342" i="20"/>
  <c r="N128" i="20"/>
  <c r="R128" i="20"/>
  <c r="P292" i="20"/>
  <c r="R292" i="20"/>
  <c r="R216" i="20"/>
  <c r="P216" i="20"/>
  <c r="P325" i="20"/>
  <c r="R325" i="20"/>
  <c r="N329" i="20"/>
  <c r="P77" i="20"/>
  <c r="P20" i="20"/>
  <c r="P30" i="20"/>
  <c r="P132" i="20"/>
  <c r="R284" i="20"/>
  <c r="P274" i="20"/>
  <c r="P390" i="20"/>
  <c r="P163" i="20"/>
  <c r="R196" i="20"/>
  <c r="P67" i="20"/>
  <c r="R247" i="20"/>
  <c r="P195" i="20"/>
  <c r="P231" i="20"/>
  <c r="R179" i="20"/>
  <c r="P194" i="20"/>
  <c r="R161" i="20"/>
  <c r="P137" i="20"/>
  <c r="P159" i="20"/>
  <c r="R96" i="20"/>
  <c r="P176" i="20"/>
  <c r="R210" i="20"/>
  <c r="P8" i="20"/>
  <c r="P73" i="20"/>
  <c r="R230" i="20"/>
  <c r="P242" i="20"/>
  <c r="R241" i="20"/>
  <c r="P109" i="20"/>
  <c r="P344" i="20"/>
  <c r="P72" i="20"/>
  <c r="R361" i="20"/>
  <c r="P52" i="20"/>
  <c r="R288" i="20"/>
  <c r="R124" i="20"/>
  <c r="P44" i="20"/>
  <c r="P260" i="20"/>
  <c r="R278" i="20"/>
  <c r="P61" i="20"/>
  <c r="R336" i="20"/>
  <c r="P333" i="20"/>
  <c r="P326" i="20"/>
  <c r="N283" i="20"/>
  <c r="R283" i="20"/>
  <c r="N34" i="20"/>
  <c r="R34" i="20"/>
  <c r="P123" i="20"/>
  <c r="R123" i="20"/>
  <c r="P218" i="20"/>
  <c r="R218" i="20"/>
  <c r="N240" i="20"/>
  <c r="R240" i="20"/>
  <c r="R258" i="20"/>
  <c r="P258" i="20"/>
  <c r="N307" i="20"/>
  <c r="R307" i="20"/>
  <c r="P307" i="20"/>
  <c r="N226" i="20"/>
  <c r="R226" i="20"/>
  <c r="R130" i="20"/>
  <c r="P99" i="20"/>
  <c r="R185" i="20"/>
  <c r="P184" i="20"/>
  <c r="P393" i="20"/>
  <c r="P10" i="20"/>
  <c r="R45" i="20"/>
  <c r="P142" i="20"/>
  <c r="R127" i="20"/>
  <c r="P15" i="20"/>
  <c r="R31" i="20"/>
  <c r="P162" i="20"/>
  <c r="R350" i="20"/>
  <c r="P82" i="20"/>
  <c r="P291" i="20"/>
  <c r="R117" i="20"/>
  <c r="P35" i="20"/>
  <c r="R58" i="20"/>
  <c r="P273" i="20"/>
  <c r="P360" i="20"/>
  <c r="R271" i="20"/>
  <c r="P300" i="20"/>
  <c r="P24" i="20"/>
  <c r="P340" i="20"/>
  <c r="R7" i="20"/>
  <c r="P357" i="20"/>
  <c r="R16" i="20"/>
  <c r="P351" i="20"/>
  <c r="R152" i="20"/>
  <c r="P277" i="20"/>
  <c r="P228" i="20"/>
  <c r="R150" i="20"/>
  <c r="R219" i="20"/>
  <c r="P26" i="20"/>
  <c r="R134" i="20"/>
  <c r="P353" i="20"/>
  <c r="P235" i="20"/>
  <c r="P293" i="20"/>
  <c r="P122" i="20"/>
  <c r="N39" i="20"/>
  <c r="R39" i="20"/>
  <c r="N112" i="20"/>
  <c r="R112" i="20"/>
  <c r="N234" i="20"/>
  <c r="P234" i="20"/>
  <c r="R234" i="20"/>
  <c r="P85" i="20"/>
  <c r="R85" i="20"/>
  <c r="P5" i="20"/>
  <c r="R5" i="20"/>
  <c r="P332" i="20"/>
  <c r="R332" i="20"/>
  <c r="R133" i="20"/>
  <c r="P133" i="20"/>
  <c r="N221" i="20"/>
  <c r="R221" i="20"/>
  <c r="P328" i="20"/>
  <c r="R328" i="20"/>
  <c r="P295" i="20"/>
  <c r="R295" i="20"/>
  <c r="R131" i="20"/>
  <c r="R29" i="20"/>
  <c r="P215" i="20"/>
  <c r="R275" i="20"/>
  <c r="R347" i="20"/>
  <c r="P76" i="20"/>
  <c r="R111" i="20"/>
  <c r="R129" i="20"/>
  <c r="P118" i="20"/>
  <c r="R36" i="20"/>
  <c r="R97" i="20"/>
  <c r="P245" i="20"/>
  <c r="R290" i="20"/>
  <c r="R252" i="20"/>
  <c r="P65" i="20"/>
  <c r="R88" i="20"/>
  <c r="R272" i="20"/>
  <c r="P280" i="20"/>
  <c r="R343" i="20"/>
  <c r="P362" i="20"/>
  <c r="R308" i="20"/>
  <c r="P385" i="20"/>
  <c r="P221" i="20"/>
  <c r="R14" i="20"/>
  <c r="R329" i="20"/>
  <c r="R135" i="20"/>
  <c r="R366" i="20"/>
  <c r="N80" i="20"/>
  <c r="R80" i="20"/>
  <c r="R352" i="20"/>
  <c r="P352" i="20"/>
  <c r="R370" i="20"/>
  <c r="P370" i="20"/>
  <c r="P315" i="20"/>
  <c r="R315" i="20"/>
  <c r="R78" i="20"/>
  <c r="P78" i="20"/>
  <c r="P276" i="20"/>
  <c r="R276" i="20"/>
  <c r="N85" i="20"/>
  <c r="P186" i="20"/>
  <c r="R257" i="20"/>
  <c r="R256" i="20"/>
  <c r="P389" i="20"/>
  <c r="R119" i="20"/>
  <c r="R3" i="20"/>
  <c r="P283" i="20"/>
  <c r="R180" i="20"/>
  <c r="R213" i="20"/>
  <c r="P80" i="20"/>
  <c r="R177" i="20"/>
  <c r="R253" i="20"/>
  <c r="R201" i="20"/>
  <c r="R281" i="20"/>
  <c r="P240" i="20"/>
  <c r="R331" i="20"/>
  <c r="P372" i="20"/>
  <c r="R63" i="20"/>
  <c r="R190" i="20"/>
  <c r="P248" i="20"/>
  <c r="P167" i="20"/>
  <c r="N313" i="20"/>
  <c r="R313" i="20"/>
  <c r="P13" i="20"/>
  <c r="R13" i="20"/>
  <c r="R384" i="20"/>
  <c r="P384" i="20"/>
  <c r="P68" i="20"/>
  <c r="R68" i="20"/>
  <c r="R50" i="20"/>
  <c r="P50" i="20"/>
  <c r="P335" i="20"/>
  <c r="R335" i="20"/>
  <c r="P369" i="20"/>
  <c r="R369" i="20"/>
  <c r="R84" i="20"/>
  <c r="P84" i="20"/>
  <c r="P189" i="20"/>
  <c r="R189" i="20"/>
  <c r="P19" i="20"/>
  <c r="R233" i="20"/>
  <c r="R225" i="20"/>
  <c r="P392" i="20"/>
  <c r="R54" i="20"/>
  <c r="R324" i="20"/>
  <c r="P141" i="20"/>
  <c r="R48" i="20"/>
  <c r="R98" i="20"/>
  <c r="P81" i="20"/>
  <c r="R193" i="20"/>
  <c r="R244" i="20"/>
  <c r="P191" i="20"/>
  <c r="R262" i="20"/>
  <c r="R309" i="20"/>
  <c r="P155" i="20"/>
  <c r="R380" i="20"/>
  <c r="R33" i="20"/>
  <c r="P23" i="20"/>
  <c r="R173" i="20"/>
  <c r="P330" i="20"/>
  <c r="P136" i="20"/>
  <c r="R57" i="20"/>
  <c r="R220" i="20"/>
  <c r="P251" i="20"/>
  <c r="P286" i="20"/>
  <c r="P338" i="20"/>
  <c r="R338" i="20"/>
  <c r="P217" i="20"/>
  <c r="R217" i="20"/>
  <c r="P90" i="20"/>
  <c r="R90" i="20"/>
  <c r="N153" i="20"/>
  <c r="R153" i="20"/>
  <c r="P101" i="20"/>
  <c r="R166" i="20"/>
  <c r="R21" i="20"/>
  <c r="P395" i="20"/>
  <c r="R59" i="20"/>
  <c r="R282" i="20"/>
  <c r="R254" i="20"/>
  <c r="P312" i="20"/>
  <c r="R212" i="20"/>
  <c r="R116" i="20"/>
  <c r="P34" i="20"/>
  <c r="R110" i="20"/>
  <c r="R261" i="20"/>
  <c r="P64" i="20"/>
  <c r="R299" i="20"/>
  <c r="P377" i="20"/>
  <c r="R95" i="20"/>
  <c r="R379" i="20"/>
  <c r="R306" i="20"/>
  <c r="R86" i="20"/>
  <c r="R199" i="20"/>
  <c r="R51" i="20"/>
  <c r="R56" i="20"/>
  <c r="P149" i="20"/>
  <c r="P250" i="20"/>
  <c r="R317" i="20"/>
  <c r="P6" i="20"/>
  <c r="R6" i="20"/>
  <c r="N12" i="20"/>
  <c r="R12" i="20"/>
  <c r="P318" i="20"/>
  <c r="R318" i="20"/>
  <c r="P294" i="20"/>
  <c r="R294" i="20"/>
  <c r="P70" i="20"/>
  <c r="R70" i="20"/>
  <c r="R337" i="20"/>
  <c r="P337" i="20"/>
  <c r="P227" i="20"/>
  <c r="R227" i="20"/>
  <c r="P187" i="20"/>
  <c r="R187" i="20"/>
  <c r="R11" i="20"/>
  <c r="P11" i="20"/>
  <c r="N71" i="20"/>
  <c r="R71" i="20"/>
  <c r="P145" i="20"/>
  <c r="R145" i="20"/>
  <c r="P103" i="20"/>
  <c r="R103" i="20"/>
  <c r="P368" i="20"/>
  <c r="R368" i="20"/>
  <c r="N282" i="20"/>
  <c r="N21" i="20"/>
  <c r="R120" i="20"/>
  <c r="P164" i="20"/>
  <c r="R314" i="20"/>
  <c r="R214" i="20"/>
  <c r="P144" i="20"/>
  <c r="R182" i="20"/>
  <c r="P223" i="20"/>
  <c r="R203" i="20"/>
  <c r="R75" i="20"/>
  <c r="P18" i="20"/>
  <c r="R138" i="20"/>
  <c r="R222" i="20"/>
  <c r="P192" i="20"/>
  <c r="R74" i="20"/>
  <c r="P125" i="20"/>
  <c r="R154" i="20"/>
  <c r="R32" i="20"/>
  <c r="P289" i="20"/>
  <c r="R305" i="20"/>
  <c r="R93" i="20"/>
  <c r="P57" i="20"/>
  <c r="P62" i="20"/>
  <c r="R113" i="20"/>
  <c r="R296" i="20"/>
  <c r="R354" i="20"/>
  <c r="R249" i="20"/>
  <c r="P69" i="20"/>
  <c r="P146" i="20"/>
  <c r="P42" i="20"/>
  <c r="P382" i="20"/>
  <c r="R382" i="20"/>
  <c r="P236" i="20"/>
  <c r="R236" i="20"/>
  <c r="N156" i="20"/>
  <c r="R156" i="20"/>
  <c r="N359" i="20"/>
  <c r="R359" i="20"/>
  <c r="R266" i="20"/>
  <c r="P266" i="20"/>
  <c r="P365" i="20"/>
  <c r="R365" i="20"/>
  <c r="P91" i="20"/>
  <c r="R91" i="20"/>
  <c r="P43" i="20"/>
  <c r="R43" i="20"/>
  <c r="N243" i="20"/>
  <c r="N20" i="20"/>
  <c r="R100" i="20"/>
  <c r="P346" i="20"/>
  <c r="R394" i="20"/>
  <c r="R46" i="20"/>
  <c r="P128" i="20"/>
  <c r="R246" i="20"/>
  <c r="R140" i="20"/>
  <c r="P313" i="20"/>
  <c r="R321" i="20"/>
  <c r="R160" i="20"/>
  <c r="R115" i="20"/>
  <c r="P110" i="20"/>
  <c r="R53" i="20"/>
  <c r="P359" i="20"/>
  <c r="R301" i="20"/>
  <c r="R345" i="20"/>
  <c r="P319" i="20"/>
  <c r="P297" i="20"/>
  <c r="P171" i="20"/>
  <c r="N259" i="20"/>
  <c r="R259" i="20"/>
  <c r="P268" i="20"/>
  <c r="R268" i="20"/>
  <c r="P205" i="20"/>
  <c r="R205" i="20"/>
  <c r="P364" i="20"/>
  <c r="R364" i="20"/>
  <c r="N285" i="20"/>
  <c r="P285" i="20"/>
  <c r="R285" i="20"/>
  <c r="P198" i="20"/>
  <c r="R198" i="20"/>
  <c r="R204" i="20"/>
  <c r="R232" i="20"/>
  <c r="P121" i="20"/>
  <c r="R165" i="20"/>
  <c r="R264" i="20"/>
  <c r="P255" i="20"/>
  <c r="R322" i="20"/>
  <c r="R40" i="20"/>
  <c r="P9" i="20"/>
  <c r="R178" i="20"/>
  <c r="R320" i="20"/>
  <c r="P383" i="20"/>
  <c r="R158" i="20"/>
  <c r="R157" i="20"/>
  <c r="P87" i="20"/>
  <c r="R229" i="20"/>
  <c r="R174" i="20"/>
  <c r="P207" i="20"/>
  <c r="R79" i="20"/>
  <c r="R172" i="20"/>
  <c r="R371" i="20"/>
  <c r="R238" i="20"/>
  <c r="P104" i="20"/>
  <c r="P378" i="20"/>
  <c r="P304" i="20"/>
  <c r="P363" i="20"/>
  <c r="N356" i="20"/>
  <c r="R356" i="20"/>
  <c r="P148" i="20"/>
  <c r="R148" i="20"/>
  <c r="N211" i="20"/>
  <c r="R211" i="20"/>
  <c r="P4" i="20"/>
  <c r="R4" i="20"/>
  <c r="P237" i="20"/>
  <c r="R237" i="20"/>
  <c r="N200" i="20"/>
  <c r="R224" i="20"/>
  <c r="R83" i="20"/>
  <c r="P265" i="20"/>
  <c r="R55" i="20"/>
  <c r="R387" i="20"/>
  <c r="P181" i="20"/>
  <c r="R323" i="20"/>
  <c r="P2" i="20"/>
  <c r="R302" i="20"/>
  <c r="R311" i="20"/>
  <c r="P263" i="20"/>
  <c r="R243" i="20"/>
  <c r="R209" i="20"/>
  <c r="P175" i="20"/>
  <c r="R200" i="20"/>
  <c r="R298" i="20"/>
  <c r="R349" i="20"/>
  <c r="P374" i="20"/>
  <c r="R17" i="20"/>
  <c r="R108" i="20"/>
  <c r="R94" i="20"/>
  <c r="R270" i="20"/>
  <c r="R105" i="20"/>
  <c r="R151" i="20"/>
  <c r="P339" i="20"/>
  <c r="P356" i="20"/>
  <c r="R287" i="20"/>
  <c r="R375" i="20"/>
  <c r="P334" i="20"/>
  <c r="N28" i="20"/>
  <c r="R28" i="20"/>
  <c r="N373" i="20"/>
  <c r="R373" i="20"/>
  <c r="N206" i="20"/>
  <c r="R206" i="20"/>
  <c r="P168" i="20"/>
  <c r="R168" i="20"/>
  <c r="R279" i="20"/>
  <c r="P279" i="20"/>
  <c r="N269" i="20"/>
  <c r="R269" i="20"/>
  <c r="N362" i="20"/>
  <c r="R77" i="20"/>
  <c r="P381" i="20"/>
  <c r="P143" i="20"/>
  <c r="P139" i="20"/>
  <c r="P27" i="20"/>
  <c r="P310" i="20"/>
  <c r="P358" i="20"/>
  <c r="P239" i="20"/>
  <c r="R22" i="20"/>
  <c r="P114" i="20"/>
  <c r="R38" i="20"/>
  <c r="R376" i="20"/>
  <c r="P267" i="20"/>
  <c r="P60" i="20"/>
  <c r="P169" i="20"/>
  <c r="R169" i="20"/>
  <c r="P327" i="20"/>
  <c r="R327" i="20"/>
  <c r="N66" i="20"/>
  <c r="R66" i="20"/>
  <c r="N341" i="20"/>
  <c r="R341" i="20"/>
  <c r="P197" i="20"/>
  <c r="R197" i="20"/>
  <c r="N47" i="20"/>
  <c r="R47" i="20"/>
  <c r="P106" i="20"/>
  <c r="R106" i="20"/>
  <c r="N348" i="20"/>
  <c r="R348" i="20"/>
  <c r="P226" i="20"/>
  <c r="P49" i="20"/>
  <c r="P39" i="20"/>
  <c r="P373" i="20"/>
  <c r="P156" i="20"/>
  <c r="P341" i="20"/>
  <c r="P71" i="20"/>
  <c r="R107" i="20"/>
  <c r="P316" i="20"/>
  <c r="N194" i="20"/>
  <c r="N167" i="20"/>
  <c r="N135" i="20"/>
  <c r="N24" i="20"/>
  <c r="N56" i="20"/>
  <c r="N69" i="20"/>
  <c r="N304" i="20"/>
  <c r="N109" i="20"/>
  <c r="N340" i="20"/>
  <c r="N93" i="20"/>
  <c r="N220" i="20"/>
  <c r="N374" i="20"/>
  <c r="N75" i="20"/>
  <c r="N330" i="20"/>
  <c r="N31" i="20"/>
  <c r="N53" i="20"/>
  <c r="N218" i="20"/>
  <c r="N207" i="20"/>
  <c r="N305" i="20"/>
  <c r="N30" i="20"/>
  <c r="N327" i="20"/>
  <c r="N76" i="20"/>
  <c r="N311" i="20"/>
  <c r="N5" i="20"/>
  <c r="N306" i="20"/>
  <c r="N107" i="20"/>
  <c r="N256" i="20"/>
  <c r="N97" i="20"/>
  <c r="N106" i="20"/>
  <c r="N196" i="20"/>
  <c r="N219" i="20"/>
  <c r="N241" i="20"/>
  <c r="N42" i="20"/>
  <c r="N372" i="20"/>
  <c r="N387" i="20"/>
  <c r="N129" i="20"/>
  <c r="N179" i="20"/>
  <c r="N193" i="20"/>
  <c r="N72" i="20"/>
  <c r="N95" i="20"/>
  <c r="N108" i="20"/>
  <c r="N225" i="20"/>
  <c r="N168" i="20"/>
  <c r="N242" i="20"/>
  <c r="N64" i="20"/>
  <c r="N16" i="20"/>
  <c r="N385" i="20"/>
  <c r="N278" i="20"/>
  <c r="N101" i="20"/>
  <c r="N247" i="20"/>
  <c r="N159" i="20"/>
  <c r="N308" i="20"/>
  <c r="N368" i="20"/>
  <c r="N224" i="20"/>
  <c r="N389" i="20"/>
  <c r="N358" i="20"/>
  <c r="N6" i="20"/>
  <c r="N343" i="20"/>
  <c r="N3" i="20"/>
  <c r="N321" i="20"/>
  <c r="N289" i="20"/>
  <c r="N49" i="20"/>
  <c r="N48" i="20"/>
  <c r="N246" i="20"/>
  <c r="N213" i="20"/>
  <c r="N268" i="20"/>
  <c r="N252" i="20"/>
  <c r="N300" i="20"/>
  <c r="N171" i="20"/>
  <c r="N38" i="20"/>
  <c r="N376" i="20"/>
  <c r="N161" i="20"/>
  <c r="N70" i="20"/>
  <c r="N67" i="20"/>
  <c r="N380" i="20"/>
  <c r="N4" i="20"/>
  <c r="N371" i="20"/>
  <c r="N45" i="20"/>
  <c r="N323" i="20"/>
  <c r="N302" i="20"/>
  <c r="N212" i="20"/>
  <c r="N117" i="20"/>
  <c r="N126" i="20"/>
  <c r="N299" i="20"/>
  <c r="N63" i="20"/>
  <c r="N318" i="20"/>
  <c r="N316" i="20"/>
  <c r="N257" i="20"/>
  <c r="N185" i="20"/>
  <c r="N59" i="20"/>
  <c r="N127" i="20"/>
  <c r="N303" i="20"/>
  <c r="N254" i="20"/>
  <c r="N350" i="20"/>
  <c r="N116" i="20"/>
  <c r="N58" i="20"/>
  <c r="N209" i="20"/>
  <c r="N261" i="20"/>
  <c r="N271" i="20"/>
  <c r="N298" i="20"/>
  <c r="N33" i="20"/>
  <c r="N32" i="20"/>
  <c r="N173" i="20"/>
  <c r="N170" i="20"/>
  <c r="N113" i="20"/>
  <c r="N150" i="20"/>
  <c r="N134" i="20"/>
  <c r="N68" i="20"/>
  <c r="N364" i="20"/>
  <c r="N314" i="20"/>
  <c r="N284" i="20"/>
  <c r="N29" i="20"/>
  <c r="N147" i="20"/>
  <c r="N258" i="20"/>
  <c r="N172" i="20"/>
  <c r="N184" i="20"/>
  <c r="N55" i="20"/>
  <c r="N143" i="20"/>
  <c r="N223" i="20"/>
  <c r="N118" i="20"/>
  <c r="N139" i="20"/>
  <c r="N18" i="20"/>
  <c r="N245" i="20"/>
  <c r="N27" i="20"/>
  <c r="N192" i="20"/>
  <c r="N65" i="20"/>
  <c r="N310" i="20"/>
  <c r="N125" i="20"/>
  <c r="N280" i="20"/>
  <c r="N352" i="20"/>
  <c r="N351" i="20"/>
  <c r="N279" i="20"/>
  <c r="N114" i="20"/>
  <c r="N228" i="20"/>
  <c r="N149" i="20"/>
  <c r="N378" i="20"/>
  <c r="N338" i="20"/>
  <c r="N293" i="20"/>
  <c r="N197" i="20"/>
  <c r="N265" i="20"/>
  <c r="N23" i="20"/>
  <c r="N215" i="20"/>
  <c r="N349" i="20"/>
  <c r="N365" i="20"/>
  <c r="N130" i="20"/>
  <c r="N54" i="20"/>
  <c r="N322" i="20"/>
  <c r="N178" i="20"/>
  <c r="N96" i="20"/>
  <c r="N158" i="20"/>
  <c r="N262" i="20"/>
  <c r="N230" i="20"/>
  <c r="N229" i="20"/>
  <c r="N379" i="20"/>
  <c r="N386" i="20"/>
  <c r="N198" i="20"/>
  <c r="N367" i="20"/>
  <c r="N13" i="20"/>
  <c r="N353" i="20"/>
  <c r="N370" i="20"/>
  <c r="N186" i="20"/>
  <c r="N164" i="20"/>
  <c r="N326" i="20"/>
  <c r="N25" i="20"/>
  <c r="N217" i="20"/>
  <c r="N232" i="20"/>
  <c r="R183" i="20"/>
  <c r="P183" i="20"/>
  <c r="N183" i="20"/>
  <c r="N264" i="20"/>
  <c r="N324" i="20"/>
  <c r="N40" i="20"/>
  <c r="N98" i="20"/>
  <c r="N320" i="20"/>
  <c r="N244" i="20"/>
  <c r="N210" i="20"/>
  <c r="N157" i="20"/>
  <c r="N309" i="20"/>
  <c r="N174" i="20"/>
  <c r="N357" i="20"/>
  <c r="N86" i="20"/>
  <c r="N270" i="20"/>
  <c r="N51" i="20"/>
  <c r="N123" i="20"/>
  <c r="N354" i="20"/>
  <c r="N227" i="20"/>
  <c r="N50" i="20"/>
  <c r="N369" i="20"/>
  <c r="N83" i="20"/>
  <c r="N121" i="20"/>
  <c r="N102" i="20"/>
  <c r="N267" i="20"/>
  <c r="N251" i="20"/>
  <c r="N61" i="20"/>
  <c r="N395" i="20"/>
  <c r="N10" i="20"/>
  <c r="N181" i="20"/>
  <c r="N2" i="20"/>
  <c r="N312" i="20"/>
  <c r="N291" i="20"/>
  <c r="N263" i="20"/>
  <c r="N175" i="20"/>
  <c r="N319" i="20"/>
  <c r="N297" i="20"/>
  <c r="N239" i="20"/>
  <c r="N92" i="20"/>
  <c r="N339" i="20"/>
  <c r="N205" i="20"/>
  <c r="N336" i="20"/>
  <c r="N292" i="20"/>
  <c r="N233" i="20"/>
  <c r="N274" i="20"/>
  <c r="N100" i="20"/>
  <c r="N363" i="20"/>
  <c r="N236" i="20"/>
  <c r="N337" i="20"/>
  <c r="N235" i="20"/>
  <c r="N315" i="20"/>
  <c r="N394" i="20"/>
  <c r="N119" i="20"/>
  <c r="N142" i="20"/>
  <c r="N180" i="20"/>
  <c r="N162" i="20"/>
  <c r="N177" i="20"/>
  <c r="N35" i="20"/>
  <c r="N115" i="20"/>
  <c r="N201" i="20"/>
  <c r="N360" i="20"/>
  <c r="N301" i="20"/>
  <c r="N331" i="20"/>
  <c r="N361" i="20"/>
  <c r="N17" i="20"/>
  <c r="N124" i="20"/>
  <c r="N14" i="20"/>
  <c r="N328" i="20"/>
  <c r="N148" i="20"/>
  <c r="N335" i="20"/>
  <c r="N60" i="20"/>
  <c r="N347" i="20"/>
  <c r="N19" i="20"/>
  <c r="N377" i="20"/>
  <c r="N7" i="20"/>
  <c r="N136" i="20"/>
  <c r="N44" i="20"/>
  <c r="N78" i="20"/>
  <c r="N99" i="20"/>
  <c r="N393" i="20"/>
  <c r="N46" i="20"/>
  <c r="N15" i="20"/>
  <c r="N140" i="20"/>
  <c r="N82" i="20"/>
  <c r="N160" i="20"/>
  <c r="N253" i="20"/>
  <c r="N273" i="20"/>
  <c r="N281" i="20"/>
  <c r="N345" i="20"/>
  <c r="N190" i="20"/>
  <c r="N238" i="20"/>
  <c r="N105" i="20"/>
  <c r="N43" i="20"/>
  <c r="N355" i="20"/>
  <c r="N317" i="20"/>
  <c r="N333" i="20"/>
  <c r="N89" i="20"/>
  <c r="N346" i="20"/>
  <c r="N375" i="20"/>
  <c r="N286" i="20"/>
  <c r="N248" i="20"/>
  <c r="N52" i="20"/>
  <c r="N151" i="20"/>
  <c r="N204" i="20"/>
  <c r="N392" i="20"/>
  <c r="N163" i="20"/>
  <c r="N255" i="20"/>
  <c r="N141" i="20"/>
  <c r="N231" i="20"/>
  <c r="N9" i="20"/>
  <c r="N81" i="20"/>
  <c r="N383" i="20"/>
  <c r="N191" i="20"/>
  <c r="N73" i="20"/>
  <c r="N87" i="20"/>
  <c r="N155" i="20"/>
  <c r="N344" i="20"/>
  <c r="N277" i="20"/>
  <c r="N250" i="20"/>
  <c r="N188" i="20"/>
  <c r="N384" i="20"/>
  <c r="N332" i="20"/>
  <c r="N216" i="20"/>
  <c r="N132" i="20"/>
  <c r="N41" i="20"/>
  <c r="N187" i="20"/>
  <c r="N334" i="20"/>
  <c r="N133" i="20"/>
  <c r="N94" i="20"/>
  <c r="N152" i="20"/>
  <c r="N131" i="20"/>
  <c r="N391" i="20"/>
  <c r="N111" i="20"/>
  <c r="N203" i="20"/>
  <c r="N36" i="20"/>
  <c r="N138" i="20"/>
  <c r="N290" i="20"/>
  <c r="N176" i="20"/>
  <c r="N74" i="20"/>
  <c r="N88" i="20"/>
  <c r="N154" i="20"/>
  <c r="N79" i="20"/>
  <c r="N189" i="20"/>
  <c r="N199" i="20"/>
  <c r="N276" i="20"/>
  <c r="N295" i="20"/>
  <c r="N169" i="20"/>
  <c r="N382" i="20"/>
  <c r="N90" i="20"/>
  <c r="N145" i="20"/>
  <c r="N275" i="20"/>
  <c r="N165" i="20"/>
  <c r="N166" i="20"/>
  <c r="N62" i="20"/>
  <c r="N144" i="20"/>
  <c r="N37" i="20"/>
  <c r="N296" i="20"/>
  <c r="N390" i="20"/>
  <c r="N182" i="20"/>
  <c r="N195" i="20"/>
  <c r="N137" i="20"/>
  <c r="N222" i="20"/>
  <c r="N8" i="20"/>
  <c r="N208" i="20"/>
  <c r="N272" i="20"/>
  <c r="N342" i="20"/>
  <c r="N288" i="20"/>
  <c r="N91" i="20"/>
  <c r="N287" i="20"/>
  <c r="N266" i="20"/>
  <c r="N325" i="20"/>
  <c r="N214" i="20"/>
  <c r="N366" i="20"/>
  <c r="N249" i="20"/>
  <c r="N122" i="20"/>
  <c r="N22" i="20"/>
  <c r="N381" i="20"/>
  <c r="N260" i="20"/>
  <c r="N104" i="20"/>
  <c r="N26" i="20"/>
  <c r="N146" i="20"/>
  <c r="N84" i="20"/>
  <c r="N120" i="20"/>
  <c r="P352" i="19"/>
  <c r="L352" i="19"/>
  <c r="H352" i="19"/>
  <c r="P351" i="19"/>
  <c r="L351" i="19"/>
  <c r="H351" i="19"/>
  <c r="P350" i="19"/>
  <c r="L350" i="19"/>
  <c r="H350" i="19"/>
  <c r="P349" i="19"/>
  <c r="L349" i="19"/>
  <c r="H349" i="19"/>
  <c r="P348" i="19"/>
  <c r="L348" i="19"/>
  <c r="H348" i="19"/>
  <c r="P347" i="19"/>
  <c r="L347" i="19"/>
  <c r="H347" i="19"/>
  <c r="P346" i="19"/>
  <c r="L346" i="19"/>
  <c r="H346" i="19"/>
  <c r="P345" i="19"/>
  <c r="L345" i="19"/>
  <c r="H345" i="19"/>
  <c r="P344" i="19"/>
  <c r="L344" i="19"/>
  <c r="H344" i="19"/>
  <c r="P343" i="19"/>
  <c r="L343" i="19"/>
  <c r="H343" i="19"/>
  <c r="P342" i="19"/>
  <c r="L342" i="19"/>
  <c r="H342" i="19"/>
  <c r="P341" i="19"/>
  <c r="L341" i="19"/>
  <c r="H341" i="19"/>
  <c r="P340" i="19"/>
  <c r="L340" i="19"/>
  <c r="H340" i="19"/>
  <c r="P339" i="19"/>
  <c r="L339" i="19"/>
  <c r="H339" i="19"/>
  <c r="P338" i="19"/>
  <c r="L338" i="19"/>
  <c r="H338" i="19"/>
  <c r="P337" i="19"/>
  <c r="L337" i="19"/>
  <c r="H337" i="19"/>
  <c r="P336" i="19"/>
  <c r="L336" i="19"/>
  <c r="H336" i="19"/>
  <c r="P335" i="19"/>
  <c r="L335" i="19"/>
  <c r="H335" i="19"/>
  <c r="P334" i="19"/>
  <c r="L334" i="19"/>
  <c r="H334" i="19"/>
  <c r="P333" i="19"/>
  <c r="L333" i="19"/>
  <c r="H333" i="19"/>
  <c r="P332" i="19"/>
  <c r="L332" i="19"/>
  <c r="H332" i="19"/>
  <c r="P331" i="19"/>
  <c r="L331" i="19"/>
  <c r="H331" i="19"/>
  <c r="P330" i="19"/>
  <c r="L330" i="19"/>
  <c r="H330" i="19"/>
  <c r="P329" i="19"/>
  <c r="L329" i="19"/>
  <c r="H329" i="19"/>
  <c r="P328" i="19"/>
  <c r="L328" i="19"/>
  <c r="H328" i="19"/>
  <c r="P327" i="19"/>
  <c r="L327" i="19"/>
  <c r="H327" i="19"/>
  <c r="P326" i="19"/>
  <c r="L326" i="19"/>
  <c r="H326" i="19"/>
  <c r="P325" i="19"/>
  <c r="L325" i="19"/>
  <c r="H325" i="19"/>
  <c r="P324" i="19"/>
  <c r="L324" i="19"/>
  <c r="H324" i="19"/>
  <c r="P323" i="19"/>
  <c r="L323" i="19"/>
  <c r="H323" i="19"/>
  <c r="P322" i="19"/>
  <c r="L322" i="19"/>
  <c r="H322" i="19"/>
  <c r="P321" i="19"/>
  <c r="L321" i="19"/>
  <c r="H321" i="19"/>
  <c r="P320" i="19"/>
  <c r="L320" i="19"/>
  <c r="H320" i="19"/>
  <c r="P319" i="19"/>
  <c r="L319" i="19"/>
  <c r="H319" i="19"/>
  <c r="P318" i="19"/>
  <c r="L318" i="19"/>
  <c r="H318" i="19"/>
  <c r="P317" i="19"/>
  <c r="L317" i="19"/>
  <c r="H317" i="19"/>
  <c r="P316" i="19"/>
  <c r="L316" i="19"/>
  <c r="H316" i="19"/>
  <c r="P315" i="19"/>
  <c r="L315" i="19"/>
  <c r="H315" i="19"/>
  <c r="P314" i="19"/>
  <c r="L314" i="19"/>
  <c r="H314" i="19"/>
  <c r="P313" i="19"/>
  <c r="L313" i="19"/>
  <c r="H313" i="19"/>
  <c r="P312" i="19"/>
  <c r="L312" i="19"/>
  <c r="H312" i="19"/>
  <c r="P311" i="19"/>
  <c r="L311" i="19"/>
  <c r="H311" i="19"/>
  <c r="P310" i="19"/>
  <c r="L310" i="19"/>
  <c r="H310" i="19"/>
  <c r="P309" i="19"/>
  <c r="L309" i="19"/>
  <c r="H309" i="19"/>
  <c r="P308" i="19"/>
  <c r="L308" i="19"/>
  <c r="H308" i="19"/>
  <c r="P307" i="19"/>
  <c r="L307" i="19"/>
  <c r="H307" i="19"/>
  <c r="P306" i="19"/>
  <c r="L306" i="19"/>
  <c r="H306" i="19"/>
  <c r="P305" i="19"/>
  <c r="L305" i="19"/>
  <c r="H305" i="19"/>
  <c r="P304" i="19"/>
  <c r="L304" i="19"/>
  <c r="H304" i="19"/>
  <c r="P303" i="19"/>
  <c r="L303" i="19"/>
  <c r="H303" i="19"/>
  <c r="P302" i="19"/>
  <c r="L302" i="19"/>
  <c r="H302" i="19"/>
  <c r="P301" i="19"/>
  <c r="L301" i="19"/>
  <c r="H301" i="19"/>
  <c r="P300" i="19"/>
  <c r="L300" i="19"/>
  <c r="H300" i="19"/>
  <c r="P299" i="19"/>
  <c r="L299" i="19"/>
  <c r="H299" i="19"/>
  <c r="P298" i="19"/>
  <c r="L298" i="19"/>
  <c r="H298" i="19"/>
  <c r="P297" i="19"/>
  <c r="L297" i="19"/>
  <c r="H297" i="19"/>
  <c r="P296" i="19"/>
  <c r="L296" i="19"/>
  <c r="H296" i="19"/>
  <c r="P295" i="19"/>
  <c r="L295" i="19"/>
  <c r="H295" i="19"/>
  <c r="P294" i="19"/>
  <c r="L294" i="19"/>
  <c r="H294" i="19"/>
  <c r="P293" i="19"/>
  <c r="L293" i="19"/>
  <c r="H293" i="19"/>
  <c r="P292" i="19"/>
  <c r="L292" i="19"/>
  <c r="H292" i="19"/>
  <c r="P291" i="19"/>
  <c r="L291" i="19"/>
  <c r="H291" i="19"/>
  <c r="P290" i="19"/>
  <c r="L290" i="19"/>
  <c r="H290" i="19"/>
  <c r="P289" i="19"/>
  <c r="L289" i="19"/>
  <c r="H289" i="19"/>
  <c r="P288" i="19"/>
  <c r="L288" i="19"/>
  <c r="H288" i="19"/>
  <c r="P287" i="19"/>
  <c r="L287" i="19"/>
  <c r="H287" i="19"/>
  <c r="P286" i="19"/>
  <c r="L286" i="19"/>
  <c r="H286" i="19"/>
  <c r="P285" i="19"/>
  <c r="L285" i="19"/>
  <c r="H285" i="19"/>
  <c r="P284" i="19"/>
  <c r="L284" i="19"/>
  <c r="H284" i="19"/>
  <c r="P283" i="19"/>
  <c r="L283" i="19"/>
  <c r="H283" i="19"/>
  <c r="P282" i="19"/>
  <c r="L282" i="19"/>
  <c r="H282" i="19"/>
  <c r="P281" i="19"/>
  <c r="L281" i="19"/>
  <c r="H281" i="19"/>
  <c r="P280" i="19"/>
  <c r="L280" i="19"/>
  <c r="H280" i="19"/>
  <c r="P279" i="19"/>
  <c r="L279" i="19"/>
  <c r="H279" i="19"/>
  <c r="P278" i="19"/>
  <c r="L278" i="19"/>
  <c r="H278" i="19"/>
  <c r="P277" i="19"/>
  <c r="L277" i="19"/>
  <c r="H277" i="19"/>
  <c r="P276" i="19"/>
  <c r="L276" i="19"/>
  <c r="H276" i="19"/>
  <c r="P275" i="19"/>
  <c r="L275" i="19"/>
  <c r="H275" i="19"/>
  <c r="P274" i="19"/>
  <c r="L274" i="19"/>
  <c r="H274" i="19"/>
  <c r="P273" i="19"/>
  <c r="L273" i="19"/>
  <c r="H273" i="19"/>
  <c r="P272" i="19"/>
  <c r="L272" i="19"/>
  <c r="H272" i="19"/>
  <c r="P271" i="19"/>
  <c r="L271" i="19"/>
  <c r="H271" i="19"/>
  <c r="P270" i="19"/>
  <c r="L270" i="19"/>
  <c r="H270" i="19"/>
  <c r="P269" i="19"/>
  <c r="L269" i="19"/>
  <c r="H269" i="19"/>
  <c r="P268" i="19"/>
  <c r="L268" i="19"/>
  <c r="H268" i="19"/>
  <c r="P267" i="19"/>
  <c r="L267" i="19"/>
  <c r="H267" i="19"/>
  <c r="P266" i="19"/>
  <c r="L266" i="19"/>
  <c r="H266" i="19"/>
  <c r="P265" i="19"/>
  <c r="L265" i="19"/>
  <c r="H265" i="19"/>
  <c r="P264" i="19"/>
  <c r="L264" i="19"/>
  <c r="H264" i="19"/>
  <c r="P263" i="19"/>
  <c r="L263" i="19"/>
  <c r="H263" i="19"/>
  <c r="P262" i="19"/>
  <c r="L262" i="19"/>
  <c r="H262" i="19"/>
  <c r="P261" i="19"/>
  <c r="L261" i="19"/>
  <c r="H261" i="19"/>
  <c r="P260" i="19"/>
  <c r="L260" i="19"/>
  <c r="H260" i="19"/>
  <c r="P259" i="19"/>
  <c r="L259" i="19"/>
  <c r="H259" i="19"/>
  <c r="P258" i="19"/>
  <c r="L258" i="19"/>
  <c r="H258" i="19"/>
  <c r="P257" i="19"/>
  <c r="L257" i="19"/>
  <c r="H257" i="19"/>
  <c r="P256" i="19"/>
  <c r="L256" i="19"/>
  <c r="H256" i="19"/>
  <c r="P255" i="19"/>
  <c r="L255" i="19"/>
  <c r="H255" i="19"/>
  <c r="P254" i="19"/>
  <c r="L254" i="19"/>
  <c r="H254" i="19"/>
  <c r="P253" i="19"/>
  <c r="L253" i="19"/>
  <c r="H253" i="19"/>
  <c r="P252" i="19"/>
  <c r="L252" i="19"/>
  <c r="H252" i="19"/>
  <c r="P251" i="19"/>
  <c r="L251" i="19"/>
  <c r="H251" i="19"/>
  <c r="P250" i="19"/>
  <c r="L250" i="19"/>
  <c r="H250" i="19"/>
  <c r="P249" i="19"/>
  <c r="L249" i="19"/>
  <c r="H249" i="19"/>
  <c r="P248" i="19"/>
  <c r="L248" i="19"/>
  <c r="H248" i="19"/>
  <c r="P247" i="19"/>
  <c r="L247" i="19"/>
  <c r="H247" i="19"/>
  <c r="P246" i="19"/>
  <c r="L246" i="19"/>
  <c r="H246" i="19"/>
  <c r="P245" i="19"/>
  <c r="L245" i="19"/>
  <c r="H245" i="19"/>
  <c r="P244" i="19"/>
  <c r="L244" i="19"/>
  <c r="H244" i="19"/>
  <c r="P243" i="19"/>
  <c r="L243" i="19"/>
  <c r="H243" i="19"/>
  <c r="P242" i="19"/>
  <c r="L242" i="19"/>
  <c r="H242" i="19"/>
  <c r="P241" i="19"/>
  <c r="L241" i="19"/>
  <c r="H241" i="19"/>
  <c r="P240" i="19"/>
  <c r="L240" i="19"/>
  <c r="H240" i="19"/>
  <c r="P239" i="19"/>
  <c r="L239" i="19"/>
  <c r="H239" i="19"/>
  <c r="P238" i="19"/>
  <c r="L238" i="19"/>
  <c r="H238" i="19"/>
  <c r="P237" i="19"/>
  <c r="L237" i="19"/>
  <c r="H237" i="19"/>
  <c r="P236" i="19"/>
  <c r="L236" i="19"/>
  <c r="H236" i="19"/>
  <c r="P235" i="19"/>
  <c r="L235" i="19"/>
  <c r="H235" i="19"/>
  <c r="P234" i="19"/>
  <c r="L234" i="19"/>
  <c r="H234" i="19"/>
  <c r="P233" i="19"/>
  <c r="L233" i="19"/>
  <c r="H233" i="19"/>
  <c r="P232" i="19"/>
  <c r="L232" i="19"/>
  <c r="H232" i="19"/>
  <c r="P231" i="19"/>
  <c r="L231" i="19"/>
  <c r="H231" i="19"/>
  <c r="P230" i="19"/>
  <c r="L230" i="19"/>
  <c r="H230" i="19"/>
  <c r="P229" i="19"/>
  <c r="L229" i="19"/>
  <c r="H229" i="19"/>
  <c r="P228" i="19"/>
  <c r="L228" i="19"/>
  <c r="H228" i="19"/>
  <c r="P227" i="19"/>
  <c r="L227" i="19"/>
  <c r="H227" i="19"/>
  <c r="P226" i="19"/>
  <c r="L226" i="19"/>
  <c r="H226" i="19"/>
  <c r="P225" i="19"/>
  <c r="L225" i="19"/>
  <c r="H225" i="19"/>
  <c r="P224" i="19"/>
  <c r="L224" i="19"/>
  <c r="H224" i="19"/>
  <c r="P223" i="19"/>
  <c r="L223" i="19"/>
  <c r="H223" i="19"/>
  <c r="P222" i="19"/>
  <c r="L222" i="19"/>
  <c r="H222" i="19"/>
  <c r="P221" i="19"/>
  <c r="L221" i="19"/>
  <c r="H221" i="19"/>
  <c r="P220" i="19"/>
  <c r="L220" i="19"/>
  <c r="H220" i="19"/>
  <c r="P219" i="19"/>
  <c r="L219" i="19"/>
  <c r="H219" i="19"/>
  <c r="P218" i="19"/>
  <c r="L218" i="19"/>
  <c r="H218" i="19"/>
  <c r="P217" i="19"/>
  <c r="L217" i="19"/>
  <c r="H217" i="19"/>
  <c r="P216" i="19"/>
  <c r="L216" i="19"/>
  <c r="H216" i="19"/>
  <c r="P215" i="19"/>
  <c r="L215" i="19"/>
  <c r="H215" i="19"/>
  <c r="P214" i="19"/>
  <c r="L214" i="19"/>
  <c r="H214" i="19"/>
  <c r="P213" i="19"/>
  <c r="L213" i="19"/>
  <c r="H213" i="19"/>
  <c r="P212" i="19"/>
  <c r="L212" i="19"/>
  <c r="H212" i="19"/>
  <c r="P211" i="19"/>
  <c r="L211" i="19"/>
  <c r="H211" i="19"/>
  <c r="P210" i="19"/>
  <c r="L210" i="19"/>
  <c r="H210" i="19"/>
  <c r="P209" i="19"/>
  <c r="L209" i="19"/>
  <c r="H209" i="19"/>
  <c r="P208" i="19"/>
  <c r="L208" i="19"/>
  <c r="H208" i="19"/>
  <c r="P207" i="19"/>
  <c r="L207" i="19"/>
  <c r="H207" i="19"/>
  <c r="P206" i="19"/>
  <c r="L206" i="19"/>
  <c r="H206" i="19"/>
  <c r="P205" i="19"/>
  <c r="L205" i="19"/>
  <c r="H205" i="19"/>
  <c r="P204" i="19"/>
  <c r="L204" i="19"/>
  <c r="H204" i="19"/>
  <c r="P203" i="19"/>
  <c r="L203" i="19"/>
  <c r="H203" i="19"/>
  <c r="P202" i="19"/>
  <c r="L202" i="19"/>
  <c r="H202" i="19"/>
  <c r="P201" i="19"/>
  <c r="L201" i="19"/>
  <c r="H201" i="19"/>
  <c r="P200" i="19"/>
  <c r="L200" i="19"/>
  <c r="H200" i="19"/>
  <c r="P199" i="19"/>
  <c r="L199" i="19"/>
  <c r="H199" i="19"/>
  <c r="P198" i="19"/>
  <c r="L198" i="19"/>
  <c r="H198" i="19"/>
  <c r="P197" i="19"/>
  <c r="L197" i="19"/>
  <c r="H197" i="19"/>
  <c r="P196" i="19"/>
  <c r="L196" i="19"/>
  <c r="H196" i="19"/>
  <c r="P195" i="19"/>
  <c r="L195" i="19"/>
  <c r="H195" i="19"/>
  <c r="P194" i="19"/>
  <c r="L194" i="19"/>
  <c r="H194" i="19"/>
  <c r="P193" i="19"/>
  <c r="L193" i="19"/>
  <c r="H193" i="19"/>
  <c r="P192" i="19"/>
  <c r="L192" i="19"/>
  <c r="H192" i="19"/>
  <c r="P191" i="19"/>
  <c r="L191" i="19"/>
  <c r="H191" i="19"/>
  <c r="P190" i="19"/>
  <c r="L190" i="19"/>
  <c r="H190" i="19"/>
  <c r="P189" i="19"/>
  <c r="L189" i="19"/>
  <c r="H189" i="19"/>
  <c r="P188" i="19"/>
  <c r="L188" i="19"/>
  <c r="H188" i="19"/>
  <c r="P187" i="19"/>
  <c r="L187" i="19"/>
  <c r="H187" i="19"/>
  <c r="P186" i="19"/>
  <c r="L186" i="19"/>
  <c r="H186" i="19"/>
  <c r="P185" i="19"/>
  <c r="L185" i="19"/>
  <c r="H185" i="19"/>
  <c r="P184" i="19"/>
  <c r="L184" i="19"/>
  <c r="H184" i="19"/>
  <c r="P183" i="19"/>
  <c r="L183" i="19"/>
  <c r="H183" i="19"/>
  <c r="P182" i="19"/>
  <c r="L182" i="19"/>
  <c r="H182" i="19"/>
  <c r="P181" i="19"/>
  <c r="L181" i="19"/>
  <c r="H181" i="19"/>
  <c r="P180" i="19"/>
  <c r="L180" i="19"/>
  <c r="H180" i="19"/>
  <c r="P179" i="19"/>
  <c r="L179" i="19"/>
  <c r="H179" i="19"/>
  <c r="P178" i="19"/>
  <c r="L178" i="19"/>
  <c r="H178" i="19"/>
  <c r="P177" i="19"/>
  <c r="L177" i="19"/>
  <c r="H177" i="19"/>
  <c r="P176" i="19"/>
  <c r="L176" i="19"/>
  <c r="H176" i="19"/>
  <c r="P175" i="19"/>
  <c r="L175" i="19"/>
  <c r="H175" i="19"/>
  <c r="P174" i="19"/>
  <c r="L174" i="19"/>
  <c r="H174" i="19"/>
  <c r="P173" i="19"/>
  <c r="L173" i="19"/>
  <c r="H173" i="19"/>
  <c r="P172" i="19"/>
  <c r="L172" i="19"/>
  <c r="H172" i="19"/>
  <c r="P171" i="19"/>
  <c r="L171" i="19"/>
  <c r="H171" i="19"/>
  <c r="P170" i="19"/>
  <c r="L170" i="19"/>
  <c r="H170" i="19"/>
  <c r="P169" i="19"/>
  <c r="L169" i="19"/>
  <c r="H169" i="19"/>
  <c r="P168" i="19"/>
  <c r="L168" i="19"/>
  <c r="H168" i="19"/>
  <c r="P167" i="19"/>
  <c r="L167" i="19"/>
  <c r="H167" i="19"/>
  <c r="P166" i="19"/>
  <c r="L166" i="19"/>
  <c r="H166" i="19"/>
  <c r="P165" i="19"/>
  <c r="L165" i="19"/>
  <c r="H165" i="19"/>
  <c r="P164" i="19"/>
  <c r="L164" i="19"/>
  <c r="H164" i="19"/>
  <c r="P163" i="19"/>
  <c r="L163" i="19"/>
  <c r="H163" i="19"/>
  <c r="P162" i="19"/>
  <c r="L162" i="19"/>
  <c r="H162" i="19"/>
  <c r="P161" i="19"/>
  <c r="L161" i="19"/>
  <c r="H161" i="19"/>
  <c r="P160" i="19"/>
  <c r="L160" i="19"/>
  <c r="H160" i="19"/>
  <c r="P159" i="19"/>
  <c r="L159" i="19"/>
  <c r="H159" i="19"/>
  <c r="P158" i="19"/>
  <c r="L158" i="19"/>
  <c r="H158" i="19"/>
  <c r="P157" i="19"/>
  <c r="L157" i="19"/>
  <c r="H157" i="19"/>
  <c r="P156" i="19"/>
  <c r="L156" i="19"/>
  <c r="H156" i="19"/>
  <c r="P155" i="19"/>
  <c r="L155" i="19"/>
  <c r="H155" i="19"/>
  <c r="P154" i="19"/>
  <c r="L154" i="19"/>
  <c r="H154" i="19"/>
  <c r="P153" i="19"/>
  <c r="L153" i="19"/>
  <c r="H153" i="19"/>
  <c r="P152" i="19"/>
  <c r="L152" i="19"/>
  <c r="H152" i="19"/>
  <c r="P151" i="19"/>
  <c r="L151" i="19"/>
  <c r="H151" i="19"/>
  <c r="P150" i="19"/>
  <c r="L150" i="19"/>
  <c r="H150" i="19"/>
  <c r="P149" i="19"/>
  <c r="L149" i="19"/>
  <c r="H149" i="19"/>
  <c r="P148" i="19"/>
  <c r="L148" i="19"/>
  <c r="H148" i="19"/>
  <c r="P147" i="19"/>
  <c r="L147" i="19"/>
  <c r="H147" i="19"/>
  <c r="P146" i="19"/>
  <c r="L146" i="19"/>
  <c r="H146" i="19"/>
  <c r="P145" i="19"/>
  <c r="L145" i="19"/>
  <c r="H145" i="19"/>
  <c r="P144" i="19"/>
  <c r="L144" i="19"/>
  <c r="H144" i="19"/>
  <c r="P143" i="19"/>
  <c r="L143" i="19"/>
  <c r="H143" i="19"/>
  <c r="P142" i="19"/>
  <c r="L142" i="19"/>
  <c r="H142" i="19"/>
  <c r="P141" i="19"/>
  <c r="L141" i="19"/>
  <c r="H141" i="19"/>
  <c r="P140" i="19"/>
  <c r="L140" i="19"/>
  <c r="H140" i="19"/>
  <c r="P139" i="19"/>
  <c r="L139" i="19"/>
  <c r="H139" i="19"/>
  <c r="P138" i="19"/>
  <c r="L138" i="19"/>
  <c r="H138" i="19"/>
  <c r="P137" i="19"/>
  <c r="L137" i="19"/>
  <c r="H137" i="19"/>
  <c r="P136" i="19"/>
  <c r="L136" i="19"/>
  <c r="H136" i="19"/>
  <c r="P135" i="19"/>
  <c r="L135" i="19"/>
  <c r="H135" i="19"/>
  <c r="P134" i="19"/>
  <c r="L134" i="19"/>
  <c r="H134" i="19"/>
  <c r="P133" i="19"/>
  <c r="L133" i="19"/>
  <c r="H133" i="19"/>
  <c r="P132" i="19"/>
  <c r="L132" i="19"/>
  <c r="H132" i="19"/>
  <c r="P131" i="19"/>
  <c r="L131" i="19"/>
  <c r="H131" i="19"/>
  <c r="P130" i="19"/>
  <c r="L130" i="19"/>
  <c r="H130" i="19"/>
  <c r="P129" i="19"/>
  <c r="L129" i="19"/>
  <c r="H129" i="19"/>
  <c r="P128" i="19"/>
  <c r="L128" i="19"/>
  <c r="H128" i="19"/>
  <c r="P127" i="19"/>
  <c r="L127" i="19"/>
  <c r="H127" i="19"/>
  <c r="P126" i="19"/>
  <c r="L126" i="19"/>
  <c r="H126" i="19"/>
  <c r="P125" i="19"/>
  <c r="L125" i="19"/>
  <c r="H125" i="19"/>
  <c r="P124" i="19"/>
  <c r="L124" i="19"/>
  <c r="H124" i="19"/>
  <c r="P123" i="19"/>
  <c r="L123" i="19"/>
  <c r="H123" i="19"/>
  <c r="P122" i="19"/>
  <c r="L122" i="19"/>
  <c r="H122" i="19"/>
  <c r="P121" i="19"/>
  <c r="L121" i="19"/>
  <c r="H121" i="19"/>
  <c r="P120" i="19"/>
  <c r="L120" i="19"/>
  <c r="H120" i="19"/>
  <c r="P119" i="19"/>
  <c r="L119" i="19"/>
  <c r="H119" i="19"/>
  <c r="P118" i="19"/>
  <c r="L118" i="19"/>
  <c r="H118" i="19"/>
  <c r="P117" i="19"/>
  <c r="L117" i="19"/>
  <c r="H117" i="19"/>
  <c r="P116" i="19"/>
  <c r="L116" i="19"/>
  <c r="H116" i="19"/>
  <c r="P115" i="19"/>
  <c r="L115" i="19"/>
  <c r="H115" i="19"/>
  <c r="P114" i="19"/>
  <c r="L114" i="19"/>
  <c r="H114" i="19"/>
  <c r="P113" i="19"/>
  <c r="L113" i="19"/>
  <c r="H113" i="19"/>
  <c r="P112" i="19"/>
  <c r="L112" i="19"/>
  <c r="H112" i="19"/>
  <c r="P111" i="19"/>
  <c r="L111" i="19"/>
  <c r="H111" i="19"/>
  <c r="P110" i="19"/>
  <c r="L110" i="19"/>
  <c r="H110" i="19"/>
  <c r="P109" i="19"/>
  <c r="L109" i="19"/>
  <c r="H109" i="19"/>
  <c r="P108" i="19"/>
  <c r="L108" i="19"/>
  <c r="H108" i="19"/>
  <c r="P107" i="19"/>
  <c r="L107" i="19"/>
  <c r="H107" i="19"/>
  <c r="P106" i="19"/>
  <c r="L106" i="19"/>
  <c r="H106" i="19"/>
  <c r="P105" i="19"/>
  <c r="L105" i="19"/>
  <c r="H105" i="19"/>
  <c r="P104" i="19"/>
  <c r="L104" i="19"/>
  <c r="H104" i="19"/>
  <c r="P103" i="19"/>
  <c r="L103" i="19"/>
  <c r="H103" i="19"/>
  <c r="P102" i="19"/>
  <c r="L102" i="19"/>
  <c r="H102" i="19"/>
  <c r="P101" i="19"/>
  <c r="L101" i="19"/>
  <c r="H101" i="19"/>
  <c r="P100" i="19"/>
  <c r="L100" i="19"/>
  <c r="H100" i="19"/>
  <c r="P99" i="19"/>
  <c r="L99" i="19"/>
  <c r="H99" i="19"/>
  <c r="P98" i="19"/>
  <c r="L98" i="19"/>
  <c r="H98" i="19"/>
  <c r="P97" i="19"/>
  <c r="L97" i="19"/>
  <c r="H97" i="19"/>
  <c r="P96" i="19"/>
  <c r="L96" i="19"/>
  <c r="H96" i="19"/>
  <c r="P95" i="19"/>
  <c r="L95" i="19"/>
  <c r="H95" i="19"/>
  <c r="P94" i="19"/>
  <c r="L94" i="19"/>
  <c r="H94" i="19"/>
  <c r="P93" i="19"/>
  <c r="L93" i="19"/>
  <c r="H93" i="19"/>
  <c r="P92" i="19"/>
  <c r="L92" i="19"/>
  <c r="H92" i="19"/>
  <c r="P91" i="19"/>
  <c r="L91" i="19"/>
  <c r="H91" i="19"/>
  <c r="P90" i="19"/>
  <c r="L90" i="19"/>
  <c r="H90" i="19"/>
  <c r="P89" i="19"/>
  <c r="L89" i="19"/>
  <c r="H89" i="19"/>
  <c r="P88" i="19"/>
  <c r="L88" i="19"/>
  <c r="H88" i="19"/>
  <c r="P87" i="19"/>
  <c r="L87" i="19"/>
  <c r="H87" i="19"/>
  <c r="P86" i="19"/>
  <c r="L86" i="19"/>
  <c r="H86" i="19"/>
  <c r="P85" i="19"/>
  <c r="L85" i="19"/>
  <c r="H85" i="19"/>
  <c r="P84" i="19"/>
  <c r="L84" i="19"/>
  <c r="H84" i="19"/>
  <c r="P83" i="19"/>
  <c r="L83" i="19"/>
  <c r="H83" i="19"/>
  <c r="P82" i="19"/>
  <c r="L82" i="19"/>
  <c r="H82" i="19"/>
  <c r="P81" i="19"/>
  <c r="L81" i="19"/>
  <c r="H81" i="19"/>
  <c r="P80" i="19"/>
  <c r="L80" i="19"/>
  <c r="H80" i="19"/>
  <c r="P79" i="19"/>
  <c r="L79" i="19"/>
  <c r="H79" i="19"/>
  <c r="P78" i="19"/>
  <c r="L78" i="19"/>
  <c r="H78" i="19"/>
  <c r="P77" i="19"/>
  <c r="L77" i="19"/>
  <c r="H77" i="19"/>
  <c r="P76" i="19"/>
  <c r="L76" i="19"/>
  <c r="H76" i="19"/>
  <c r="P75" i="19"/>
  <c r="L75" i="19"/>
  <c r="H75" i="19"/>
  <c r="P74" i="19"/>
  <c r="L74" i="19"/>
  <c r="H74" i="19"/>
  <c r="P73" i="19"/>
  <c r="L73" i="19"/>
  <c r="H73" i="19"/>
  <c r="P72" i="19"/>
  <c r="L72" i="19"/>
  <c r="H72" i="19"/>
  <c r="P71" i="19"/>
  <c r="L71" i="19"/>
  <c r="H71" i="19"/>
  <c r="P70" i="19"/>
  <c r="L70" i="19"/>
  <c r="H70" i="19"/>
  <c r="P69" i="19"/>
  <c r="L69" i="19"/>
  <c r="H69" i="19"/>
  <c r="P68" i="19"/>
  <c r="L68" i="19"/>
  <c r="H68" i="19"/>
  <c r="P67" i="19"/>
  <c r="L67" i="19"/>
  <c r="H67" i="19"/>
  <c r="P66" i="19"/>
  <c r="L66" i="19"/>
  <c r="H66" i="19"/>
  <c r="P65" i="19"/>
  <c r="L65" i="19"/>
  <c r="H65" i="19"/>
  <c r="P64" i="19"/>
  <c r="L64" i="19"/>
  <c r="H64" i="19"/>
  <c r="P63" i="19"/>
  <c r="L63" i="19"/>
  <c r="H63" i="19"/>
  <c r="P62" i="19"/>
  <c r="L62" i="19"/>
  <c r="H62" i="19"/>
  <c r="P61" i="19"/>
  <c r="L61" i="19"/>
  <c r="H61" i="19"/>
  <c r="P60" i="19"/>
  <c r="L60" i="19"/>
  <c r="H60" i="19"/>
  <c r="P59" i="19"/>
  <c r="L59" i="19"/>
  <c r="H59" i="19"/>
  <c r="P58" i="19"/>
  <c r="L58" i="19"/>
  <c r="H58" i="19"/>
  <c r="P57" i="19"/>
  <c r="L57" i="19"/>
  <c r="H57" i="19"/>
  <c r="P56" i="19"/>
  <c r="L56" i="19"/>
  <c r="H56" i="19"/>
  <c r="P55" i="19"/>
  <c r="L55" i="19"/>
  <c r="H55" i="19"/>
  <c r="P54" i="19"/>
  <c r="L54" i="19"/>
  <c r="H54" i="19"/>
  <c r="P53" i="19"/>
  <c r="L53" i="19"/>
  <c r="H53" i="19"/>
  <c r="P52" i="19"/>
  <c r="L52" i="19"/>
  <c r="H52" i="19"/>
  <c r="P51" i="19"/>
  <c r="L51" i="19"/>
  <c r="H51" i="19"/>
  <c r="P50" i="19"/>
  <c r="L50" i="19"/>
  <c r="H50" i="19"/>
  <c r="P49" i="19"/>
  <c r="L49" i="19"/>
  <c r="H49" i="19"/>
  <c r="P48" i="19"/>
  <c r="L48" i="19"/>
  <c r="H48" i="19"/>
  <c r="P47" i="19"/>
  <c r="L47" i="19"/>
  <c r="H47" i="19"/>
  <c r="P46" i="19"/>
  <c r="L46" i="19"/>
  <c r="H46" i="19"/>
  <c r="P45" i="19"/>
  <c r="L45" i="19"/>
  <c r="H45" i="19"/>
  <c r="P44" i="19"/>
  <c r="L44" i="19"/>
  <c r="H44" i="19"/>
  <c r="P43" i="19"/>
  <c r="L43" i="19"/>
  <c r="H43" i="19"/>
  <c r="P42" i="19"/>
  <c r="L42" i="19"/>
  <c r="H42" i="19"/>
  <c r="P41" i="19"/>
  <c r="L41" i="19"/>
  <c r="H41" i="19"/>
  <c r="P40" i="19"/>
  <c r="L40" i="19"/>
  <c r="H40" i="19"/>
  <c r="P39" i="19"/>
  <c r="L39" i="19"/>
  <c r="H39" i="19"/>
  <c r="P38" i="19"/>
  <c r="L38" i="19"/>
  <c r="H38" i="19"/>
  <c r="P37" i="19"/>
  <c r="L37" i="19"/>
  <c r="H37" i="19"/>
  <c r="P36" i="19"/>
  <c r="L36" i="19"/>
  <c r="H36" i="19"/>
  <c r="P35" i="19"/>
  <c r="L35" i="19"/>
  <c r="H35" i="19"/>
  <c r="P34" i="19"/>
  <c r="L34" i="19"/>
  <c r="H34" i="19"/>
  <c r="P31" i="19"/>
  <c r="L31" i="19"/>
  <c r="H31" i="19"/>
  <c r="P33" i="19"/>
  <c r="L33" i="19"/>
  <c r="H33" i="19"/>
  <c r="P14" i="19"/>
  <c r="L14" i="19"/>
  <c r="H14" i="19"/>
  <c r="P32" i="19"/>
  <c r="L32" i="19"/>
  <c r="H32" i="19"/>
  <c r="P13" i="19"/>
  <c r="L13" i="19"/>
  <c r="H13" i="19"/>
  <c r="P30" i="19"/>
  <c r="L30" i="19"/>
  <c r="H30" i="19"/>
  <c r="P29" i="19"/>
  <c r="L29" i="19"/>
  <c r="H29" i="19"/>
  <c r="P28" i="19"/>
  <c r="L28" i="19"/>
  <c r="H28" i="19"/>
  <c r="P12" i="19"/>
  <c r="L12" i="19"/>
  <c r="H12" i="19"/>
  <c r="P16" i="19"/>
  <c r="L16" i="19"/>
  <c r="H16" i="19"/>
  <c r="P15" i="19"/>
  <c r="L15" i="19"/>
  <c r="H15" i="19"/>
  <c r="P27" i="19"/>
  <c r="L27" i="19"/>
  <c r="H27" i="19"/>
  <c r="P26" i="19"/>
  <c r="L26" i="19"/>
  <c r="H26" i="19"/>
  <c r="P5" i="19"/>
  <c r="L5" i="19"/>
  <c r="H5" i="19"/>
  <c r="P25" i="19"/>
  <c r="L25" i="19"/>
  <c r="H25" i="19"/>
  <c r="P24" i="19"/>
  <c r="L24" i="19"/>
  <c r="H24" i="19"/>
  <c r="P23" i="19"/>
  <c r="L23" i="19"/>
  <c r="H23" i="19"/>
  <c r="P22" i="19"/>
  <c r="L22" i="19"/>
  <c r="H22" i="19"/>
  <c r="P21" i="19"/>
  <c r="L21" i="19"/>
  <c r="H21" i="19"/>
  <c r="P20" i="19"/>
  <c r="L20" i="19"/>
  <c r="H20" i="19"/>
  <c r="P19" i="19"/>
  <c r="L19" i="19"/>
  <c r="H19" i="19"/>
  <c r="P18" i="19"/>
  <c r="L18" i="19"/>
  <c r="H18" i="19"/>
  <c r="P17" i="19"/>
  <c r="L17" i="19"/>
  <c r="H17" i="19"/>
  <c r="P11" i="19"/>
  <c r="L11" i="19"/>
  <c r="P10" i="19"/>
  <c r="L10" i="19"/>
  <c r="H10" i="19"/>
  <c r="P9" i="19"/>
  <c r="L9" i="19"/>
  <c r="H9" i="19"/>
  <c r="P8" i="19"/>
  <c r="L8" i="19"/>
  <c r="H8" i="19"/>
  <c r="P7" i="19"/>
  <c r="L7" i="19"/>
  <c r="H7" i="19"/>
  <c r="P6" i="19"/>
  <c r="L6" i="19"/>
  <c r="H6" i="19"/>
  <c r="P3" i="19"/>
  <c r="L3" i="19"/>
  <c r="H3" i="19"/>
  <c r="P4" i="19"/>
  <c r="L4" i="19"/>
  <c r="H4" i="19"/>
  <c r="AB2" i="19"/>
  <c r="AA2" i="19"/>
  <c r="P2" i="19"/>
  <c r="L2" i="19"/>
  <c r="H2" i="19"/>
  <c r="E7" i="15"/>
  <c r="E4" i="15"/>
  <c r="E14" i="15"/>
  <c r="E13" i="15"/>
  <c r="E12" i="15"/>
  <c r="E11" i="15"/>
  <c r="E10" i="15"/>
  <c r="E9" i="15"/>
  <c r="E8" i="15"/>
  <c r="E6" i="15"/>
  <c r="E5" i="15"/>
  <c r="E3" i="15"/>
  <c r="E2" i="15"/>
  <c r="E16" i="15"/>
  <c r="E15" i="15"/>
  <c r="E338" i="15"/>
  <c r="E131" i="15"/>
  <c r="E23" i="15"/>
  <c r="E378" i="15"/>
  <c r="E361" i="15"/>
  <c r="E291" i="15"/>
  <c r="E79" i="15"/>
  <c r="E36" i="15"/>
  <c r="E50" i="15"/>
  <c r="E168" i="15"/>
  <c r="E45" i="15"/>
  <c r="E211" i="15"/>
  <c r="E132" i="15"/>
  <c r="E105" i="15"/>
  <c r="E382" i="15"/>
  <c r="E257" i="15"/>
  <c r="E243" i="15"/>
  <c r="E248" i="15"/>
  <c r="E306" i="15"/>
  <c r="E39" i="15"/>
  <c r="E157" i="15"/>
  <c r="E73" i="15"/>
  <c r="E63" i="15"/>
  <c r="E302" i="15"/>
  <c r="E67" i="15"/>
  <c r="E17" i="15"/>
  <c r="E256" i="15"/>
  <c r="E201" i="15"/>
  <c r="E340" i="15"/>
  <c r="E371" i="15"/>
  <c r="E62" i="15"/>
  <c r="E108" i="15"/>
  <c r="E48" i="15"/>
  <c r="E25" i="15"/>
  <c r="E300" i="15"/>
  <c r="E59" i="15"/>
  <c r="E130" i="15"/>
  <c r="E125" i="15"/>
  <c r="E102" i="15"/>
  <c r="E342" i="15"/>
  <c r="E266" i="15"/>
  <c r="E94" i="15"/>
  <c r="E198" i="15"/>
  <c r="E44" i="15"/>
  <c r="E204" i="15"/>
  <c r="E372" i="15"/>
  <c r="E88" i="15"/>
  <c r="E350" i="15"/>
  <c r="E61" i="15"/>
  <c r="E301" i="15"/>
  <c r="E158" i="15"/>
  <c r="E178" i="15"/>
  <c r="E286" i="15"/>
  <c r="E341" i="15"/>
  <c r="E274" i="15"/>
  <c r="E206" i="15"/>
  <c r="E182" i="15"/>
  <c r="E114" i="15"/>
  <c r="E55" i="15"/>
  <c r="E28" i="15"/>
  <c r="E239" i="15"/>
  <c r="E90" i="15"/>
  <c r="E376" i="15"/>
  <c r="E37" i="15"/>
  <c r="E107" i="15"/>
  <c r="E64" i="15"/>
  <c r="E379" i="15"/>
  <c r="E185" i="15"/>
  <c r="E129" i="15"/>
  <c r="E200" i="15"/>
  <c r="E325" i="15"/>
  <c r="E331" i="15"/>
  <c r="E365" i="15"/>
  <c r="E343" i="15"/>
  <c r="E247" i="15"/>
  <c r="E232" i="15"/>
  <c r="E58" i="15"/>
  <c r="E113" i="15"/>
  <c r="E117" i="15"/>
  <c r="E296" i="15"/>
  <c r="E65" i="15"/>
  <c r="E299" i="15"/>
  <c r="E47" i="15"/>
  <c r="E148" i="15"/>
  <c r="E304" i="15"/>
  <c r="E49" i="15"/>
  <c r="E285" i="15"/>
  <c r="E184" i="15"/>
  <c r="E328" i="15"/>
  <c r="E99" i="15"/>
  <c r="E373" i="15"/>
  <c r="E199" i="15"/>
  <c r="E327" i="15"/>
  <c r="E265" i="15"/>
  <c r="E180" i="15"/>
  <c r="E222" i="15"/>
  <c r="E84" i="15"/>
  <c r="E294" i="15"/>
  <c r="E160" i="15"/>
  <c r="E231" i="15"/>
  <c r="E233" i="15"/>
  <c r="E367" i="15"/>
  <c r="E100" i="15"/>
  <c r="E83" i="15"/>
  <c r="E76" i="15"/>
  <c r="E383" i="15"/>
  <c r="E166" i="15"/>
  <c r="E149" i="15"/>
  <c r="E140" i="15"/>
  <c r="E167" i="15"/>
  <c r="E103" i="15"/>
  <c r="E188" i="15"/>
  <c r="E18" i="15"/>
  <c r="E51" i="15"/>
  <c r="E360" i="15"/>
  <c r="E283" i="15"/>
  <c r="E370" i="15"/>
  <c r="E287" i="15"/>
  <c r="E43" i="15"/>
  <c r="E278" i="15"/>
  <c r="E137" i="15"/>
  <c r="E187" i="15"/>
  <c r="E282" i="15"/>
  <c r="E368" i="15"/>
  <c r="E119" i="15"/>
  <c r="E163" i="15"/>
  <c r="E35" i="15"/>
  <c r="E202" i="15"/>
  <c r="E110" i="15"/>
  <c r="E111" i="15"/>
  <c r="E147" i="15"/>
  <c r="E146" i="15"/>
  <c r="E145" i="15"/>
  <c r="E205" i="15"/>
  <c r="E175" i="15"/>
  <c r="E38" i="15"/>
  <c r="E172" i="15"/>
  <c r="E33" i="15"/>
  <c r="E29" i="15"/>
  <c r="E101" i="15"/>
  <c r="E42" i="15"/>
  <c r="E75" i="15"/>
  <c r="E177" i="15"/>
  <c r="E272" i="15"/>
  <c r="E277" i="15"/>
  <c r="E216" i="15"/>
  <c r="E215" i="15"/>
  <c r="E364" i="15"/>
  <c r="E31" i="15"/>
  <c r="E183" i="15"/>
  <c r="E96" i="15"/>
  <c r="E34" i="15"/>
  <c r="E269" i="15"/>
  <c r="E176" i="15"/>
  <c r="E208" i="15"/>
  <c r="E244" i="15"/>
  <c r="E238" i="15"/>
  <c r="E164" i="15"/>
  <c r="E150" i="15"/>
  <c r="E305" i="15"/>
  <c r="E352" i="15"/>
  <c r="E359" i="15"/>
  <c r="E384" i="15"/>
  <c r="E26" i="15"/>
  <c r="E21" i="15"/>
  <c r="E225" i="15"/>
  <c r="E179" i="15"/>
  <c r="E162" i="15"/>
  <c r="E217" i="15"/>
  <c r="E344" i="15"/>
  <c r="E203" i="15"/>
  <c r="E237" i="15"/>
  <c r="E189" i="15"/>
  <c r="E196" i="15"/>
  <c r="E193" i="15"/>
  <c r="E122" i="15"/>
  <c r="E95" i="15"/>
  <c r="E214" i="15"/>
  <c r="E209" i="15"/>
  <c r="E363" i="15"/>
  <c r="E362" i="15"/>
  <c r="E153" i="15"/>
  <c r="E380" i="15"/>
  <c r="E236" i="15"/>
  <c r="E207" i="15"/>
  <c r="E86" i="15"/>
  <c r="E85" i="15"/>
  <c r="E254" i="15"/>
  <c r="E353" i="15"/>
  <c r="E262" i="15"/>
  <c r="E260" i="15"/>
  <c r="E307" i="15"/>
  <c r="E22" i="15"/>
  <c r="E354" i="15"/>
  <c r="E292" i="15"/>
  <c r="E142" i="15"/>
  <c r="E194" i="15"/>
  <c r="E60" i="15"/>
  <c r="E93" i="15"/>
  <c r="E133" i="15"/>
  <c r="E220" i="15"/>
  <c r="E377" i="15"/>
  <c r="E41" i="15"/>
  <c r="E181" i="15"/>
  <c r="E240" i="15"/>
  <c r="E253" i="15"/>
  <c r="E72" i="15"/>
  <c r="E78" i="15"/>
  <c r="E297" i="15"/>
  <c r="E275" i="15"/>
  <c r="E276" i="15"/>
  <c r="E212" i="15"/>
  <c r="E104" i="15"/>
  <c r="E191" i="15"/>
  <c r="E151" i="15"/>
  <c r="E268" i="15"/>
  <c r="E308" i="15"/>
  <c r="E190" i="15"/>
  <c r="E358" i="15"/>
  <c r="E280" i="15"/>
  <c r="E81" i="15"/>
  <c r="E290" i="15"/>
  <c r="E289" i="15"/>
  <c r="E213" i="15"/>
  <c r="E226" i="15"/>
  <c r="E284" i="15"/>
  <c r="E259" i="15"/>
  <c r="E139" i="15"/>
  <c r="E270" i="15"/>
  <c r="E271" i="15"/>
  <c r="E126" i="15"/>
  <c r="E192" i="15"/>
  <c r="E68" i="15"/>
  <c r="E349" i="15"/>
  <c r="E263" i="15"/>
  <c r="E97" i="15"/>
  <c r="E115" i="15"/>
  <c r="E116" i="15"/>
  <c r="E355" i="15"/>
  <c r="E375" i="15"/>
  <c r="E20" i="15"/>
  <c r="E136" i="15"/>
  <c r="E112" i="15"/>
  <c r="E74" i="15"/>
  <c r="E82" i="15"/>
  <c r="E138" i="15"/>
  <c r="E109" i="15"/>
  <c r="E221" i="15"/>
  <c r="E250" i="15"/>
  <c r="E249" i="15"/>
  <c r="E281" i="15"/>
  <c r="E77" i="15"/>
  <c r="E53" i="15"/>
  <c r="E374" i="15"/>
  <c r="E351" i="15"/>
  <c r="E293" i="15"/>
  <c r="E229" i="15"/>
  <c r="E230" i="15"/>
  <c r="E106" i="15"/>
  <c r="E46" i="15"/>
  <c r="E154" i="15"/>
  <c r="E223" i="15"/>
  <c r="E346" i="15"/>
  <c r="E19" i="15"/>
  <c r="E339" i="15"/>
  <c r="E159" i="15"/>
  <c r="E261" i="15"/>
  <c r="E144" i="15"/>
  <c r="E366" i="15"/>
  <c r="E87" i="15"/>
  <c r="E309" i="15"/>
  <c r="E169" i="15"/>
  <c r="E348" i="15"/>
  <c r="E156" i="15"/>
  <c r="E24" i="15"/>
  <c r="E98" i="15"/>
  <c r="E57" i="15"/>
  <c r="E381" i="15"/>
  <c r="E197" i="15"/>
  <c r="E40" i="15"/>
  <c r="E273" i="15"/>
  <c r="E127" i="15"/>
  <c r="E235" i="15"/>
  <c r="E219" i="15"/>
  <c r="E227" i="15"/>
  <c r="E143" i="15"/>
  <c r="E155" i="15"/>
  <c r="E135" i="15"/>
  <c r="E134" i="15"/>
  <c r="E369" i="15"/>
  <c r="E121" i="15"/>
  <c r="E141" i="15"/>
  <c r="E124" i="15"/>
  <c r="E123" i="15"/>
  <c r="E120" i="15"/>
  <c r="E118" i="15"/>
  <c r="E92" i="15"/>
  <c r="E91" i="15"/>
  <c r="E228" i="15"/>
  <c r="E80" i="15"/>
  <c r="E69" i="15"/>
  <c r="E66" i="15"/>
  <c r="E54" i="15"/>
  <c r="E52" i="15"/>
  <c r="E356" i="15"/>
  <c r="E357" i="15"/>
  <c r="E32" i="15"/>
  <c r="E295" i="15"/>
  <c r="E345" i="15"/>
  <c r="E347" i="15"/>
  <c r="E337" i="15"/>
  <c r="E161" i="15"/>
  <c r="E336" i="15"/>
  <c r="E335" i="15"/>
  <c r="E334" i="15"/>
  <c r="E333" i="15"/>
  <c r="E332" i="15"/>
  <c r="E330" i="15"/>
  <c r="E329" i="15"/>
  <c r="E326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288" i="15"/>
  <c r="E27" i="15"/>
  <c r="E264" i="15"/>
  <c r="E242" i="15"/>
  <c r="E241" i="15"/>
  <c r="E245" i="15"/>
  <c r="E171" i="15"/>
  <c r="E246" i="15"/>
  <c r="E170" i="15"/>
  <c r="E255" i="15"/>
  <c r="E252" i="15"/>
  <c r="E251" i="15"/>
  <c r="E234" i="15"/>
  <c r="E224" i="15"/>
  <c r="E186" i="15"/>
  <c r="E174" i="15"/>
  <c r="E173" i="15"/>
  <c r="E70" i="15"/>
  <c r="E267" i="15"/>
  <c r="AA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Q1" authorId="0" shapeId="0" xr:uid="{46C459F5-A4D5-44BA-AF00-85A36DA25BF2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R1" authorId="0" shapeId="0" xr:uid="{3C15273C-57E2-4F2E-B020-7BF0922A2630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S1" authorId="0" shapeId="0" xr:uid="{9184F90B-D245-4ECB-8E90-857AEA5443C5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B1" authorId="0" shapeId="0" xr:uid="{08F76FEC-B259-49C6-991F-C53A8075C43B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C1" authorId="0" shapeId="0" xr:uid="{82F972BD-5E24-4098-8DE0-E93C6D8402B9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D1" authorId="0" shapeId="0" xr:uid="{92C51BC8-57E7-4021-90EC-C24558CB1393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E1" authorId="0" shapeId="0" xr:uid="{7E638156-9B7C-44A9-B5C6-60F84665C03A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  <comment ref="D356" authorId="0" shapeId="0" xr:uid="{BBF02754-A73D-4C4E-84D4-DA00F705D16A}">
      <text>
        <r>
          <rPr>
            <sz val="9"/>
            <color indexed="81"/>
            <rFont val="Tahoma"/>
            <family val="2"/>
          </rPr>
          <t xml:space="preserve">This is the true genome position. 
Differs from position named in locus.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  <author>Shawn Narum</author>
  </authors>
  <commentList>
    <comment ref="B1" authorId="0" shapeId="0" xr:uid="{3D07ACAE-BF62-4EEB-81F8-CE4B9394BCC9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C1" authorId="0" shapeId="0" xr:uid="{8C096294-63AB-4799-B092-492147157660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D1" authorId="0" shapeId="0" xr:uid="{231B16FD-08C5-4F10-8A10-03005B3FDC28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E1" authorId="0" shapeId="0" xr:uid="{0F792997-CDE9-40FA-8497-A3FB46F9B5E7}">
      <text>
        <r>
          <rPr>
            <sz val="9"/>
            <color indexed="81"/>
            <rFont val="Tahoma"/>
            <family val="2"/>
          </rPr>
          <t>Joe Gasper: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Genome assembly 
version:
GCA_002872995.1
Otsh_v1.0</t>
        </r>
      </text>
    </comment>
    <comment ref="R1" authorId="1" shapeId="0" xr:uid="{49D2610C-5742-4775-963C-7DF9A3CCBC0E}">
      <text>
        <r>
          <rPr>
            <b/>
            <sz val="9"/>
            <color indexed="81"/>
            <rFont val="Tahoma"/>
            <family val="2"/>
          </rPr>
          <t>Shawn Narum:</t>
        </r>
        <r>
          <rPr>
            <sz val="9"/>
            <color indexed="81"/>
            <rFont val="Tahoma"/>
            <family val="2"/>
          </rPr>
          <t xml:space="preserve">
key:
##INFO=&lt;ID=ANN,Number=.,Type=String,Description="Functional annotations: 'Allele | Annotation | Annotation_Impact | Gene_Name | Gene_ID | Feature_Type | Feature_ID | Transcript_BioType | Rank | HGVS.c | HGVS.p | cDNA.pos / cDNA.length | CDS.pos / CDS.length | AA.pos / AA.length | Distance | ERRORS / WARNINGS / INFO' "&gt;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B1" authorId="0" shapeId="0" xr:uid="{94AA692A-6467-457F-9DE0-5E13255A1970}">
      <text>
        <r>
          <rPr>
            <sz val="9"/>
            <color indexed="81"/>
            <rFont val="Tahoma"/>
            <family val="2"/>
          </rPr>
          <t xml:space="preserve">JoeGasper:
Genome assembly version:
GCA_002831465.1
CHI06
</t>
        </r>
      </text>
    </comment>
  </commentList>
</comments>
</file>

<file path=xl/sharedStrings.xml><?xml version="1.0" encoding="utf-8"?>
<sst xmlns="http://schemas.openxmlformats.org/spreadsheetml/2006/main" count="24831" uniqueCount="7170">
  <si>
    <t>These Files are set up specifically for CRITFC needs but may be useful for other labs.</t>
  </si>
  <si>
    <t xml:space="preserve">They are designed to keep data for probeseq files, IDT ordering formats, reports etc. in a single location. </t>
  </si>
  <si>
    <t>The files may vary slightly between species but are meant to have the following structure</t>
  </si>
  <si>
    <t>Tabs</t>
  </si>
  <si>
    <t>Description</t>
  </si>
  <si>
    <t>Readme</t>
  </si>
  <si>
    <t>You are reading it. A brief explanation of the general format and information provided</t>
  </si>
  <si>
    <t>OtsGTseq</t>
  </si>
  <si>
    <t>Primary Information source for information about each locus</t>
  </si>
  <si>
    <t>Genome Alignment/s</t>
  </si>
  <si>
    <t>Raw results from attempts to align SNP locations to specific genomes. I may at times insert a line to create a concordance entry.</t>
  </si>
  <si>
    <t>IDT help</t>
  </si>
  <si>
    <t>My own help file to remember how to place online IDT orders</t>
  </si>
  <si>
    <t>Columnn in Gtseq tab</t>
  </si>
  <si>
    <t>SORT</t>
  </si>
  <si>
    <t>Set up specific for my own needs to make it convenient to sort into the format I want</t>
  </si>
  <si>
    <t>Last Action</t>
  </si>
  <si>
    <t>Primarily meant to delineate between active and past markers. I often get asked why a marker was dropped, so I tried to keep a record between here and the comments field</t>
  </si>
  <si>
    <t>SNPPIT or Alias</t>
  </si>
  <si>
    <t>Usually just the locus names as they are processed in SNPPIT and GSI pipelines</t>
  </si>
  <si>
    <t>Assay&gt;&gt;Correction column</t>
  </si>
  <si>
    <t>These 8 columns can be used to create ProbeSeq files</t>
  </si>
  <si>
    <t>Assay</t>
  </si>
  <si>
    <t>This is the actual locus name we reference to. It contains dashes and periods that are removed in the SNPPIT column</t>
  </si>
  <si>
    <t>A1</t>
  </si>
  <si>
    <t>Allele 1</t>
  </si>
  <si>
    <t>A2</t>
  </si>
  <si>
    <t>Allele 2</t>
  </si>
  <si>
    <t>A1-Probe</t>
  </si>
  <si>
    <t>Probe for Allele 1</t>
  </si>
  <si>
    <t>A2-Probe</t>
  </si>
  <si>
    <t>Probe for Allele 2</t>
  </si>
  <si>
    <t>FWD Primer</t>
  </si>
  <si>
    <t>Forward Primer</t>
  </si>
  <si>
    <t>A1 Correction</t>
  </si>
  <si>
    <t>Genotyping correction for Allele 1</t>
  </si>
  <si>
    <t>A2 Corection</t>
  </si>
  <si>
    <t>Genotyping correction for Allele 2</t>
  </si>
  <si>
    <t>Original A1 Correction</t>
  </si>
  <si>
    <t>I sometimes kept a record of the original corrections, at least as they were given to me</t>
  </si>
  <si>
    <t>Original A2 Correction</t>
  </si>
  <si>
    <t>Rev Primer</t>
  </si>
  <si>
    <t>Reverse primer is listed separate from the Forward as it is not used in the ProbeSeq file</t>
  </si>
  <si>
    <t>Panel Origin</t>
  </si>
  <si>
    <t>Not always accurate, but was useful for me while reviewing loci</t>
  </si>
  <si>
    <t>SNPeff Annotation output</t>
  </si>
  <si>
    <t>Output from a pipeline we use to generate SNPs</t>
  </si>
  <si>
    <t>Presumed Type</t>
  </si>
  <si>
    <t>Rough descriptions of neutral vs adaptive markers.</t>
  </si>
  <si>
    <t>Chromosome (genome specific)</t>
  </si>
  <si>
    <t>Genome specific mapping. Multiple alignments may show abbreviated data with XX denoting non concordance.</t>
  </si>
  <si>
    <t>SNP coordinate (genome specific)</t>
  </si>
  <si>
    <t>Genome specific SNP coordinate. Multiple alignments may result in abbreviated data with XX denoting non concordance.</t>
  </si>
  <si>
    <t>Gene</t>
  </si>
  <si>
    <t>When available</t>
  </si>
  <si>
    <t>Source</t>
  </si>
  <si>
    <t>If published or if I had something to point towards</t>
  </si>
  <si>
    <t>Comment</t>
  </si>
  <si>
    <t>General comments that are useful for understanding why "bad" markers are still included</t>
  </si>
  <si>
    <t>Concentration</t>
  </si>
  <si>
    <t>We oligo balancing similar to Aykanat et al 2016. This is allowed us to recover OmyY1_2SEXY and other weaker loci.</t>
  </si>
  <si>
    <t>Spacer</t>
  </si>
  <si>
    <t>Spacer column to help organization</t>
  </si>
  <si>
    <t>Sort for order</t>
  </si>
  <si>
    <t>Temporary column listing to facilitate oligo balanced orders.</t>
  </si>
  <si>
    <t>IDT plate</t>
  </si>
  <si>
    <t>IDT well</t>
  </si>
  <si>
    <t>IDT Forward Name</t>
  </si>
  <si>
    <t>Name as we submit to IDT</t>
  </si>
  <si>
    <t>IDT Forward Sequence</t>
  </si>
  <si>
    <t>Sequence with adapters included</t>
  </si>
  <si>
    <t>IDT Plate2</t>
  </si>
  <si>
    <t>IDT well4</t>
  </si>
  <si>
    <t>IDT Reverse Name</t>
  </si>
  <si>
    <t>IDT Reverse Sequence</t>
  </si>
  <si>
    <t>Sort</t>
  </si>
  <si>
    <t>Correction</t>
  </si>
  <si>
    <t>Correction2</t>
  </si>
  <si>
    <t>Chi6 GCA_002831465.1 chromosome</t>
  </si>
  <si>
    <t>Chi6 GCA_002831465.1 snp coordinate</t>
  </si>
  <si>
    <t>Koop GCA_002872995.1 chromosome</t>
  </si>
  <si>
    <t xml:space="preserve">Koop GCA_002872995.1 snp coordinate </t>
  </si>
  <si>
    <t>1704 Comment. Not neccesarily what we did</t>
  </si>
  <si>
    <t>IDT well2</t>
  </si>
  <si>
    <t>Spacer2</t>
  </si>
  <si>
    <t>Ots_crRAD55475-26</t>
  </si>
  <si>
    <t>Active Panel</t>
  </si>
  <si>
    <t>Ots_SEXY31</t>
  </si>
  <si>
    <t>Ots_SEXY3-1</t>
  </si>
  <si>
    <t>X</t>
  </si>
  <si>
    <t>Y</t>
  </si>
  <si>
    <t>NA</t>
  </si>
  <si>
    <t>TCAGCGAAGTGGAGAT</t>
  </si>
  <si>
    <t>GGTCTTGCAGTCAGGAGAGG</t>
  </si>
  <si>
    <t>CCAGGTGGTGAAGGTAGGAA</t>
  </si>
  <si>
    <t>Ots299</t>
  </si>
  <si>
    <t>Neutral</t>
  </si>
  <si>
    <t>Janowitz‐Koch, I., Rabe, C., Kinzer, R., Nelson, D., Hess, M. A., &amp; Narum, S. R. (2019). Long‐term evaluation of fitness and demographic effects of a Chinook Salmon supplementation program. Evolutionary applications, 12(3), 456-469. DOI: https://doi.org/10.5061/dryad.q6c9891
https://datadryad.org/resource/doi:10.5061/dryad.q6c9891</t>
  </si>
  <si>
    <t>1X</t>
  </si>
  <si>
    <t>P2-01</t>
  </si>
  <si>
    <t>Ots348_2F</t>
  </si>
  <si>
    <t>Ots_SEXY3-1F</t>
  </si>
  <si>
    <t>CGACAGGTTCAGAGTTCTACAGTCCGACGATCGGTCTTGCAGTCAGGAGAGG</t>
  </si>
  <si>
    <t>Ots348_2R</t>
  </si>
  <si>
    <t>Ots_SEXY3-1R</t>
  </si>
  <si>
    <t xml:space="preserve"> </t>
  </si>
  <si>
    <t>Ots_129170683</t>
  </si>
  <si>
    <t>Ots_129170-683</t>
  </si>
  <si>
    <t>C</t>
  </si>
  <si>
    <t>A</t>
  </si>
  <si>
    <t>ATTAGAACTCGTAGAACTAT</t>
  </si>
  <si>
    <t>ATATTAGAACTCGTATAACTAT</t>
  </si>
  <si>
    <t>AACCCTATGGGAACTCGTAGAACT</t>
  </si>
  <si>
    <t>GCTAGGAGTTCTCAAAAGGGTTCT</t>
  </si>
  <si>
    <t>Ots17</t>
  </si>
  <si>
    <t>Ots08</t>
  </si>
  <si>
    <t>Weak Reaction. May always have high failure rate</t>
  </si>
  <si>
    <t>2X</t>
  </si>
  <si>
    <t>P1-01</t>
  </si>
  <si>
    <t>Ots348_1F</t>
  </si>
  <si>
    <t>Ots_129170-683F</t>
  </si>
  <si>
    <t>CGACAGGTTCAGAGTTCTACAGTCCGACGATCAACCCTATGGGAACTCGTAGAACT</t>
  </si>
  <si>
    <t>Ots348_1R</t>
  </si>
  <si>
    <t>Ots_129170-683R</t>
  </si>
  <si>
    <t>GTGACTGGAGTTCAGACGTGTGCTCTTCCGATCTGCTAGGAGTTCTCAAAAGGGTTCT</t>
  </si>
  <si>
    <t>Ots_crRAD1752758</t>
  </si>
  <si>
    <t>Ots_crRAD17527-58</t>
  </si>
  <si>
    <t>T</t>
  </si>
  <si>
    <t>TAGCTCCGAGCTAA</t>
  </si>
  <si>
    <t>TAGCTCTGAGCTAA</t>
  </si>
  <si>
    <t>TGCCGCTGGATTTATTGACA</t>
  </si>
  <si>
    <t>GCGTCAGATCAGCTGGTCT</t>
  </si>
  <si>
    <t>Ots11</t>
  </si>
  <si>
    <t>Ots13</t>
  </si>
  <si>
    <t>P1-02</t>
  </si>
  <si>
    <t>B1</t>
  </si>
  <si>
    <t>Ots_crRAD17527-58F</t>
  </si>
  <si>
    <t>CGACAGGTTCAGAGTTCTACAGTCCGACGATCTGCCGCTGGATTTATTGACA</t>
  </si>
  <si>
    <t>Ots_crRAD17527-58R</t>
  </si>
  <si>
    <t>GTGACTGGAGTTCAGACGTGTGCTCTTCCGATCTGCGTCAGATCAGCTGGTCT</t>
  </si>
  <si>
    <t>Ots_110689218</t>
  </si>
  <si>
    <t>Ots_110689-218</t>
  </si>
  <si>
    <t>G</t>
  </si>
  <si>
    <t>CACCAATCAATTAATTATT</t>
  </si>
  <si>
    <t>ACCAATCAATTCATTATT</t>
  </si>
  <si>
    <t>GTATAAACTAGAGTCCAGTGTTATGTTAATGTCTT</t>
  </si>
  <si>
    <t>CATGGCAGACAACAGTAGAGAATATGA</t>
  </si>
  <si>
    <t>PBT</t>
  </si>
  <si>
    <t>Ots01</t>
  </si>
  <si>
    <t>P1-03</t>
  </si>
  <si>
    <t>C1</t>
  </si>
  <si>
    <t>Ots_110689-218F</t>
  </si>
  <si>
    <t>CGACAGGTTCAGAGTTCTACAGTCCGACGATCGTATAAACTAGAGTCCAGTGTTATGTTAATGTCTT</t>
  </si>
  <si>
    <t>Ots_110689-218R</t>
  </si>
  <si>
    <t>GTGACTGGAGTTCAGACGTGTGCTCTTCCGATCTCATGGCAGACAACAGTAGAGAATATGA</t>
  </si>
  <si>
    <t>Ots_pigh105</t>
  </si>
  <si>
    <t>Ots_pigh-105</t>
  </si>
  <si>
    <t>-</t>
  </si>
  <si>
    <t>TGACCTGAAAATA[TC]ATATTTTT</t>
  </si>
  <si>
    <t>ACCTGAAAATA[TC]ATTTTTTT</t>
  </si>
  <si>
    <t>GCATTACTAAAAACTGGTGTGTGGAA</t>
  </si>
  <si>
    <t>GTTTGGAATGTTTCTCTGATTGTGTTAACAA</t>
  </si>
  <si>
    <t>Ots18</t>
  </si>
  <si>
    <t>weak plots</t>
  </si>
  <si>
    <t>P1-04</t>
  </si>
  <si>
    <t>D1</t>
  </si>
  <si>
    <t>Ots_pigh-105F</t>
  </si>
  <si>
    <t>CGACAGGTTCAGAGTTCTACAGTCCGACGATCGCATTACTAAAAACTGGTGTGTGGAA</t>
  </si>
  <si>
    <t>Ots_pigh-105R</t>
  </si>
  <si>
    <t>GTGACTGGAGTTCAGACGTGTGCTCTTCCGATCTGTTTGGAATGTTTCTCTGATTGTGTTAACAA</t>
  </si>
  <si>
    <t>Ots_ZR575</t>
  </si>
  <si>
    <t>Ots_ZR-575</t>
  </si>
  <si>
    <t>CC[GA]ACACAATTTTGT</t>
  </si>
  <si>
    <t>CC[GA]ACATAATTTTGT</t>
  </si>
  <si>
    <t>GCCTACCAGAAAGTACCAATTGTGA</t>
  </si>
  <si>
    <t>ACTTTTCACTGTCCTATTACAATTAGTATTTGTGATAT</t>
  </si>
  <si>
    <t>GSI</t>
  </si>
  <si>
    <t>Ots06</t>
  </si>
  <si>
    <t>P1-05</t>
  </si>
  <si>
    <t>E1</t>
  </si>
  <si>
    <t>Ots_ZR-575F</t>
  </si>
  <si>
    <t>CGACAGGTTCAGAGTTCTACAGTCCGACGATCGCCTACCAGAAAGTACCAATTGTGA</t>
  </si>
  <si>
    <t>Ots_ZR-575R</t>
  </si>
  <si>
    <t>GTGACTGGAGTTCAGACGTGTGCTCTTCCGATCTACTTTTCACTGTCCTATTACAATTAGTATTTGTGATAT</t>
  </si>
  <si>
    <t>Ots_arp436</t>
  </si>
  <si>
    <t>Ots_arp-436</t>
  </si>
  <si>
    <t>CTAGGTGAAACTTTTTTTAAA</t>
  </si>
  <si>
    <t>CTAGGTGAAACTTTTTAAAAA</t>
  </si>
  <si>
    <t>GCCCTGGAGAAGTACGTTTTAAACTAA</t>
  </si>
  <si>
    <t>GCAACCATGTCAACATTGCACATAA</t>
  </si>
  <si>
    <t>Ots07</t>
  </si>
  <si>
    <t>P1-06</t>
  </si>
  <si>
    <t>F1</t>
  </si>
  <si>
    <t>Ots_arp-436F</t>
  </si>
  <si>
    <t>CGACAGGTTCAGAGTTCTACAGTCCGACGATCGCCCTGGAGAAGTACGTTTTAAACTAA</t>
  </si>
  <si>
    <t>Ots_arp-436R</t>
  </si>
  <si>
    <t>GTGACTGGAGTTCAGACGTGTGCTCTTCCGATCTGCAACCATGTCAACATTGCACATAA</t>
  </si>
  <si>
    <t>Ots_112208722</t>
  </si>
  <si>
    <t>Ots_112208-722</t>
  </si>
  <si>
    <t>TGTGAGGGCGGTCTT</t>
  </si>
  <si>
    <t>ATGTGAGGTCGGTCTT</t>
  </si>
  <si>
    <t>CTGCATGAACGTTAACTCAAATAAAAGGT</t>
  </si>
  <si>
    <t>AATGAGTTCTACTGACATTGTATACTAGAATAAGTATCA</t>
  </si>
  <si>
    <t>Ots15</t>
  </si>
  <si>
    <t>P1-07</t>
  </si>
  <si>
    <t>G1</t>
  </si>
  <si>
    <t>Ots_112208-722F</t>
  </si>
  <si>
    <t>CGACAGGTTCAGAGTTCTACAGTCCGACGATCCTGCATGAACGTTAACTCAAATAAAAGGT</t>
  </si>
  <si>
    <t>Ots_112208-722R</t>
  </si>
  <si>
    <t>GTGACTGGAGTTCAGACGTGTGCTCTTCCGATCTAATGAGTTCTACTGACATTGTATACTAGAATAAGTATCA</t>
  </si>
  <si>
    <t>Ots_crRAD3531366</t>
  </si>
  <si>
    <t>Ots_crRAD35313-66</t>
  </si>
  <si>
    <t>TTTAAGATGTAGTT</t>
  </si>
  <si>
    <t>TTTAAGGTGTAGTT</t>
  </si>
  <si>
    <t>TGCAGGAAGAGTTCAGAGAAATCT</t>
  </si>
  <si>
    <t>GCTCGTTGCAGGTAGAAATGT</t>
  </si>
  <si>
    <t>P1-08</t>
  </si>
  <si>
    <t>H1</t>
  </si>
  <si>
    <t>Ots_crRAD35313-66F</t>
  </si>
  <si>
    <t>CGACAGGTTCAGAGTTCTACAGTCCGACGATCTGCAGGAAGAGTTCAGAGAAATCT</t>
  </si>
  <si>
    <t>Ots_crRAD35313-66R</t>
  </si>
  <si>
    <t>GTGACTGGAGTTCAGACGTGTGCTCTTCCGATCTGCTCGTTGCAGGTAGAAATGT</t>
  </si>
  <si>
    <t>Ots_u0725325</t>
  </si>
  <si>
    <t>Ots_u07-25.325</t>
  </si>
  <si>
    <t>CCGCTTGAAAGTTTGA</t>
  </si>
  <si>
    <t>CGCTTGAAGGTTTGA</t>
  </si>
  <si>
    <t>AGACAATCATGGTGTTTTGAGTCTTTCT</t>
  </si>
  <si>
    <t>GCCTAGGCTTGATGGAGTCA</t>
  </si>
  <si>
    <t>P1-09</t>
  </si>
  <si>
    <t>Ots_u07-25.325F</t>
  </si>
  <si>
    <t>CGACAGGTTCAGAGTTCTACAGTCCGACGATCAGACAATCATGGTGTTTTGAGTCTTTCT</t>
  </si>
  <si>
    <t>Ots_u07-25.325R</t>
  </si>
  <si>
    <t>GTGACTGGAGTTCAGACGTGTGCTCTTCCGATCTGCCTAGGCTTGATGGAGTCA</t>
  </si>
  <si>
    <t>Ots_crRAD3615244</t>
  </si>
  <si>
    <t>Ots_crRAD36152-44</t>
  </si>
  <si>
    <t>CTGCCACCCTTTGA</t>
  </si>
  <si>
    <t>CTGCCATCCTTTGA</t>
  </si>
  <si>
    <t>CAAAGTGCAGGTGCTGGC</t>
  </si>
  <si>
    <t>CCAGCCAGGTGTTGAGCA</t>
  </si>
  <si>
    <t>Ots12</t>
  </si>
  <si>
    <t>P1-10</t>
  </si>
  <si>
    <t>B2</t>
  </si>
  <si>
    <t>Ots_crRAD36152-44F</t>
  </si>
  <si>
    <t>CGACAGGTTCAGAGTTCTACAGTCCGACGATCCAAAGTGCAGGTGCTGGC</t>
  </si>
  <si>
    <t>Ots_crRAD36152-44R</t>
  </si>
  <si>
    <t>GTGACTGGAGTTCAGACGTGTGCTCTTCCGATCTCCAGCCAGGTGTTGAGCA</t>
  </si>
  <si>
    <t>Ots_crRAD5737668</t>
  </si>
  <si>
    <t>Ots_crRAD57376-68</t>
  </si>
  <si>
    <t>ATAAAGTGTGTTAT</t>
  </si>
  <si>
    <t>ATAAAGCGTGTTAT</t>
  </si>
  <si>
    <t>TGCAGGCATCATGCTTAATAACT</t>
  </si>
  <si>
    <t>ACGTGACACAGGTCTGGG</t>
  </si>
  <si>
    <t>Ots02</t>
  </si>
  <si>
    <t>P1-11</t>
  </si>
  <si>
    <t>C2</t>
  </si>
  <si>
    <t>Ots_crRAD57376-68F</t>
  </si>
  <si>
    <t>CGACAGGTTCAGAGTTCTACAGTCCGACGATCTGCAGGCATCATGCTTAATAACT</t>
  </si>
  <si>
    <t>Ots_crRAD57376-68R</t>
  </si>
  <si>
    <t>GTGACTGGAGTTCAGACGTGTGCTCTTCCGATCTACGTGACACAGGTCTGGG</t>
  </si>
  <si>
    <t>Ots_107806821</t>
  </si>
  <si>
    <t>Ots_107806-821</t>
  </si>
  <si>
    <t>CAAAGAAAATCAAAATTT</t>
  </si>
  <si>
    <t>CAAAGAAAATCTAAATTT</t>
  </si>
  <si>
    <t>TGCAGTGCTGAATTAGAGATTAATTTTTGTG</t>
  </si>
  <si>
    <t>CTCCCTTGCTTTTGGTCATTGG</t>
  </si>
  <si>
    <t>P1-12</t>
  </si>
  <si>
    <t>D2</t>
  </si>
  <si>
    <t>Ots_107806-821F</t>
  </si>
  <si>
    <t>CGACAGGTTCAGAGTTCTACAGTCCGACGATCTGCAGTGCTGAATTAGAGATTAATTTTTGTG</t>
  </si>
  <si>
    <t>Ots_107806-821R</t>
  </si>
  <si>
    <t>GTGACTGGAGTTCAGACGTGTGCTCTTCCGATCTCTCCCTTGCTTTTGGTCATTGG</t>
  </si>
  <si>
    <t>Ots_102213210</t>
  </si>
  <si>
    <t>Ots_102213-210</t>
  </si>
  <si>
    <t>CTGTATACAGTAAGAGTATTAAT</t>
  </si>
  <si>
    <t>ACAGTAAGAGCATTAAT</t>
  </si>
  <si>
    <t>CATTCCATGACAATGATTGAAATCTAAAAACAC</t>
  </si>
  <si>
    <t>GAGTATCTCAATTGCAACACTATGGTATGT</t>
  </si>
  <si>
    <t>45XXXXXX</t>
  </si>
  <si>
    <t>P1-13</t>
  </si>
  <si>
    <t>E2</t>
  </si>
  <si>
    <t>Ots_102213-210F</t>
  </si>
  <si>
    <t>CGACAGGTTCAGAGTTCTACAGTCCGACGATCCATTCCATGACAATGATTGAAATCTAAAAACAC</t>
  </si>
  <si>
    <t>Ots_102213-210R</t>
  </si>
  <si>
    <t>GTGACTGGAGTTCAGACGTGTGCTCTTCCGATCTGAGTATCTCAATTGCAACACTATGGTATGT</t>
  </si>
  <si>
    <t>Ots_afmid196</t>
  </si>
  <si>
    <t>Ots_afmid-196</t>
  </si>
  <si>
    <t>CAAAGTCAAAGATCCTATTAAA</t>
  </si>
  <si>
    <t>AAGTCAAAGATCGTATTAAA</t>
  </si>
  <si>
    <t>CGTGGAGTAGGTGGTTACAGTTTAT</t>
  </si>
  <si>
    <t>CTCGTAACAAGCTACTGTAGTGTACT</t>
  </si>
  <si>
    <t>Ots32</t>
  </si>
  <si>
    <t>P1-14</t>
  </si>
  <si>
    <t>F2</t>
  </si>
  <si>
    <t>Ots_afmid-196F</t>
  </si>
  <si>
    <t>CGACAGGTTCAGAGTTCTACAGTCCGACGATCCGTGGAGTAGGTGGTTACAGTTTAT</t>
  </si>
  <si>
    <t>Ots_afmid-196R</t>
  </si>
  <si>
    <t>GTGACTGGAGTTCAGACGTGTGCTCTTCCGATCTCTCGTAACAAGCTACTGTAGTGTACT</t>
  </si>
  <si>
    <t>Ots_126619400</t>
  </si>
  <si>
    <t>Ots_126619-400</t>
  </si>
  <si>
    <t>AGAAAGTTCTAGAAATAATT</t>
  </si>
  <si>
    <t>AAAGTTCTAGGAATAATT</t>
  </si>
  <si>
    <t>GGATGGTTGTCATTTCTCTGCAAA</t>
  </si>
  <si>
    <t>CCGGGATACAATAATAATATTTGGTTAAGAGTTTTTT</t>
  </si>
  <si>
    <t>P1-15</t>
  </si>
  <si>
    <t>G2</t>
  </si>
  <si>
    <t>Ots_126619-400F</t>
  </si>
  <si>
    <t>CGACAGGTTCAGAGTTCTACAGTCCGACGATCGGATGGTTGTCATTTCTCTGCAAA</t>
  </si>
  <si>
    <t>Ots_126619-400R</t>
  </si>
  <si>
    <t>GTGACTGGAGTTCAGACGTGTGCTCTTCCGATCTCCGGGATACAATAATAATATTTGGTTAAGAGTTTTTT</t>
  </si>
  <si>
    <t>Ots_Est1363</t>
  </si>
  <si>
    <t>CCATCCTGTCTTGTCTG</t>
  </si>
  <si>
    <t>CATCCTGTCATGTCTG</t>
  </si>
  <si>
    <t>GGTGATTTTGCCACAGAGTAGAGAT</t>
  </si>
  <si>
    <t>AGTGTTAAATGTAACTTGCATATACAGGCAAT</t>
  </si>
  <si>
    <t>Ots03</t>
  </si>
  <si>
    <t>P1-16</t>
  </si>
  <si>
    <t>H2</t>
  </si>
  <si>
    <t>Ots_Est1363F</t>
  </si>
  <si>
    <t>CGACAGGTTCAGAGTTCTACAGTCCGACGATCGGTGATTTTGCCACAGAGTAGAGAT</t>
  </si>
  <si>
    <t>Ots_Est1363R</t>
  </si>
  <si>
    <t>GTGACTGGAGTTCAGACGTGTGCTCTTCCGATCTAGTGTTAAATGTAACTTGCATATACAGGCAAT</t>
  </si>
  <si>
    <t>Ots_GPDH338</t>
  </si>
  <si>
    <t>Ots_GPDH-338</t>
  </si>
  <si>
    <t>CCACTACTTAACGTGCTTT</t>
  </si>
  <si>
    <t>CCACTACTTAACATGCTTT</t>
  </si>
  <si>
    <t>CACTAAATATTCCTTATCATTTCATACTAAGTCTGAAGAA</t>
  </si>
  <si>
    <t>AGCTGATACACAATCAAAACACAAAACAT</t>
  </si>
  <si>
    <t>Ots14</t>
  </si>
  <si>
    <t>P1-17</t>
  </si>
  <si>
    <t>A3</t>
  </si>
  <si>
    <t>Ots_GPDH-338F</t>
  </si>
  <si>
    <t>CGACAGGTTCAGAGTTCTACAGTCCGACGATCCACTAAATATTCCTTATCATTTCATACTAAGTCTGAAGAA</t>
  </si>
  <si>
    <t>Ots_GPDH-338R</t>
  </si>
  <si>
    <t>GTGACTGGAGTTCAGACGTGTGCTCTTCCGATCTAGCTGATACACAATCAAAACACAAAACAT</t>
  </si>
  <si>
    <t>Ots_u0720332</t>
  </si>
  <si>
    <t>Ots_u07-20.332</t>
  </si>
  <si>
    <t>ACCATTTGATATAACTGCGTTAG</t>
  </si>
  <si>
    <t>CATTTGATATAACGGCGTTAG</t>
  </si>
  <si>
    <t>CGCGAGTTAGCTCGAATATTATGATTTC</t>
  </si>
  <si>
    <t>TCAAGCTAGCATAGCAACTTCATCAA</t>
  </si>
  <si>
    <t>P1-18</t>
  </si>
  <si>
    <t>B3</t>
  </si>
  <si>
    <t>Ots_u07-20.332F</t>
  </si>
  <si>
    <t>CGACAGGTTCAGAGTTCTACAGTCCGACGATCCGCGAGTTAGCTCGAATATTATGATTTC</t>
  </si>
  <si>
    <t>Ots_u07-20.332R</t>
  </si>
  <si>
    <t>GTGACTGGAGTTCAGACGTGTGCTCTTCCGATCTTCAAGCTAGCATAGCAACTTCATCAA</t>
  </si>
  <si>
    <t>Ots_crRAD1849265</t>
  </si>
  <si>
    <t>Ots_crRAD18492-65</t>
  </si>
  <si>
    <t>TTATGGCTATTATT</t>
  </si>
  <si>
    <t>TTATGGTTATTATT</t>
  </si>
  <si>
    <t>GCAGGGCGCAAAGTTCTT</t>
  </si>
  <si>
    <t>CAGTGAGCGACTGTAATCTGA</t>
  </si>
  <si>
    <t>424XXXXX</t>
  </si>
  <si>
    <t>P1-19</t>
  </si>
  <si>
    <t>C3</t>
  </si>
  <si>
    <t>Ots_crRAD18492-65F</t>
  </si>
  <si>
    <t>CGACAGGTTCAGAGTTCTACAGTCCGACGATCGCAGGGCGCAAAGTTCTT</t>
  </si>
  <si>
    <t>Ots_crRAD18492-65R</t>
  </si>
  <si>
    <t>GTGACTGGAGTTCAGACGTGTGCTCTTCCGATCTCAGTGAGCGACTGTAATCTGA</t>
  </si>
  <si>
    <t>Ots_GnRH271</t>
  </si>
  <si>
    <t>Ots_GnRH-271</t>
  </si>
  <si>
    <t>CAATGAATACAATATCTAACCTAAT</t>
  </si>
  <si>
    <t>AATGAATACAATATCTAATCTAAT</t>
  </si>
  <si>
    <t>CAGATGAAAAATAAATAATTGGGCCATTAGGAA</t>
  </si>
  <si>
    <t>CAGAGAGACTGAGACCATATGATGTAGT</t>
  </si>
  <si>
    <t>Lacks Diversity</t>
  </si>
  <si>
    <t>P1-20</t>
  </si>
  <si>
    <t>D3</t>
  </si>
  <si>
    <t>Ots_GnRH-271F</t>
  </si>
  <si>
    <t>CGACAGGTTCAGAGTTCTACAGTCCGACGATCCAGATGAAAAATAAATAATTGGGCCATTAGGAA</t>
  </si>
  <si>
    <t>Ots_GnRH-271R</t>
  </si>
  <si>
    <t>GTGACTGGAGTTCAGACGTGTGCTCTTCCGATCTCAGAGAGACTGAGACCATATGATGTAGT</t>
  </si>
  <si>
    <t>Ots_12987055</t>
  </si>
  <si>
    <t>Ots_129870-55</t>
  </si>
  <si>
    <t>ATGCATTCACCTGTATTAT</t>
  </si>
  <si>
    <t>TGCATTCACCAGTATTAT</t>
  </si>
  <si>
    <t>GCATGTAACACATTATTTGGCATATGTACT</t>
  </si>
  <si>
    <t>CAGTACACTGGAGATTTGCAATGTT</t>
  </si>
  <si>
    <t>Weak plots</t>
  </si>
  <si>
    <t>P1-21</t>
  </si>
  <si>
    <t>E3</t>
  </si>
  <si>
    <t>Ots_129870-55F</t>
  </si>
  <si>
    <t>CGACAGGTTCAGAGTTCTACAGTCCGACGATCGCATGTAACACATTATTTGGCATATGTACT</t>
  </si>
  <si>
    <t>Ots_129870-55R</t>
  </si>
  <si>
    <t>GTGACTGGAGTTCAGACGTGTGCTCTTCCGATCTCAGTACACTGGAGATTTGCAATGTT</t>
  </si>
  <si>
    <t>Ots_108735302</t>
  </si>
  <si>
    <t>Ots_108735-302</t>
  </si>
  <si>
    <t>AAACAAACAACGCCTCATG</t>
  </si>
  <si>
    <t>AACAAACAACACCTCATG</t>
  </si>
  <si>
    <t>CCTTTTTCTTATTAGTTTTACTTCCCCAGAGA</t>
  </si>
  <si>
    <t>CAATTCCATTCTTGATTCTGTTTAACGGT</t>
  </si>
  <si>
    <t>P1-22</t>
  </si>
  <si>
    <t>F3</t>
  </si>
  <si>
    <t>Ots_108735-302F</t>
  </si>
  <si>
    <t>CGACAGGTTCAGAGTTCTACAGTCCGACGATCCCTTTTTCTTATTAGTTTTACTTCCCCAGAGA</t>
  </si>
  <si>
    <t>Ots_108735-302R</t>
  </si>
  <si>
    <t>GTGACTGGAGTTCAGACGTGTGCTCTTCCGATCTCAATTCCATTCTTGATTCTGTTTAACGGT</t>
  </si>
  <si>
    <t>Ots_u675</t>
  </si>
  <si>
    <t>Ots_u6-75</t>
  </si>
  <si>
    <t>TTAGTCAACTGTTGTTTTT</t>
  </si>
  <si>
    <t>TTAGTCAACTGTTATTTTT</t>
  </si>
  <si>
    <t>GAAAAAGTAAAGTAAAAGTAAAGTATTATACCACTAAAGACAAT</t>
  </si>
  <si>
    <t>GATCCACACTGTTGGTCTACTACAA</t>
  </si>
  <si>
    <t>P1-23</t>
  </si>
  <si>
    <t>G3</t>
  </si>
  <si>
    <t>Ots_u6-75F</t>
  </si>
  <si>
    <t>CGACAGGTTCAGAGTTCTACAGTCCGACGATCGAAAAAGTAAAGTAAAAGTAAAGTATTATACCACTAAAGACAAT</t>
  </si>
  <si>
    <t>Ots_u6-75R</t>
  </si>
  <si>
    <t>GTGACTGGAGTTCAGACGTGTGCTCTTCCGATCTGATCCACACTGTTGGTCTACTACAA</t>
  </si>
  <si>
    <t>Ots_AldB1122</t>
  </si>
  <si>
    <t>Ots_AldB1-122</t>
  </si>
  <si>
    <t>TGTTGGCGAAGTG[GT]GT</t>
  </si>
  <si>
    <t>TGTTGGTGAAGTG[GT]GT</t>
  </si>
  <si>
    <t>GCCATGGAGGACTGGATGA</t>
  </si>
  <si>
    <t>GCCACCACTACTTGCTGAGAAAATA</t>
  </si>
  <si>
    <t>Ots21</t>
  </si>
  <si>
    <t>P1-24</t>
  </si>
  <si>
    <t>H3</t>
  </si>
  <si>
    <t>Ots_AldB1-122F</t>
  </si>
  <si>
    <t>CGACAGGTTCAGAGTTCTACAGTCCGACGATCGCCATGGAGGACTGGATGA</t>
  </si>
  <si>
    <t>Ots_AldB1-122R</t>
  </si>
  <si>
    <t>GTGACTGGAGTTCAGACGTGTGCTCTTCCGATCTGCCACCACTACTTGCTGAGAAAATA</t>
  </si>
  <si>
    <t>Ots_mybp85</t>
  </si>
  <si>
    <t>Ots_mybp-85</t>
  </si>
  <si>
    <t>AGAGCATGTAGTTTTG</t>
  </si>
  <si>
    <t>AGCATGTAATTTTG</t>
  </si>
  <si>
    <t>CAAGGGATGTGACAAATTAATCAAACACATAA</t>
  </si>
  <si>
    <t>AAGAGGTCTAATAAATCTCCAATGTAAAAACGT</t>
  </si>
  <si>
    <t>P1-25</t>
  </si>
  <si>
    <t>A4</t>
  </si>
  <si>
    <t>Ots_mybp-85F</t>
  </si>
  <si>
    <t>CGACAGGTTCAGAGTTCTACAGTCCGACGATCCAAGGGATGTGACAAATTAATCAAACACATAA</t>
  </si>
  <si>
    <t>Ots_mybp-85R</t>
  </si>
  <si>
    <t>GTGACTGGAGTTCAGACGTGTGCTCTTCCGATCTAAGAGGTCTAATAAATCTCCAATGTAAAAACGT</t>
  </si>
  <si>
    <t>Ots_110201363</t>
  </si>
  <si>
    <t>Ots_110201-363</t>
  </si>
  <si>
    <t>TTTTAAAA+CTGGCATCCA</t>
  </si>
  <si>
    <t>TTTTTAAACTGGCATCCA</t>
  </si>
  <si>
    <t>GTTTGGCTATTGAAATTATACATTAAAACATGTAGCT</t>
  </si>
  <si>
    <t>CCATGGCATCCTGTAAAGAACAACA</t>
  </si>
  <si>
    <t>Ots09</t>
  </si>
  <si>
    <t>P1-26</t>
  </si>
  <si>
    <t>B4</t>
  </si>
  <si>
    <t>Ots_110201-363F</t>
  </si>
  <si>
    <t>CGACAGGTTCAGAGTTCTACAGTCCGACGATCGTTTGGCTATTGAAATTATACATTAAAACATGTAGCT</t>
  </si>
  <si>
    <t>Ots_110201-363R</t>
  </si>
  <si>
    <t>GTGACTGGAGTTCAGACGTGTGCTCTTCCGATCTCCATGGCATCCTGTAAAGAACAACA</t>
  </si>
  <si>
    <t>Ots_crRAD1044725</t>
  </si>
  <si>
    <t>Ots_crRAD10447-25</t>
  </si>
  <si>
    <t>AGCTAGCGCTCCTC</t>
  </si>
  <si>
    <t>AGCTAGTGCTCCTC</t>
  </si>
  <si>
    <t>CCGTTGCAGGACTCATCAGT</t>
  </si>
  <si>
    <t>GCGTGGTTCAACAGCAGTG</t>
  </si>
  <si>
    <t>Ots10</t>
  </si>
  <si>
    <t>P1-27</t>
  </si>
  <si>
    <t>C4</t>
  </si>
  <si>
    <t>Ots_crRAD10447-25F</t>
  </si>
  <si>
    <t>CGACAGGTTCAGAGTTCTACAGTCCGACGATCCCGTTGCAGGACTCATCAGT</t>
  </si>
  <si>
    <t>Ots_crRAD10447-25R</t>
  </si>
  <si>
    <t>GTGACTGGAGTTCAGACGTGTGCTCTTCCGATCTGCGTGGTTCAACAGCAGTG</t>
  </si>
  <si>
    <t>Ots_U230563</t>
  </si>
  <si>
    <t>Ots_U2305-63</t>
  </si>
  <si>
    <t>AATGTCATATAGAAATCTAC</t>
  </si>
  <si>
    <t>AATGTCATAGAAATCTACTG</t>
  </si>
  <si>
    <t>TGTCATCTCTATTGCAATCTCAGTAGATTTCTAT</t>
  </si>
  <si>
    <t>CCAGGTCGTCTTTATTGCAGATTATCA</t>
  </si>
  <si>
    <t>398XXXX</t>
  </si>
  <si>
    <t>P1-28</t>
  </si>
  <si>
    <t>D4</t>
  </si>
  <si>
    <t>Ots_U2305-63F</t>
  </si>
  <si>
    <t>CGACAGGTTCAGAGTTCTACAGTCCGACGATCTGTCATCTCTATTGCAATCTCAGTAGATTTCTAT</t>
  </si>
  <si>
    <t>Ots_U2305-63R</t>
  </si>
  <si>
    <t>GTGACTGGAGTTCAGACGTGTGCTCTTCCGATCTCCAGGTCGTCTTTATTGCAGATTATCA</t>
  </si>
  <si>
    <t>Ots_S71</t>
  </si>
  <si>
    <t>Ots_S7-1</t>
  </si>
  <si>
    <t>TACAGGAGATAAGGTCGCA</t>
  </si>
  <si>
    <t>CAGGAGATAGGGTCGCA</t>
  </si>
  <si>
    <t>TGCCATCATAAACAACCTAACAAGTAACT</t>
  </si>
  <si>
    <t>CCTGGTTTAAAAACGGCCAACTG</t>
  </si>
  <si>
    <t>P1-29</t>
  </si>
  <si>
    <t>E4</t>
  </si>
  <si>
    <t>Ots_S7-1F</t>
  </si>
  <si>
    <t>CGACAGGTTCAGAGTTCTACAGTCCGACGATCTGCCATCATAAACAACCTAACAAGTAACT</t>
  </si>
  <si>
    <t>Ots_S7-1R</t>
  </si>
  <si>
    <t>GTGACTGGAGTTCAGACGTGTGCTCTTCCGATCTCCTGGTTTAAAAACGGCCAACTG</t>
  </si>
  <si>
    <t>Ots_12723662</t>
  </si>
  <si>
    <t>Ots_127236-62</t>
  </si>
  <si>
    <t>TCTCTTATCTGAGTTCTGC</t>
  </si>
  <si>
    <t>CTCTTATCTGTGTTCTGC</t>
  </si>
  <si>
    <t>TGGAGAACTTGCACTGAATGTGAAA</t>
  </si>
  <si>
    <t>GCTGTTGGACCTTGACTTTAACAAATT</t>
  </si>
  <si>
    <t>Ots05</t>
  </si>
  <si>
    <t>P1-30</t>
  </si>
  <si>
    <t>F4</t>
  </si>
  <si>
    <t>Ots_127236-62F</t>
  </si>
  <si>
    <t>CGACAGGTTCAGAGTTCTACAGTCCGACGATCTGGAGAACTTGCACTGAATGTGAAA</t>
  </si>
  <si>
    <t>Ots_127236-62R</t>
  </si>
  <si>
    <t>GTGACTGGAGTTCAGACGTGTGCTCTTCCGATCTGCTGTTGGACCTTGACTTTAACAAATT</t>
  </si>
  <si>
    <t>Ots_102414395</t>
  </si>
  <si>
    <t>Ots_102414-395</t>
  </si>
  <si>
    <t>CACATAGTGTAGCTTTACTAC</t>
  </si>
  <si>
    <t>CACATAGTGTAGCTCTACTAC</t>
  </si>
  <si>
    <t>GCCTACTGATAAATGTATGACAGTAATGGA</t>
  </si>
  <si>
    <t>CAATAACAAACAAGCTAGGAACAAAAGTGT</t>
  </si>
  <si>
    <t>P1-31</t>
  </si>
  <si>
    <t>G4</t>
  </si>
  <si>
    <t>Ots_102414-395F</t>
  </si>
  <si>
    <t>CGACAGGTTCAGAGTTCTACAGTCCGACGATCGCCTACTGATAAATGTATGACAGTAATGGA</t>
  </si>
  <si>
    <t>Ots_102414-395R</t>
  </si>
  <si>
    <t>GTGACTGGAGTTCAGACGTGTGCTCTTCCGATCTCAATAACAAACAAGCTAGGAACAAAAGTGT</t>
  </si>
  <si>
    <t>Ots_96500180</t>
  </si>
  <si>
    <t>Ots_96500-180</t>
  </si>
  <si>
    <t>AAAACAAATCATTTTTCG</t>
  </si>
  <si>
    <t>AAAAACAAATAATTTTTCG</t>
  </si>
  <si>
    <t>CAGGTCTGGTCTACATCGAACAC</t>
  </si>
  <si>
    <t>GATCATGTCAGATAGGATGCTGAAAGT</t>
  </si>
  <si>
    <t>Ots04</t>
  </si>
  <si>
    <t>P1-32</t>
  </si>
  <si>
    <t>H4</t>
  </si>
  <si>
    <t>Ots_96500-180F</t>
  </si>
  <si>
    <t>CGACAGGTTCAGAGTTCTACAGTCCGACGATCCAGGTCTGGTCTACATCGAACAC</t>
  </si>
  <si>
    <t>Ots_96500-180R</t>
  </si>
  <si>
    <t>GTGACTGGAGTTCAGACGTGTGCTCTTCCGATCTGATCATGTCAGATAGGATGCTGAAAGT</t>
  </si>
  <si>
    <t>Ots_SWS1op182</t>
  </si>
  <si>
    <t>Ots_SWS1op-182</t>
  </si>
  <si>
    <t>ATGTACTTTAACGATTCATTT</t>
  </si>
  <si>
    <t>ATGTACTTTAACGTTTCATTT</t>
  </si>
  <si>
    <t>TCAAAGACATCGAACACAAGAACGA</t>
  </si>
  <si>
    <t>GCAGGTAAATTCAAACGTCATCATAAGAA</t>
  </si>
  <si>
    <t>P1-33</t>
  </si>
  <si>
    <t>A5</t>
  </si>
  <si>
    <t>Ots_SWS1op-182F</t>
  </si>
  <si>
    <t>CGACAGGTTCAGAGTTCTACAGTCCGACGATCTCAAAGACATCGAACACAAGAACGA</t>
  </si>
  <si>
    <t>Ots_SWS1op-182R</t>
  </si>
  <si>
    <t>GTGACTGGAGTTCAGACGTGTGCTCTTCCGATCTGCAGGTAAATTCAAACGTCATCATAAGAA</t>
  </si>
  <si>
    <t>Ots_124774477</t>
  </si>
  <si>
    <t>Ots_124774-477</t>
  </si>
  <si>
    <t>CCACCGCCATCTGATA</t>
  </si>
  <si>
    <t>CACCGCCGTCTGATA</t>
  </si>
  <si>
    <t>AGTTGTTCTTTTTATATTGTGTTTTTATTCCATTCCA</t>
  </si>
  <si>
    <t>GCCAAATAAAAACAAAGCATGAACACA</t>
  </si>
  <si>
    <t>P1-34</t>
  </si>
  <si>
    <t>B5</t>
  </si>
  <si>
    <t>Ots_124774-477F</t>
  </si>
  <si>
    <t>CGACAGGTTCAGAGTTCTACAGTCCGACGATCAGTTGTTCTTTTTATATTGTGTTTTTATTCCATTCCA</t>
  </si>
  <si>
    <t>Ots_124774-477R</t>
  </si>
  <si>
    <t>GTGACTGGAGTTCAGACGTGTGCTCTTCCGATCTGCCAAATAAAAACAAAGCATGAACACA</t>
  </si>
  <si>
    <t>Ots_117370471</t>
  </si>
  <si>
    <t>Ots_117370-471</t>
  </si>
  <si>
    <t>ACGGAACAAATAAGACATTT</t>
  </si>
  <si>
    <t>CGGAACAAATAAGCCATTT</t>
  </si>
  <si>
    <t>GTTGGCTCCTTCAATTCAATTTGGA</t>
  </si>
  <si>
    <t>TGCAAACACAGAGGAAAGGGATTT</t>
  </si>
  <si>
    <t>Ots24</t>
  </si>
  <si>
    <t>P1-35</t>
  </si>
  <si>
    <t>C5</t>
  </si>
  <si>
    <t>Ots_117370-471F</t>
  </si>
  <si>
    <t>CGACAGGTTCAGAGTTCTACAGTCCGACGATCGTTGGCTCCTTCAATTCAATTTGGA</t>
  </si>
  <si>
    <t>Ots_117370-471R</t>
  </si>
  <si>
    <t>GTGACTGGAGTTCAGACGTGTGCTCTTCCGATCTTGCAAACACAGAGGAAAGGGATTT</t>
  </si>
  <si>
    <t>Ots_u0753133</t>
  </si>
  <si>
    <t>Ots_u07-53.133</t>
  </si>
  <si>
    <t>TAACACATGTTGGAGGTC</t>
  </si>
  <si>
    <t>AACACATGTTAGAGGTC</t>
  </si>
  <si>
    <t>AGCTAGGCTGTAAATGCAAGGAT</t>
  </si>
  <si>
    <t>CAGTGCTTTCAATTCATGCTGTCAA</t>
  </si>
  <si>
    <t>P1-36</t>
  </si>
  <si>
    <t>D5</t>
  </si>
  <si>
    <t>Ots_u07-53.133F</t>
  </si>
  <si>
    <t>CGACAGGTTCAGAGTTCTACAGTCCGACGATCAGCTAGGCTGTAAATGCAAGGAT</t>
  </si>
  <si>
    <t>Ots_u07-53.133R</t>
  </si>
  <si>
    <t>GTGACTGGAGTTCAGACGTGTGCTCTTCCGATCTCAGTGCTTTCAATTCATGCTGTCAA</t>
  </si>
  <si>
    <t>Ots_111084b619</t>
  </si>
  <si>
    <t>Ots_111084b-619</t>
  </si>
  <si>
    <t>TCCATGG[AT]AACGGACAAT</t>
  </si>
  <si>
    <t>TCCATGG[AT]AACTGACAAT</t>
  </si>
  <si>
    <t>TTGTGGAATTACACCTTCAGAGTTCAAT</t>
  </si>
  <si>
    <t>GCCTGTTTGGCTTTCTTAAACTGAT</t>
  </si>
  <si>
    <t>Ots29</t>
  </si>
  <si>
    <t>P1-37</t>
  </si>
  <si>
    <t>E5</t>
  </si>
  <si>
    <t>Ots_111084b-619F</t>
  </si>
  <si>
    <t>CGACAGGTTCAGAGTTCTACAGTCCGACGATCTTGTGGAATTACACCTTCAGAGTTCAAT</t>
  </si>
  <si>
    <t>Ots_111084b-619R</t>
  </si>
  <si>
    <t>GTGACTGGAGTTCAGACGTGTGCTCTTCCGATCTGCCTGTTTGGCTTTCTTAAACTGAT</t>
  </si>
  <si>
    <t>Ots_RAG3</t>
  </si>
  <si>
    <t>CTCTACAGTATG</t>
  </si>
  <si>
    <t>CTCTACAATATG</t>
  </si>
  <si>
    <t>CATTTCCACGAAAAGCCAGATGAC</t>
  </si>
  <si>
    <t>ACAGAATAAAGTATCTTCCTCTTACATCACTACTAAT</t>
  </si>
  <si>
    <t>Ots19</t>
  </si>
  <si>
    <t>P1-38</t>
  </si>
  <si>
    <t>F5</t>
  </si>
  <si>
    <t>Ots_RAG3F</t>
  </si>
  <si>
    <t>CGACAGGTTCAGAGTTCTACAGTCCGACGATCCATTTCCACGAAAAGCCAGATGAC</t>
  </si>
  <si>
    <t>Ots_RAG3R</t>
  </si>
  <si>
    <t>GTGACTGGAGTTCAGACGTGTGCTCTTCCGATCTACAGAATAAAGTATCTTCCTCTTACATCACTACTAAT</t>
  </si>
  <si>
    <t>Ots_101119381</t>
  </si>
  <si>
    <t>Ots_101119-381</t>
  </si>
  <si>
    <t>TGCCACATGATAATTGA</t>
  </si>
  <si>
    <t>CCACATGGTAATTGA</t>
  </si>
  <si>
    <t>TTTTCTAGGACAGGTTGCTTGCA</t>
  </si>
  <si>
    <t>CCAGGTTTCTTTAGCCTACTTATTCTTTACA</t>
  </si>
  <si>
    <t>Ots31</t>
  </si>
  <si>
    <t>P1-39</t>
  </si>
  <si>
    <t>G5</t>
  </si>
  <si>
    <t>Ots_101119-381F</t>
  </si>
  <si>
    <t>CGACAGGTTCAGAGTTCTACAGTCCGACGATCTTTTCTAGGACAGGTTGCTTGCA</t>
  </si>
  <si>
    <t>Ots_101119-381R</t>
  </si>
  <si>
    <t>GTGACTGGAGTTCAGACGTGTGCTCTTCCGATCTCCAGGTTTCTTTAGCCTACTTATTCTTTACA</t>
  </si>
  <si>
    <t>Ots_u0707161</t>
  </si>
  <si>
    <t>Ots_u07-07.161</t>
  </si>
  <si>
    <t>ATCAGTGACATAAGTTGTCCA</t>
  </si>
  <si>
    <t>TCAGTGACATAAATTGTCCA</t>
  </si>
  <si>
    <t>GTCAACAAATGCAGGTAACATAAATGGT</t>
  </si>
  <si>
    <t>GATGCAAACACCTGTGAAATTGTGA</t>
  </si>
  <si>
    <t>P1-40</t>
  </si>
  <si>
    <t>H5</t>
  </si>
  <si>
    <t>Ots_u07-07.161F</t>
  </si>
  <si>
    <t>CGACAGGTTCAGAGTTCTACAGTCCGACGATCGTCAACAAATGCAGGTAACATAAATGGT</t>
  </si>
  <si>
    <t>Ots_u07-07.161R</t>
  </si>
  <si>
    <t>GTGACTGGAGTTCAGACGTGTGCTCTTCCGATCTGATGCAAACACCTGTGAAATTGTGA</t>
  </si>
  <si>
    <t>Ots_108820336</t>
  </si>
  <si>
    <t>Ots_108820-336</t>
  </si>
  <si>
    <t>ATTGCCCATCTCAGAATA</t>
  </si>
  <si>
    <t>AATTGCCCATCTTAGAATA</t>
  </si>
  <si>
    <t>TGAAATAAATTGTTCTGTTGATATGTGAATTTTGGA</t>
  </si>
  <si>
    <t>CAACGACACACCAACAACGT</t>
  </si>
  <si>
    <t>Ots28</t>
  </si>
  <si>
    <t>P1-41</t>
  </si>
  <si>
    <t>A6</t>
  </si>
  <si>
    <t>Ots_108820-336F</t>
  </si>
  <si>
    <t>CGACAGGTTCAGAGTTCTACAGTCCGACGATCTGAAATAAATTGTTCTGTTGATATGTGAATTTTGGA</t>
  </si>
  <si>
    <t>Ots_108820-336R</t>
  </si>
  <si>
    <t>GTGACTGGAGTTCAGACGTGTGCTCTTCCGATCTCAACGACACACCAACAACGT</t>
  </si>
  <si>
    <t>Ots_Thio</t>
  </si>
  <si>
    <t>CAGTGTATTAGTCATTCTTA</t>
  </si>
  <si>
    <t>CAGTGTATTAGTCGTTCTTA</t>
  </si>
  <si>
    <t>TTTTAAAAATGGAGATAAACTCCTGACCTGAA</t>
  </si>
  <si>
    <t>AATACCAAACCATGCCACTAATACCT</t>
  </si>
  <si>
    <t>P1-42</t>
  </si>
  <si>
    <t>B6</t>
  </si>
  <si>
    <t>Ots_ThioF</t>
  </si>
  <si>
    <t>CGACAGGTTCAGAGTTCTACAGTCCGACGATCTTTTAAAAATGGAGATAAACTCCTGACCTGAA</t>
  </si>
  <si>
    <t>Ots_ThioR</t>
  </si>
  <si>
    <t>GTGACTGGAGTTCAGACGTGTGCTCTTCCGATCTAATACCAAACCATGCCACTAATACCT</t>
  </si>
  <si>
    <t>Ots_P450</t>
  </si>
  <si>
    <t>CCCCGAAGTACTTTT</t>
  </si>
  <si>
    <t>CCCGAAGAACTTTT</t>
  </si>
  <si>
    <t>TGAGCGAGATTTATCAAACTGTCAAAGA</t>
  </si>
  <si>
    <t>CCCAAGCGGGAGAACTTACAG</t>
  </si>
  <si>
    <t>P1-43</t>
  </si>
  <si>
    <t>C6</t>
  </si>
  <si>
    <t>Ots_P450F</t>
  </si>
  <si>
    <t>CGACAGGTTCAGAGTTCTACAGTCCGACGATCTGAGCGAGATTTATCAAACTGTCAAAGA</t>
  </si>
  <si>
    <t>Ots_P450R</t>
  </si>
  <si>
    <t>GTGACTGGAGTTCAGACGTGTGCTCTTCCGATCTCCCAAGCGGGAGAACTTACAG</t>
  </si>
  <si>
    <t>Ots_crRAD5547526</t>
  </si>
  <si>
    <t>CCATTTTAATTCCA</t>
  </si>
  <si>
    <t>CCATTTGAATTCCA</t>
  </si>
  <si>
    <t>TGCAGGGTTGGGGACAATT</t>
  </si>
  <si>
    <t>AGTCTATTTCCCGATTTGACTGGA</t>
  </si>
  <si>
    <t>Leave uncorrected (2 het clusters)</t>
  </si>
  <si>
    <t>P1-44</t>
  </si>
  <si>
    <t>D6</t>
  </si>
  <si>
    <t>Ots_crRAD55475-26F</t>
  </si>
  <si>
    <t>CGACAGGTTCAGAGTTCTACAGTCCGACGATCTGCAGGGTTGGGGACAATT</t>
  </si>
  <si>
    <t>Ots_crRAD55475-26R</t>
  </si>
  <si>
    <t>GTGACTGGAGTTCAGACGTGTGCTCTTCCGATCTAGTCTATTTCCCGATTTGACTGGA</t>
  </si>
  <si>
    <t>Ots_NFYB147</t>
  </si>
  <si>
    <t>Ots_NFYB-147</t>
  </si>
  <si>
    <t>TGTTCCAATGTAAAATGTATGC</t>
  </si>
  <si>
    <t>TTCCAATGTAAAATATATGC</t>
  </si>
  <si>
    <t>CAGATGATAGCTTCAGTAAGTGGTTCA</t>
  </si>
  <si>
    <t>CCGTCCACAGCACAAGACTATAATA</t>
  </si>
  <si>
    <t>P1-45</t>
  </si>
  <si>
    <t>E6</t>
  </si>
  <si>
    <t>Ots_NFYB-147F</t>
  </si>
  <si>
    <t>CGACAGGTTCAGAGTTCTACAGTCCGACGATCCAGATGATAGCTTCAGTAAGTGGTTCA</t>
  </si>
  <si>
    <t>Ots_NFYB-147R</t>
  </si>
  <si>
    <t>GTGACTGGAGTTCAGACGTGTGCTCTTCCGATCTCCGTCCACAGCACAAGACTATAATA</t>
  </si>
  <si>
    <t>Ots_IGFI176</t>
  </si>
  <si>
    <t>Ots_IGF-I.1-76</t>
  </si>
  <si>
    <t>CTGCCTAGTTAAATAAAATA</t>
  </si>
  <si>
    <t>CTGCCTAGTTAAATTAAATA</t>
  </si>
  <si>
    <t>GGTAGGCCGTCAGTGTAAAATAAGT</t>
  </si>
  <si>
    <t>GATGGAGGCCACTGTGTTCTTA</t>
  </si>
  <si>
    <t>P1-46</t>
  </si>
  <si>
    <t>F6</t>
  </si>
  <si>
    <t>Ots_IGF-I.1-76F</t>
  </si>
  <si>
    <t>CGACAGGTTCAGAGTTCTACAGTCCGACGATCGGTAGGCCGTCAGTGTAAAATAAGT</t>
  </si>
  <si>
    <t>Ots_IGF-I.1-76R</t>
  </si>
  <si>
    <t>GTGACTGGAGTTCAGACGTGTGCTCTTCCGATCTGATGGAGGCCACTGTGTTCTTA</t>
  </si>
  <si>
    <t>Ots_105105613</t>
  </si>
  <si>
    <t>Ots_105105-613</t>
  </si>
  <si>
    <t>CCGAGCTTGAGTTAGGA</t>
  </si>
  <si>
    <t>CCGAGCTTGACTTAGGA</t>
  </si>
  <si>
    <t>AGTACAAGTGCAGAGAATGACATCATG</t>
  </si>
  <si>
    <t>GGTGTTTTATTTTCCCATATATCTTTTAACTTTAAGCT</t>
  </si>
  <si>
    <t>P1-47</t>
  </si>
  <si>
    <t>G6</t>
  </si>
  <si>
    <t>Ots_105105-613F</t>
  </si>
  <si>
    <t>CGACAGGTTCAGAGTTCTACAGTCCGACGATCAGTACAAGTGCAGAGAATGACATCATG</t>
  </si>
  <si>
    <t>Ots_105105-613R</t>
  </si>
  <si>
    <t>GTGACTGGAGTTCAGACGTGTGCTCTTCCGATCTGGTGTTTTATTTTCCCATATATCTTTTAACTTTAAGCT</t>
  </si>
  <si>
    <t>Ots_u202161</t>
  </si>
  <si>
    <t>Ots_u202-161</t>
  </si>
  <si>
    <t>AGCTAGTGCTTAGCAGCTA[AC]</t>
  </si>
  <si>
    <t>AGCTAGTGCATAGCAGCTA[AC]</t>
  </si>
  <si>
    <t>CACTTTTGACTTTACATGGAACTTAACTCAT</t>
  </si>
  <si>
    <t>GGGACTTCACTTTCTACAAACATGTCA</t>
  </si>
  <si>
    <t>P1-48</t>
  </si>
  <si>
    <t>H6</t>
  </si>
  <si>
    <t>Ots_u202-161F</t>
  </si>
  <si>
    <t>CGACAGGTTCAGAGTTCTACAGTCCGACGATCCACTTTTGACTTTACATGGAACTTAACTCAT</t>
  </si>
  <si>
    <t>Ots_u202-161R</t>
  </si>
  <si>
    <t>GTGACTGGAGTTCAGACGTGTGCTCTTCCGATCTGGGACTTCACTTTCTACAAACATGTCA</t>
  </si>
  <si>
    <t>Ots_102801308</t>
  </si>
  <si>
    <t>Ots_102801-308</t>
  </si>
  <si>
    <t>AGGGACAGTTTCGCAGACG</t>
  </si>
  <si>
    <t>AAGGGACAGTTTCTCAGACG</t>
  </si>
  <si>
    <t>TGGGACAGAGGTGGGAATTGA</t>
  </si>
  <si>
    <t>CCCAAAGATGCTTAACTGAAGATGTG</t>
  </si>
  <si>
    <t>P1-49</t>
  </si>
  <si>
    <t>A7</t>
  </si>
  <si>
    <t>Ots_102801-308F</t>
  </si>
  <si>
    <t>CGACAGGTTCAGAGTTCTACAGTCCGACGATCTGGGACAGAGGTGGGAATTGA</t>
  </si>
  <si>
    <t>Ots_102801-308R</t>
  </si>
  <si>
    <t>GTGACTGGAGTTCAGACGTGTGCTCTTCCGATCTCCCAAAGATGCTTAACTGAAGATGTG</t>
  </si>
  <si>
    <t>Ots_myoD364</t>
  </si>
  <si>
    <t>Ots_myoD-364</t>
  </si>
  <si>
    <t>TCATCTTTTGTTATTTCCTTG</t>
  </si>
  <si>
    <t>ATCTTTTGTTCTTTCCTTG</t>
  </si>
  <si>
    <t>GTGTGTGTGTGTGTGTGTCATCGT</t>
  </si>
  <si>
    <t>TTTACACATATACAAAAATGGTCCTCTATTGTCAT</t>
  </si>
  <si>
    <t>Keep at Jons Request</t>
  </si>
  <si>
    <t>P1-50</t>
  </si>
  <si>
    <t>B7</t>
  </si>
  <si>
    <t>Ots_myoD-364F</t>
  </si>
  <si>
    <t>CGACAGGTTCAGAGTTCTACAGTCCGACGATCGTGTGTGTGTGTGTGTGTCATCGT</t>
  </si>
  <si>
    <t>Ots_myoD-364R</t>
  </si>
  <si>
    <t>GTGACTGGAGTTCAGACGTGTGCTCTTCCGATCTTTTACACATATACAAAAATGGTCCTCTATTGTCAT</t>
  </si>
  <si>
    <t>Ots_Hsp90a</t>
  </si>
  <si>
    <t>ATTTGACTTGTCTTTTT</t>
  </si>
  <si>
    <t>ATTTGACTTGTGTTTTT</t>
  </si>
  <si>
    <t>GTCGTTTTTCATAGAAAATAGCTCACAGTT</t>
  </si>
  <si>
    <t>ACAGTATACCGGCTGCCTATTCATA</t>
  </si>
  <si>
    <t>P1-51</t>
  </si>
  <si>
    <t>C7</t>
  </si>
  <si>
    <t>Ots_Hsp90aF</t>
  </si>
  <si>
    <t>CGACAGGTTCAGAGTTCTACAGTCCGACGATCGTCGTTTTTCATAGAAAATAGCTCACAGTT</t>
  </si>
  <si>
    <t>Ots_Hsp90aR</t>
  </si>
  <si>
    <t>GTGACTGGAGTTCAGACGTGTGCTCTTCCGATCTACAGTATACCGGCTGCCTATTCATA</t>
  </si>
  <si>
    <t>Ots_crRAD2111524</t>
  </si>
  <si>
    <t>Ots_crRAD21115-24</t>
  </si>
  <si>
    <t>CACACACATGCACG</t>
  </si>
  <si>
    <t>CACACATATGCACG</t>
  </si>
  <si>
    <t>TGCAGGTGGGACTTAAACACA</t>
  </si>
  <si>
    <t>ACCTGTGGCAACGGTTGA</t>
  </si>
  <si>
    <t>P1-52</t>
  </si>
  <si>
    <t>D7</t>
  </si>
  <si>
    <t>Ots_crRAD21115-24F</t>
  </si>
  <si>
    <t>CGACAGGTTCAGAGTTCTACAGTCCGACGATCTGCAGGTGGGACTTAAACACA</t>
  </si>
  <si>
    <t>Ots_crRAD21115-24R</t>
  </si>
  <si>
    <t>GTGACTGGAGTTCAGACGTGTGCTCTTCCGATCTACCTGTGGCAACGGTTGA</t>
  </si>
  <si>
    <t>Ots_crRAD3607229</t>
  </si>
  <si>
    <t>Ots_crRAD36072-29</t>
  </si>
  <si>
    <t>AACCTGTGTGATTT</t>
  </si>
  <si>
    <t>AACCTGCGTGATTT</t>
  </si>
  <si>
    <t>TGCAGGACCAACTTTCTCAT</t>
  </si>
  <si>
    <t>GGCTGACTGGTGAAGGGG</t>
  </si>
  <si>
    <t>May benefit from CF</t>
  </si>
  <si>
    <t>P1-53</t>
  </si>
  <si>
    <t>E7</t>
  </si>
  <si>
    <t>Ots_crRAD36072-29F</t>
  </si>
  <si>
    <t>CGACAGGTTCAGAGTTCTACAGTCCGACGATCTGCAGGACCAACTTTCTCAT</t>
  </si>
  <si>
    <t>Ots_crRAD36072-29R</t>
  </si>
  <si>
    <t>GTGACTGGAGTTCAGACGTGTGCTCTTCCGATCTGGCTGACTGGTGAAGGGG</t>
  </si>
  <si>
    <t>Ots_crRAD2480774</t>
  </si>
  <si>
    <t>Ots_crRAD24807-74</t>
  </si>
  <si>
    <t>ATGATAAT</t>
  </si>
  <si>
    <t>ATGATATT</t>
  </si>
  <si>
    <t>TGCAGGAGAGCAGGGTAGA</t>
  </si>
  <si>
    <t>CGTGCCTAACATCATGTGCA</t>
  </si>
  <si>
    <t>Ots4</t>
  </si>
  <si>
    <t>Ugly but no clear fix</t>
  </si>
  <si>
    <t>P1-54</t>
  </si>
  <si>
    <t>F7</t>
  </si>
  <si>
    <t>Ots_crRAD24807-74F</t>
  </si>
  <si>
    <t>CGACAGGTTCAGAGTTCTACAGTCCGACGATCTGCAGGAGAGCAGGGTAGA</t>
  </si>
  <si>
    <t>Ots_crRAD24807-74R</t>
  </si>
  <si>
    <t>GTGACTGGAGTTCAGACGTGTGCTCTTCCGATCTCGTGCCTAACATCATGTGCA</t>
  </si>
  <si>
    <t>Ots_96899357R</t>
  </si>
  <si>
    <t>Ots_96899-357R</t>
  </si>
  <si>
    <t>CTGAATGTTTTTTTTAATCTTT</t>
  </si>
  <si>
    <t>CTGAATGTTTTTTTTTATCTTT</t>
  </si>
  <si>
    <t>TCTCCTGAACTAATTTAGACCTCTGAATGT</t>
  </si>
  <si>
    <t>CCTCATATTGCTTTCATCTGAAGAGAGA</t>
  </si>
  <si>
    <t>P1-55</t>
  </si>
  <si>
    <t>G7</t>
  </si>
  <si>
    <t>Ots_96899-357RF</t>
  </si>
  <si>
    <t>CGACAGGTTCAGAGTTCTACAGTCCGACGATCTCTCCTGAACTAATTTAGACCTCTGAATGT</t>
  </si>
  <si>
    <t>Ots_96899-357RR</t>
  </si>
  <si>
    <t>GTGACTGGAGTTCAGACGTGTGCTCTTCCGATCTCCTCATATTGCTTTCATCTGAAGAGAGA</t>
  </si>
  <si>
    <t>Ots_AldoB4183</t>
  </si>
  <si>
    <t>Ots_AldoB4-183</t>
  </si>
  <si>
    <t>CTGTGTGTCTAAGACAAT</t>
  </si>
  <si>
    <t>CTGTGTGTCTATGACAAT</t>
  </si>
  <si>
    <t>TTTGTGCGTAAAGTCAGGTAGTGT</t>
  </si>
  <si>
    <t>GTGCATGCCATGAGAACTTTGTTT</t>
  </si>
  <si>
    <t>P1-56</t>
  </si>
  <si>
    <t>H7</t>
  </si>
  <si>
    <t>Ots_AldoB4-183F</t>
  </si>
  <si>
    <t>CGACAGGTTCAGAGTTCTACAGTCCGACGATCTTTGTGCGTAAAGTCAGGTAGTGT</t>
  </si>
  <si>
    <t>Ots_AldoB4-183R</t>
  </si>
  <si>
    <t>GTGACTGGAGTTCAGACGTGTGCTCTTCCGATCTGTGCATGCCATGAGAACTTTGTTT</t>
  </si>
  <si>
    <t>Ots_OTSMTASNP1</t>
  </si>
  <si>
    <t>Ots_OTSMTA-SNP1</t>
  </si>
  <si>
    <t>AATTGCCTCATTGGGTG</t>
  </si>
  <si>
    <t>AATTGCCTCATTAGGTG</t>
  </si>
  <si>
    <t>GCCGAAAAATAAGCGATTAGTGATGA</t>
  </si>
  <si>
    <t>GCCCCATGGTAAACCTAATTAACCT</t>
  </si>
  <si>
    <t>P1-57</t>
  </si>
  <si>
    <t>A8</t>
  </si>
  <si>
    <t>Ots_OTSMTA-SNP1F</t>
  </si>
  <si>
    <t>CGACAGGTTCAGAGTTCTACAGTCCGACGATCGCCGAAAAATAAGCGATTAGTGATGA</t>
  </si>
  <si>
    <t>Ots_OTSMTA-SNP1R</t>
  </si>
  <si>
    <t>GTGACTGGAGTTCAGACGTGTGCTCTTCCGATCTGCCCCATGGTAAACCTAATTAACCT</t>
  </si>
  <si>
    <t>Ots_NAML12SNP1</t>
  </si>
  <si>
    <t>Ots_NAML12-SNP1</t>
  </si>
  <si>
    <t>AAACCATTTTCATTCTTTTG</t>
  </si>
  <si>
    <t>CCATTTTCACTCTTTTG</t>
  </si>
  <si>
    <t>TGCCACCTCAGTTTTAGTGTTATATCC</t>
  </si>
  <si>
    <t>AGCGCCAACCTGTCACT</t>
  </si>
  <si>
    <t>Ots33</t>
  </si>
  <si>
    <t>4th cluster in Stream type</t>
  </si>
  <si>
    <t>P1-58</t>
  </si>
  <si>
    <t>B8</t>
  </si>
  <si>
    <t>Ots_NAML12-SNP1F</t>
  </si>
  <si>
    <t>CGACAGGTTCAGAGTTCTACAGTCCGACGATCTGCCACCTCAGTTTTAGTGTTATATCC</t>
  </si>
  <si>
    <t>Ots_NAML12-SNP1R</t>
  </si>
  <si>
    <t>GTGACTGGAGTTCAGACGTGTGCTCTTCCGATCTAGCGCCAACCTGTCACT</t>
  </si>
  <si>
    <t>Ots_U2567104</t>
  </si>
  <si>
    <t>Ots_U2567-104</t>
  </si>
  <si>
    <t>GAGACTGTTGAGAC</t>
  </si>
  <si>
    <t>GAGACTATTGAGAC</t>
  </si>
  <si>
    <t>CATAGTATAGTGATTCGAGTCTGGAGTCT</t>
  </si>
  <si>
    <t>CGGGCTTTCTTAGGATATTTTCCTGA</t>
  </si>
  <si>
    <t>P1-59</t>
  </si>
  <si>
    <t>C8</t>
  </si>
  <si>
    <t>Ots_U2567-104F</t>
  </si>
  <si>
    <t>CGACAGGTTCAGAGTTCTACAGTCCGACGATCCATAGTATAGTGATTCGAGTCTGGAGTCT</t>
  </si>
  <si>
    <t>Ots_U2567-104R</t>
  </si>
  <si>
    <t>GTGACTGGAGTTCAGACGTGTGCTCTTCCGATCTCGGGCTTTCTTAGGATATTTTCCTGA</t>
  </si>
  <si>
    <t>Ots_GTH2B550</t>
  </si>
  <si>
    <t>Ots_GTH2B-550</t>
  </si>
  <si>
    <t>ATAACATCTGCAGCATTAA</t>
  </si>
  <si>
    <t>ATAACATGTGCAGCATTAA</t>
  </si>
  <si>
    <t>CACAGGAAGGACGTGTTTTGATG</t>
  </si>
  <si>
    <t>TGACTACCCGTTGTACCAATGAAC</t>
  </si>
  <si>
    <t>Ots25</t>
  </si>
  <si>
    <t>P1-60</t>
  </si>
  <si>
    <t>D8</t>
  </si>
  <si>
    <t>Ots_GTH2B-550F</t>
  </si>
  <si>
    <t>CGACAGGTTCAGAGTTCTACAGTCCGACGATCCACAGGAAGGACGTGTTTTGATG</t>
  </si>
  <si>
    <t>Ots_GTH2B-550R</t>
  </si>
  <si>
    <t>GTGACTGGAGTTCAGACGTGTGCTCTTCCGATCTTGACTACCCGTTGTACCAATGAAC</t>
  </si>
  <si>
    <t>Ots_crRAD280642</t>
  </si>
  <si>
    <t>Ots_crRAD2806-42</t>
  </si>
  <si>
    <t>GTTTGGCATAAAGT</t>
  </si>
  <si>
    <t>GTTTGGAATAAAGT</t>
  </si>
  <si>
    <t>GCAGGGGCAGACTGAAGG</t>
  </si>
  <si>
    <t>ACTTCATGCCAATCTCACTAAACA</t>
  </si>
  <si>
    <t>P1-61</t>
  </si>
  <si>
    <t>E8</t>
  </si>
  <si>
    <t>Ots_crRAD2806-42F</t>
  </si>
  <si>
    <t>CGACAGGTTCAGAGTTCTACAGTCCGACGATCGCAGGGGCAGACTGAAGG</t>
  </si>
  <si>
    <t>Ots_crRAD2806-42R</t>
  </si>
  <si>
    <t>GTGACTGGAGTTCAGACGTGTGCTCTTCCGATCTACTTCATGCCAATCTCACTAAACA</t>
  </si>
  <si>
    <t>Ots_MetA</t>
  </si>
  <si>
    <t>CCTTAAGCATATTTCT</t>
  </si>
  <si>
    <t>CCTTAAGCGTATTTCT</t>
  </si>
  <si>
    <t>GATCATTTATCAAGACTATAGGCTATGGATACG</t>
  </si>
  <si>
    <t>AGTTGAGTTAAGTAATTGGTAATTAGCCTGTT</t>
  </si>
  <si>
    <t>Possible null allele in Ocean type</t>
  </si>
  <si>
    <t>P1-62</t>
  </si>
  <si>
    <t>F8</t>
  </si>
  <si>
    <t>Ots_MetAF</t>
  </si>
  <si>
    <t>CGACAGGTTCAGAGTTCTACAGTCCGACGATCGATCATTTATCAAGACTATAGGCTATGGATACG</t>
  </si>
  <si>
    <t>Ots_MetAR</t>
  </si>
  <si>
    <t>GTGACTGGAGTTCAGACGTGTGCTCTTCCGATCTAGTTGAGTTAAGTAATTGGTAATTAGCCTGTT</t>
  </si>
  <si>
    <t>Ots_hsc713488</t>
  </si>
  <si>
    <t>Ots_hsc71-3'-488</t>
  </si>
  <si>
    <t>TTTCCAATGGTATAGATATGA</t>
  </si>
  <si>
    <t>TTTCCAATGATATAGATATGA</t>
  </si>
  <si>
    <t>TGCATCCATTCATACCTGACCAATT</t>
  </si>
  <si>
    <t>TTTGGTTAGGCACACGATAATTTGC</t>
  </si>
  <si>
    <t>XXXXXXXX</t>
  </si>
  <si>
    <t>P1-63</t>
  </si>
  <si>
    <t>G8</t>
  </si>
  <si>
    <t>Ots_hsc71-3'-488F</t>
  </si>
  <si>
    <t>CGACAGGTTCAGAGTTCTACAGTCCGACGATCTGCATCCATTCATACCTGACCAATT</t>
  </si>
  <si>
    <t>Ots_hsc71-3'-488R</t>
  </si>
  <si>
    <t>GTGACTGGAGTTCAGACGTGTGCTCTTCCGATCTTTTGGTTAGGCACACGATAATTTGC</t>
  </si>
  <si>
    <t>Ots_Cath_D141</t>
  </si>
  <si>
    <t>TGGGAAGCAATCAA</t>
  </si>
  <si>
    <t>AATTGGGAAGCAGTCAA</t>
  </si>
  <si>
    <t>CACTTGTTCTGCACACTACTTGTC</t>
  </si>
  <si>
    <t>CACACATGGATTTTGCCTGTCTAAA</t>
  </si>
  <si>
    <t>P1-64</t>
  </si>
  <si>
    <t>H8</t>
  </si>
  <si>
    <t>Ots_Cath_D141F</t>
  </si>
  <si>
    <t>CGACAGGTTCAGAGTTCTACAGTCCGACGATCCACTTGTTCTGCACACTACTTGTC</t>
  </si>
  <si>
    <t>Ots_Cath_D141R</t>
  </si>
  <si>
    <t>GTGACTGGAGTTCAGACGTGTGCTCTTCCGATCTCACACATGGATTTTGCCTGTCTAAA</t>
  </si>
  <si>
    <t>Ots_110495380</t>
  </si>
  <si>
    <t>Ots_110495-380</t>
  </si>
  <si>
    <t>CATAGAC[AG]GGGGCCAT</t>
  </si>
  <si>
    <t>CATACAC[AG]GGGGCCAT</t>
  </si>
  <si>
    <t>GCCTAGGTATGTACGAAACTTCACA</t>
  </si>
  <si>
    <t>AGGCTTTTTCAGATGGTCGTATGA</t>
  </si>
  <si>
    <t>Is this PBT only for a reason. Why no GSI. 3X read Hog. Should have been left at 1X</t>
  </si>
  <si>
    <t>P1-65</t>
  </si>
  <si>
    <t>A9</t>
  </si>
  <si>
    <t>Ots_110495-380F</t>
  </si>
  <si>
    <t>CGACAGGTTCAGAGTTCTACAGTCCGACGATCGCCTAGGTATGTACGAAACTTCACA</t>
  </si>
  <si>
    <t>Ots_110495-380R</t>
  </si>
  <si>
    <t>GTGACTGGAGTTCAGACGTGTGCTCTTCCGATCTAGGCTTTTTCAGATGGTCGTATGA</t>
  </si>
  <si>
    <t>Ots28_11073102</t>
  </si>
  <si>
    <t>ACATTACTTTTCAAAAATATT</t>
  </si>
  <si>
    <t>ACATTACTTTACAAAAATATT</t>
  </si>
  <si>
    <t>GGTGAGCCATTCATAACAATCTT</t>
  </si>
  <si>
    <t>TCTCTTGAATGATCCAGGATAACA</t>
  </si>
  <si>
    <t>Chi06-191</t>
  </si>
  <si>
    <t>Adaptive Test Markers</t>
  </si>
  <si>
    <t>intergenic</t>
  </si>
  <si>
    <t>Narum et al. 2018</t>
  </si>
  <si>
    <t>P1-66</t>
  </si>
  <si>
    <t>B9</t>
  </si>
  <si>
    <t>Ots28_11073102F</t>
  </si>
  <si>
    <t>CGACAGGTTCAGAGTTCTACAGTCCGACGATCGGTGAGCCATTCATAACAATCTT</t>
  </si>
  <si>
    <t>Ots28_11073102R</t>
  </si>
  <si>
    <t>GTGACTGGAGTTCAGACGTGTGCTCTTCCGATCTTCTCTTGAATGATCCAGGATAACA</t>
  </si>
  <si>
    <t>Ots28_11202863</t>
  </si>
  <si>
    <t>ATAAAAAATTCTGCGTGAATG</t>
  </si>
  <si>
    <t>ATAAAAAATTATGCGTGAATG</t>
  </si>
  <si>
    <t>GAGGATGGATGAGACTTTTCAGAT</t>
  </si>
  <si>
    <t>CTTCATATAAACCCGGTAAAGAGC</t>
  </si>
  <si>
    <t>rock1</t>
  </si>
  <si>
    <t>P1-67</t>
  </si>
  <si>
    <t>C9</t>
  </si>
  <si>
    <t>Ots28_11202863F</t>
  </si>
  <si>
    <t>CGACAGGTTCAGAGTTCTACAGTCCGACGATCGAGGATGGATGAGACTTTTCAGAT</t>
  </si>
  <si>
    <t>Ots28_11202863R</t>
  </si>
  <si>
    <t>GTGACTGGAGTTCAGACGTGTGCTCTTCCGATCTCTTCATATAAACCCGGTAAAGAGC</t>
  </si>
  <si>
    <t>Ots7_54212944</t>
  </si>
  <si>
    <t>AATATATTTTTTATAGGC</t>
  </si>
  <si>
    <t>AATATATATTTTATAGGC</t>
  </si>
  <si>
    <t>AAACCACGGTATCCTTTATTCATC</t>
  </si>
  <si>
    <t>TTTAGACATATTTTGGGGTTAGGAA</t>
  </si>
  <si>
    <t>All Mat</t>
  </si>
  <si>
    <t>P1-68</t>
  </si>
  <si>
    <t>D9</t>
  </si>
  <si>
    <t>Ots7_54212944F</t>
  </si>
  <si>
    <t>CGACAGGTTCAGAGTTCTACAGTCCGACGATCAAACCACGGTATCCTTTATTCATC</t>
  </si>
  <si>
    <t>Ots7_54212944R</t>
  </si>
  <si>
    <t>GTGACTGGAGTTCAGACGTGTGCTCTTCCGATCTTTTAGACATATTTTGGGGTTAGGAA</t>
  </si>
  <si>
    <t>Ots28_11186543</t>
  </si>
  <si>
    <t>AAAGCTGATTAAAAA</t>
  </si>
  <si>
    <t>AAAGCTGATTTAAAA</t>
  </si>
  <si>
    <t>GGCTTGCCTTTAGATAGAATCTTG</t>
  </si>
  <si>
    <t>TTTGTTTTTGGACTTGTGAGATTT</t>
  </si>
  <si>
    <t>P1-69</t>
  </si>
  <si>
    <t>E9</t>
  </si>
  <si>
    <t>Ots28_11186543F</t>
  </si>
  <si>
    <t>CGACAGGTTCAGAGTTCTACAGTCCGACGATCGGCTTGCCTTTAGATAGAATCTTG</t>
  </si>
  <si>
    <t>Ots28_11186543R</t>
  </si>
  <si>
    <t>GTGACTGGAGTTCAGACGTGTGCTCTTCCGATCTTTTGTTTTTGGACTTGTGAGATTT</t>
  </si>
  <si>
    <t>Ots28_11033282</t>
  </si>
  <si>
    <t>TAAAAATGGTTGATATGTA</t>
  </si>
  <si>
    <t>TAAAAATGATTGATATGTA</t>
  </si>
  <si>
    <t>GGCTTTCTGATGATCTTGAACTTT</t>
  </si>
  <si>
    <t>TAGGGACTTCCTCTCTCTCACACT</t>
  </si>
  <si>
    <t>greb1L</t>
  </si>
  <si>
    <t>P1-70</t>
  </si>
  <si>
    <t>F9</t>
  </si>
  <si>
    <t>Ots28_11033282F</t>
  </si>
  <si>
    <t>CGACAGGTTCAGAGTTCTACAGTCCGACGATCGGCTTTCTGATGATCTTGAACTTT</t>
  </si>
  <si>
    <t>Ots28_11033282R</t>
  </si>
  <si>
    <t>GTGACTGGAGTTCAGACGTGTGCTCTTCCGATCTTAGGGACTTCCTCTCTCTCACACT</t>
  </si>
  <si>
    <t>Ots28_11202400</t>
  </si>
  <si>
    <t>GACACACTCACGA</t>
  </si>
  <si>
    <t>GACACACTCATGA</t>
  </si>
  <si>
    <t>CCCTCCAAAAAGAAAACATTTGAT</t>
  </si>
  <si>
    <t>AACCAGTGTTTGATTAGCCAATTT</t>
  </si>
  <si>
    <t>P1-71</t>
  </si>
  <si>
    <t>G9</t>
  </si>
  <si>
    <t>Ots28_11202400F</t>
  </si>
  <si>
    <t>CGACAGGTTCAGAGTTCTACAGTCCGACGATCCCCTCCAAAAAGAAAACATTTGAT</t>
  </si>
  <si>
    <t>Ots28_11202400R</t>
  </si>
  <si>
    <t>GTGACTGGAGTTCAGACGTGTGCTCTTCCGATCTAACCAGTGTTTGATTAGCCAATTT</t>
  </si>
  <si>
    <t>Ots28_11062192</t>
  </si>
  <si>
    <t>TTCTCAAGTCCTACTCAACTG</t>
  </si>
  <si>
    <t>TTCTCAAGTCGTACTCAACTG</t>
  </si>
  <si>
    <t>AGATGATATGGATTTGCTGTGTGT</t>
  </si>
  <si>
    <t>TCTTTCTCTGATCGTTATGTTCAA</t>
  </si>
  <si>
    <t>P1-72</t>
  </si>
  <si>
    <t>H9</t>
  </si>
  <si>
    <t>Ots28_11062192F</t>
  </si>
  <si>
    <t>CGACAGGTTCAGAGTTCTACAGTCCGACGATCAGATGATATGGATTTGCTGTGTGT</t>
  </si>
  <si>
    <t>Ots28_11062192R</t>
  </si>
  <si>
    <t>GTGACTGGAGTTCAGACGTGTGCTCTTCCGATCTTCTTTCTCTGATCGTTATGTTCAA</t>
  </si>
  <si>
    <t>Ots11_32468959</t>
  </si>
  <si>
    <t>GTGATAGTTTGATAGTTTTAT</t>
  </si>
  <si>
    <t>GTGATAGTTTCATAGTTTTAT</t>
  </si>
  <si>
    <t>AACACAGATCAAATGTTTTCACAC</t>
  </si>
  <si>
    <t>TCAACATTCTGTTTTTCCTGTGTT</t>
  </si>
  <si>
    <t>within_IS</t>
  </si>
  <si>
    <t>P1-73</t>
  </si>
  <si>
    <t>A10</t>
  </si>
  <si>
    <t>Ots11_32468959F</t>
  </si>
  <si>
    <t>CGACAGGTTCAGAGTTCTACAGTCCGACGATCAACACAGATCAAATGTTTTCACAC</t>
  </si>
  <si>
    <t>Ots11_32468959R</t>
  </si>
  <si>
    <t>GTGACTGGAGTTCAGACGTGTGCTCTTCCGATCTTCAACATTCTGTTTTTCCTGTGTT</t>
  </si>
  <si>
    <t>Ots18_3417174</t>
  </si>
  <si>
    <t>CTGAATCCTGTAAG</t>
  </si>
  <si>
    <t>CTGCATCCTGTAAG</t>
  </si>
  <si>
    <t>TGAGGTATTACTTGCTGAGTTTGC</t>
  </si>
  <si>
    <t>TGGGAATTAGTTCACATCTTCTTG</t>
  </si>
  <si>
    <t>between_OL</t>
  </si>
  <si>
    <t>P1-74</t>
  </si>
  <si>
    <t>B10</t>
  </si>
  <si>
    <t>Ots18_3417174F</t>
  </si>
  <si>
    <t>CGACAGGTTCAGAGTTCTACAGTCCGACGATCTGAGGTATTACTTGCTGAGTTTGC</t>
  </si>
  <si>
    <t>Ots18_3417174R</t>
  </si>
  <si>
    <t>GTGACTGGAGTTCAGACGTGTGCTCTTCCGATCTTGGGAATTAGTTCACATCTTCTTG</t>
  </si>
  <si>
    <t>CHI06027687_143477</t>
  </si>
  <si>
    <t>Ots_CHI06027687_143477</t>
  </si>
  <si>
    <t>GGAGATAGTCAGGG</t>
  </si>
  <si>
    <t>GGAAATAGTCAGGG</t>
  </si>
  <si>
    <t>GCGAGTGTTAAAAGGGTCAAA</t>
  </si>
  <si>
    <t>TCTCAAGCCATAAGACGGGTA</t>
  </si>
  <si>
    <t>Ots343</t>
  </si>
  <si>
    <t>CHI06 Scaffold</t>
  </si>
  <si>
    <t xml:space="preserve">Micheletti and Narum (2018) </t>
  </si>
  <si>
    <t>Plots look fine but there is probably a null allele causing low GT% and a Het Deficiency</t>
  </si>
  <si>
    <t>P1-75</t>
  </si>
  <si>
    <t>C10</t>
  </si>
  <si>
    <t>CHI06027687_143477F</t>
  </si>
  <si>
    <t>CGACAGGTTCAGAGTTCTACAGTCCGACGATCGCGAGTGTTAAAAGGGTCAAA</t>
  </si>
  <si>
    <t>CHI06027687_143477R</t>
  </si>
  <si>
    <t>GTGACTGGAGTTCAGACGTGTGCTCTTCCGATCTTCTCAAGCCATAAGACGGGTA</t>
  </si>
  <si>
    <t>CHI06035945_4547</t>
  </si>
  <si>
    <t>Ots_CHI06035945_4547</t>
  </si>
  <si>
    <t>CCGCAACAGATC</t>
  </si>
  <si>
    <t>CTGCAACAGATC</t>
  </si>
  <si>
    <t>AGCGAGGCTTGCGTTTTACT</t>
  </si>
  <si>
    <t>GTGCAGTCTGGGCTTGTCTT</t>
  </si>
  <si>
    <t>P1-76</t>
  </si>
  <si>
    <t>D10</t>
  </si>
  <si>
    <t>CHI06035945_4547F</t>
  </si>
  <si>
    <t>CGACAGGTTCAGAGTTCTACAGTCCGACGATCAGCGAGGCTTGCGTTTTACT</t>
  </si>
  <si>
    <t>CHI06035945_4547R</t>
  </si>
  <si>
    <t>GTGACTGGAGTTCAGACGTGTGCTCTTCCGATCTGTGCAGTCTGGGCTTGTCTT</t>
  </si>
  <si>
    <t>CHI06105101_16717</t>
  </si>
  <si>
    <t>Ots_CHI06105101_16717</t>
  </si>
  <si>
    <t>CCTCACATACTCCCTT</t>
  </si>
  <si>
    <t>CCTCATATACTCCCTT</t>
  </si>
  <si>
    <t>AAGGCCGTGAACATCTGTG</t>
  </si>
  <si>
    <t>ATCGCAGGCTAGCTTTTCAA</t>
  </si>
  <si>
    <t>Ots23</t>
  </si>
  <si>
    <t>P1-77</t>
  </si>
  <si>
    <t>E10</t>
  </si>
  <si>
    <t>CHI06105101_16717F</t>
  </si>
  <si>
    <t>CGACAGGTTCAGAGTTCTACAGTCCGACGATCAAGGCCGTGAACATCTGTG</t>
  </si>
  <si>
    <t>CHI06105101_16717R</t>
  </si>
  <si>
    <t>GTGACTGGAGTTCAGACGTGTGCTCTTCCGATCTATCGCAGGCTAGCTTTTCAA</t>
  </si>
  <si>
    <t>CHI06105101_18523</t>
  </si>
  <si>
    <t>Ots_CHI06105101_18523</t>
  </si>
  <si>
    <t>GGCGGCTCGGAAAATTATTTT</t>
  </si>
  <si>
    <t>GGCGGCTCGGGAAATTATTTT</t>
  </si>
  <si>
    <t>GCGGTGGGATACCTCCTCTA</t>
  </si>
  <si>
    <t>GCGAGAAAAGCACTGAATGA</t>
  </si>
  <si>
    <t>P1-78</t>
  </si>
  <si>
    <t>F10</t>
  </si>
  <si>
    <t>CHI06105101_18523F</t>
  </si>
  <si>
    <t>CGACAGGTTCAGAGTTCTACAGTCCGACGATCGCGGTGGGATACCTCCTCTA</t>
  </si>
  <si>
    <t>CHI06105101_18523R</t>
  </si>
  <si>
    <t>GTGACTGGAGTTCAGACGTGTGCTCTTCCGATCTGCGAGAAAAGCACTGAATGA</t>
  </si>
  <si>
    <t>CHI06048618_5222</t>
  </si>
  <si>
    <t>Ots_CHI06048618_5222</t>
  </si>
  <si>
    <t>ATTGTGCTTATCACA</t>
  </si>
  <si>
    <t>ATTGTGCTTAGCACA</t>
  </si>
  <si>
    <t>GCAATTACCCATGACTCTGTGA</t>
  </si>
  <si>
    <t>GCCAAAAAGAGACCGAATCA</t>
  </si>
  <si>
    <t>4th cluster in Lookingglass</t>
  </si>
  <si>
    <t>P1-79</t>
  </si>
  <si>
    <t>G10</t>
  </si>
  <si>
    <t>CHI06048618_5222F</t>
  </si>
  <si>
    <t>CGACAGGTTCAGAGTTCTACAGTCCGACGATCGCAATTACCCATGACTCTGTGA</t>
  </si>
  <si>
    <t>CHI06048618_5222R</t>
  </si>
  <si>
    <t>GTGACTGGAGTTCAGACGTGTGCTCTTCCGATCTGCCAAAAAGAGACCGAATCA</t>
  </si>
  <si>
    <t>Ots_nkef192</t>
  </si>
  <si>
    <t>Ots_nkef-192</t>
  </si>
  <si>
    <t>AATAGGCCGACATCAA</t>
  </si>
  <si>
    <t>AAATAGGCCAACATCAA</t>
  </si>
  <si>
    <t>CATTTAGCAGACACTCTTATCTTAGTGTCA</t>
  </si>
  <si>
    <t>CGAATGTCCACCTCAGATGTTACAA</t>
  </si>
  <si>
    <t>REVIEW PLOTS. This is BAAAD</t>
  </si>
  <si>
    <t>P1-80</t>
  </si>
  <si>
    <t>H10</t>
  </si>
  <si>
    <t>Ots_nkef-192F</t>
  </si>
  <si>
    <t>CGACAGGTTCAGAGTTCTACAGTCCGACGATCCATTTAGCAGACACTCTTATCTTAGTGTCA</t>
  </si>
  <si>
    <t>Ots_nkef-192R</t>
  </si>
  <si>
    <t>GTGACTGGAGTTCAGACGTGTGCTCTTCCGATCTCGAATGTCCACCTCAGATGTTACAA</t>
  </si>
  <si>
    <t>Testing</t>
  </si>
  <si>
    <t>Ots17_1486479_C6</t>
  </si>
  <si>
    <t>CTGTAGTGACGCCGCAACAC</t>
  </si>
  <si>
    <t>CTGTAGTGACACCGCAACAC</t>
  </si>
  <si>
    <t>GTCACGATCAGCAATGAGACAG</t>
  </si>
  <si>
    <t>TTCAATGCAGTGCCTTAGTCC</t>
  </si>
  <si>
    <t>OtsGTSeqV6.0</t>
  </si>
  <si>
    <t>P1-89</t>
  </si>
  <si>
    <t>A12</t>
  </si>
  <si>
    <t>Ots17_1486479_C6F</t>
  </si>
  <si>
    <t>CGACAGGTTCAGAGTTCTACAGTCCGACGATCGTCACGATCAGCAATGAGACAG</t>
  </si>
  <si>
    <t>Ots17_1486479_C6R</t>
  </si>
  <si>
    <t>GTGACTGGAGTTCAGACGTGTGCTCTTCCGATCTGGACTAAGGCACTGCATTGAA</t>
  </si>
  <si>
    <t>wenYhap_25067_92</t>
  </si>
  <si>
    <t>Ots_wenYhap_25067_92</t>
  </si>
  <si>
    <t>GCATAGTTTGG</t>
  </si>
  <si>
    <t>GCATGGTTTGG</t>
  </si>
  <si>
    <t>ATAATGTTTCCTGACATGTTGGTG</t>
  </si>
  <si>
    <t>AAGTGAAGGTCAAGCCATGAGT</t>
  </si>
  <si>
    <t xml:space="preserve">McKinney et al. 2020 </t>
  </si>
  <si>
    <t>P1-90</t>
  </si>
  <si>
    <t>B12</t>
  </si>
  <si>
    <t>Ots_wenYhap_25067_92F</t>
  </si>
  <si>
    <t>CGACAGGTTCAGAGTTCTACAGTCCGACGATCATAATGTTTCCTGACATGTTGGTG</t>
  </si>
  <si>
    <t>Ots_wenYhap_25067_92R</t>
  </si>
  <si>
    <t>GTGACTGGAGTTCAGACGTGTGCTCTTCCGATCTAAGTGAAGGTCAAGCCATGAGT</t>
  </si>
  <si>
    <t>wenYhap_33126_45</t>
  </si>
  <si>
    <t>Ots_wenYhap_33126</t>
  </si>
  <si>
    <t>GTAAAGCAAA</t>
  </si>
  <si>
    <t>GTAACGCAAA</t>
  </si>
  <si>
    <t>GAAGAGTCATGTCAGGATTAGCC</t>
  </si>
  <si>
    <t>ATCGGACTGAGCTTGTTGTTTT</t>
  </si>
  <si>
    <t>Low GT%</t>
  </si>
  <si>
    <t>Non amplifying</t>
  </si>
  <si>
    <t>P1-91</t>
  </si>
  <si>
    <t>C12</t>
  </si>
  <si>
    <t>Ots_wenYhap_33126F</t>
  </si>
  <si>
    <t>CGACAGGTTCAGAGTTCTACAGTCCGACGATCAAATAAAATGCTGAAGAGTCATGTCA</t>
  </si>
  <si>
    <t>Ots_wenYhap_33126R</t>
  </si>
  <si>
    <t>GTGACTGGAGTTCAGACGTGTGCTCTTCCGATCTATCGGACTGAGCTTGTTGTTTT</t>
  </si>
  <si>
    <t>wenYhap_71572_67</t>
  </si>
  <si>
    <t>Ots_wenYhap_71572</t>
  </si>
  <si>
    <t>GCCACACTGTT</t>
  </si>
  <si>
    <t>GCCATACTGTT</t>
  </si>
  <si>
    <t>CTAGTCCTGACATGTAGGCTCATC</t>
  </si>
  <si>
    <t>GAAATCATGCACAGAATGAACAGT</t>
  </si>
  <si>
    <t>P1-92</t>
  </si>
  <si>
    <t>D12</t>
  </si>
  <si>
    <t>Ots_wenYhap_71572F</t>
  </si>
  <si>
    <t>CGACAGGTTCAGAGTTCTACAGTCCGACGATCCTAGTCCTGACATGTAGGCTCATC</t>
  </si>
  <si>
    <t>Ots_wenYhap_71572R</t>
  </si>
  <si>
    <t>GTGACTGGAGTTCAGACGTGTGCTCTTCCGATCTGAAATCATGCACAGAATGAACAGT</t>
  </si>
  <si>
    <t>wenYhap_106664_9</t>
  </si>
  <si>
    <t>Ots_wenYhap_106664_9</t>
  </si>
  <si>
    <t>TCAGCTATGTAG</t>
  </si>
  <si>
    <t>TTAGCTATGTAG</t>
  </si>
  <si>
    <t>AAAATAAACAGAATGGAGTACCATGA</t>
  </si>
  <si>
    <t>AGCTACTAACTTTAAACGCTGTGTCG</t>
  </si>
  <si>
    <t>P1-94</t>
  </si>
  <si>
    <t>F12</t>
  </si>
  <si>
    <t>Ots_wenYhap_106664_9F</t>
  </si>
  <si>
    <t>CGACAGGTTCAGAGTTCTACAGTCCGACGATCAAAATAAACAGAATGGAGTACCATGA</t>
  </si>
  <si>
    <t>Ots_wenYhap_106664_9R</t>
  </si>
  <si>
    <t>GTGACTGGAGTTCAGACGTGTGCTCTTCCGATCTAGCTACTAACTTTAAACGCTGTGTCG</t>
  </si>
  <si>
    <t>Ots_11345740R</t>
  </si>
  <si>
    <t>Ots_113457-40R</t>
  </si>
  <si>
    <t>CCCT[AG]TTCTCCAATCCATAT</t>
  </si>
  <si>
    <t>CCCT[AG]TTCTCTAATCCATATG</t>
  </si>
  <si>
    <t>CCCAAGTGGTGAGTGTCAGT</t>
  </si>
  <si>
    <t>ACTACAACAGGTGTTGATAATAGAATCATTCTC</t>
  </si>
  <si>
    <t>P2-02</t>
  </si>
  <si>
    <t>Ots_113457-40RF</t>
  </si>
  <si>
    <t>CGACAGGTTCAGAGTTCTACAGTCCGACGATCCCCAAGTGGTGAGTGTCAGT</t>
  </si>
  <si>
    <t>Ots_113457-40RR</t>
  </si>
  <si>
    <t>GTGACTGGAGTTCAGACGTGTGCTCTTCCGATCTACTACAACAGGTGTTGATAATAGAATCATTCTC</t>
  </si>
  <si>
    <t>Ots_IsoT</t>
  </si>
  <si>
    <t>AACCAGTAGAATAACC</t>
  </si>
  <si>
    <t>CAGTGGAATAACC</t>
  </si>
  <si>
    <t>GACTCAGGTAAGGAAACATCAATGTCA</t>
  </si>
  <si>
    <t>GAAAGCAAAGCATTTTATCCACCACTA</t>
  </si>
  <si>
    <t>P2-03</t>
  </si>
  <si>
    <t>Ots_IsoTF</t>
  </si>
  <si>
    <t>CGACAGGTTCAGAGTTCTACAGTCCGACGATCGACTCAGGTAAGGAAACATCAATGTCA</t>
  </si>
  <si>
    <t>Ots_IsoTR</t>
  </si>
  <si>
    <t>GTGACTGGAGTTCAGACGTGTGCTCTTCCGATCTGAAAGCAAAGCATTTTATCCACCACTA</t>
  </si>
  <si>
    <t>Ots_RAS1</t>
  </si>
  <si>
    <t>CAATCTATCATCGACCAGC</t>
  </si>
  <si>
    <t>CAATCTATCATCAACCAGC</t>
  </si>
  <si>
    <t>TCATAAACATGGTGTCTTTCAGTCAGTT</t>
  </si>
  <si>
    <t>CTGACATGTGAAACTACTAAAGCATTTAATCAC</t>
  </si>
  <si>
    <t>May be monomorphic for most poulations. Not sure why this is still included</t>
  </si>
  <si>
    <t>P2-04</t>
  </si>
  <si>
    <t>Ots_RAS1F</t>
  </si>
  <si>
    <t>CGACAGGTTCAGAGTTCTACAGTCCGACGATCTCATAAACATGGTGTCTTTCAGTCAGTT</t>
  </si>
  <si>
    <t>Ots_RAS1R</t>
  </si>
  <si>
    <t>GTGACTGGAGTTCAGACGTGTGCTCTTCCGATCTCTGACATGTGAAACTACTAAAGCATTTAATCAC</t>
  </si>
  <si>
    <t>Ots_123921111</t>
  </si>
  <si>
    <t>Ots_123921-111</t>
  </si>
  <si>
    <t>TGCTAAATGGCATATATTAT</t>
  </si>
  <si>
    <t>CTAAATGGCACATATTAT</t>
  </si>
  <si>
    <t>TCGCTAGGCAGAAATATAGGGTTCT</t>
  </si>
  <si>
    <t>GAGCATGGCGCTTGCA</t>
  </si>
  <si>
    <t>P2-05</t>
  </si>
  <si>
    <t>Ots_123921-111F</t>
  </si>
  <si>
    <t>CGACAGGTTCAGAGTTCTACAGTCCGACGATCTCGCTAGGCAGAAATATAGGGTTCT</t>
  </si>
  <si>
    <t>Ots_123921-111R</t>
  </si>
  <si>
    <t>GTGACTGGAGTTCAGACGTGTGCTCTTCCGATCTGAGCATGGCGCTTGCA</t>
  </si>
  <si>
    <t>Ots_aspat196</t>
  </si>
  <si>
    <t>Ots_aspat-196</t>
  </si>
  <si>
    <t>CACTCTTTATATCCACACC[GA]</t>
  </si>
  <si>
    <t>CAGTCTTTATATCCACACC[GA]</t>
  </si>
  <si>
    <t>CCTGAACAGGTACACACAAACGA</t>
  </si>
  <si>
    <t>TCCAACTGATGAATATGACCAACATGAAT</t>
  </si>
  <si>
    <t>P2-06</t>
  </si>
  <si>
    <t>Ots_aspat-196F</t>
  </si>
  <si>
    <t>CGACAGGTTCAGAGTTCTACAGTCCGACGATCCCTGAACAGGTACACACAAACGA</t>
  </si>
  <si>
    <t>Ots_aspat-196R</t>
  </si>
  <si>
    <t>GTGACTGGAGTTCAGACGTGTGCTCTTCCGATCTTCCAACTGATGAATATGACCAACATGAAT</t>
  </si>
  <si>
    <t>Ots_zn593346</t>
  </si>
  <si>
    <t>Ots_zn593-346</t>
  </si>
  <si>
    <t>TCTTGCAATCATTTTTAAC</t>
  </si>
  <si>
    <t>CTTGCAATCATATTTAAC</t>
  </si>
  <si>
    <t>CTACGCGAGAAATAACACTTTTCAAAACT</t>
  </si>
  <si>
    <t>GGCGAGTTTATTACGGTGTTATGAC</t>
  </si>
  <si>
    <t>P2-07</t>
  </si>
  <si>
    <t>Ots_zn593-346F</t>
  </si>
  <si>
    <t>CGACAGGTTCAGAGTTCTACAGTCCGACGATCCTACGCGAGAAATAACACTTTTCAAAACT</t>
  </si>
  <si>
    <t>Ots_zn593-346R</t>
  </si>
  <si>
    <t>GTGACTGGAGTTCAGACGTGTGCTCTTCCGATCTGGCGAGTTTATTACGGTGTTATGAC</t>
  </si>
  <si>
    <t>Ots_112419131</t>
  </si>
  <si>
    <t>Ots_112419-131</t>
  </si>
  <si>
    <t>AAGCGACTTGATTATC</t>
  </si>
  <si>
    <t>AGCGACATGATTATC</t>
  </si>
  <si>
    <t>GTGGGTAATCGATGCCAAAGAGAT</t>
  </si>
  <si>
    <t>TGGCAGTGTTTTCAACTAGCTTTG</t>
  </si>
  <si>
    <t>P2-08</t>
  </si>
  <si>
    <t>Ots_112419-131F</t>
  </si>
  <si>
    <t>CGACAGGTTCAGAGTTCTACAGTCCGACGATCGTGGGTAATCGATGCCAAAGAGAT</t>
  </si>
  <si>
    <t>Ots_112419-131R</t>
  </si>
  <si>
    <t>GTGACTGGAGTTCAGACGTGTGCTCTTCCGATCTTGGCAGTGTTTTCAACTAGCTTTG</t>
  </si>
  <si>
    <t>Ots_ppie245</t>
  </si>
  <si>
    <t>Ots_ppie-245</t>
  </si>
  <si>
    <t>ATGTCTGAAATGAAAGCC</t>
  </si>
  <si>
    <t>AATGTCTGAAATTAAAGCC</t>
  </si>
  <si>
    <t>TGTTTTTGGTCATGTATTTTCTCTGCTATTTTT</t>
  </si>
  <si>
    <t>GGACTGGAGCTGCTGAACATA</t>
  </si>
  <si>
    <t>P2-09</t>
  </si>
  <si>
    <t>Ots_ppie-245F</t>
  </si>
  <si>
    <t>CGACAGGTTCAGAGTTCTACAGTCCGACGATCTGTTTTTGGTCATGTATTTTCTCTGCTATTTTT</t>
  </si>
  <si>
    <t>Ots_ppie-245R</t>
  </si>
  <si>
    <t>GTGACTGGAGTTCAGACGTGTGCTCTTCCGATCTGGACTGGAGCTGCTGAACATA</t>
  </si>
  <si>
    <t>Ots_10441588</t>
  </si>
  <si>
    <t>Ots_104415-88</t>
  </si>
  <si>
    <t>TCCTGAAAAACGACATCC</t>
  </si>
  <si>
    <t>CTGAAAAACAACATCC</t>
  </si>
  <si>
    <t>CCTGAGCATCCCAGTTGAACT</t>
  </si>
  <si>
    <t>TGTTTTCAATACACTGCAATTTAGTTTTGGT</t>
  </si>
  <si>
    <t>P2-10</t>
  </si>
  <si>
    <t>Ots_104415-88F</t>
  </si>
  <si>
    <t>CGACAGGTTCAGAGTTCTACAGTCCGACGATCCCTGAGCATCCCAGTTGAACT</t>
  </si>
  <si>
    <t>Ots_104415-88R</t>
  </si>
  <si>
    <t>GTGACTGGAGTTCAGACGTGTGCTCTTCCGATCTTGTTTTCAATACACTGCAATTTAGTTTTGGT</t>
  </si>
  <si>
    <t>Ots_104063132</t>
  </si>
  <si>
    <t>Ots_104063-132</t>
  </si>
  <si>
    <t>CTTTCGTCCTTAGCACATAG</t>
  </si>
  <si>
    <t>CTTTCGTCCTTAACACATAG</t>
  </si>
  <si>
    <t>GCGTTACTGGTGTTATAAACGTTAGC</t>
  </si>
  <si>
    <t>GTTTATTTAATTATGAAGGACGATGTTGAAGTCA</t>
  </si>
  <si>
    <t>P2-11</t>
  </si>
  <si>
    <t>Ots_104063-132F</t>
  </si>
  <si>
    <t>CGACAGGTTCAGAGTTCTACAGTCCGACGATCGCGTTACTGGTGTTATAAACGTTAGC</t>
  </si>
  <si>
    <t>Ots_104063-132R</t>
  </si>
  <si>
    <t>GTGACTGGAGTTCAGACGTGTGCTCTTCCGATCTGTTTATTTAATTATGAAGGACGATGTTGAAGTCA</t>
  </si>
  <si>
    <t>Ots_GCSH</t>
  </si>
  <si>
    <t>TATCTGGGCGGGCTG</t>
  </si>
  <si>
    <t>CTATCTGGACGGGCTG</t>
  </si>
  <si>
    <t>GTTCTTTTTAATGATGACTACAGGTCTTTCAC</t>
  </si>
  <si>
    <t>GCTACTTTACATAATACCATTTGAGCTGAGA</t>
  </si>
  <si>
    <t>P2-12</t>
  </si>
  <si>
    <t>Ots_GCSHF</t>
  </si>
  <si>
    <t>CGACAGGTTCAGAGTTCTACAGTCCGACGATCGTTCTTTTTAATGATGACTACAGGTCTTTCAC</t>
  </si>
  <si>
    <t>Ots_GCSHR</t>
  </si>
  <si>
    <t>GTGACTGGAGTTCAGACGTGTGCTCTTCCGATCTGCTACTTTACATAATACCATTTGAGCTGAGA</t>
  </si>
  <si>
    <t>Ots_Prl2</t>
  </si>
  <si>
    <t>ATGTATTGTTCATTTAATG</t>
  </si>
  <si>
    <t>TGTATTGTTCGTTTAATG</t>
  </si>
  <si>
    <t>CCTGGTCTGTTTGTGATCAAGATG</t>
  </si>
  <si>
    <t>GGTTAACTCAAATAGAACATACTCTGACACA</t>
  </si>
  <si>
    <t>P2-13</t>
  </si>
  <si>
    <t>Ots_Prl2F</t>
  </si>
  <si>
    <t>CGACAGGTTCAGAGTTCTACAGTCCGACGATCCCTGGTCTGTTTGTGATCAAGATG</t>
  </si>
  <si>
    <t>Ots_Prl2R</t>
  </si>
  <si>
    <t>GTGACTGGAGTTCAGACGTGTGCTCTTCCGATCTGGTTAACTCAAATAGAACATACTCTGACACA</t>
  </si>
  <si>
    <t>Ots_111681657</t>
  </si>
  <si>
    <t>Ots_111681-657</t>
  </si>
  <si>
    <t>TAGCGCAAACCCCGAACC</t>
  </si>
  <si>
    <t>CGCAAACACCGAACC</t>
  </si>
  <si>
    <t>CTGAGCTTTTTCAACTTACTTGTTGGA</t>
  </si>
  <si>
    <t>GGCGCAGCAGCAACTG</t>
  </si>
  <si>
    <t>P2-14</t>
  </si>
  <si>
    <t>Ots_111681-657F</t>
  </si>
  <si>
    <t>CGACAGGTTCAGAGTTCTACAGTCCGACGATCCTGAGCTTTTTCAACTTACTTGTTGGA</t>
  </si>
  <si>
    <t>Ots_111681-657R</t>
  </si>
  <si>
    <t>GTGACTGGAGTTCAGACGTGTGCTCTTCCGATCTGGCGCAGCAGCAACTG</t>
  </si>
  <si>
    <t>Ots_u0717135</t>
  </si>
  <si>
    <t>Ots_u07-17.135</t>
  </si>
  <si>
    <t>AAAATGTACCACATACTTGT</t>
  </si>
  <si>
    <t>AAATGTACCACATACTCGT</t>
  </si>
  <si>
    <t>CTCGCCTCTGTCATTGTATTACCTT</t>
  </si>
  <si>
    <t>TGACACACGAGCCATTTTGATGAT</t>
  </si>
  <si>
    <t>Ots22</t>
  </si>
  <si>
    <t>P2-15</t>
  </si>
  <si>
    <t>Ots_u07-17.135F</t>
  </si>
  <si>
    <t>CGACAGGTTCAGAGTTCTACAGTCCGACGATCCTCGCCTCTGTCATTGTATTACCTT</t>
  </si>
  <si>
    <t>Ots_u07-17.135R</t>
  </si>
  <si>
    <t>GTGACTGGAGTTCAGACGTGTGCTCTTCCGATCTTGACACACGAGCCATTTTGATGAT</t>
  </si>
  <si>
    <t>Ots_106313729</t>
  </si>
  <si>
    <t>Ots_106313-729</t>
  </si>
  <si>
    <t>AAGAGTCCAGCGTTACTT</t>
  </si>
  <si>
    <t>AAGAGTCCAGTGTTACTT</t>
  </si>
  <si>
    <t>TTGTTCAATGGGCATTAATGCATGTT</t>
  </si>
  <si>
    <t>TGCTTATGTGCAGATACTTGAGACAAA</t>
  </si>
  <si>
    <t>P2-16</t>
  </si>
  <si>
    <t>Ots_106313-729F</t>
  </si>
  <si>
    <t>CGACAGGTTCAGAGTTCTACAGTCCGACGATCTTGTTCAATGGGCATTAATGCATGTT</t>
  </si>
  <si>
    <t>Ots_106313-729R</t>
  </si>
  <si>
    <t>GTGACTGGAGTTCAGACGTGTGCTCTTCCGATCTTGCTTATGTGCAGATACTTGAGACAAA</t>
  </si>
  <si>
    <t>Ots_10728593</t>
  </si>
  <si>
    <t>Ots_107285-93</t>
  </si>
  <si>
    <t>AAGTAACGTATCAAATGGC</t>
  </si>
  <si>
    <t>AAAGTAACGTATCATATGGC</t>
  </si>
  <si>
    <t>GCCCTTGTGACAATGCACTGTTATA</t>
  </si>
  <si>
    <t>AACATACACCAATACTTAGGTCTAGACAGT</t>
  </si>
  <si>
    <t>P2-17</t>
  </si>
  <si>
    <t>Ots_107285-93F</t>
  </si>
  <si>
    <t>CGACAGGTTCAGAGTTCTACAGTCCGACGATCGCCCTTGTGACAATGCACTGTTATA</t>
  </si>
  <si>
    <t>Ots_107285-93R</t>
  </si>
  <si>
    <t>GTGACTGGAGTTCAGACGTGTGCTCTTCCGATCTAACATACACCAATACTTAGGTCTAGACAGT</t>
  </si>
  <si>
    <t>Ots_u492</t>
  </si>
  <si>
    <t>Ots_u4-92</t>
  </si>
  <si>
    <t>CTGTGTTGAATTTAACATAAT</t>
  </si>
  <si>
    <t>TCTGTGTTGAATTTAACGTAAT</t>
  </si>
  <si>
    <t>ATCCAAGGAGCCCCATTAAAGATTT</t>
  </si>
  <si>
    <t>CGTACCAGAGTTGTAGAAGCATCT</t>
  </si>
  <si>
    <t>P2-18</t>
  </si>
  <si>
    <t>Ots_u4-92F</t>
  </si>
  <si>
    <t>CGACAGGTTCAGAGTTCTACAGTCCGACGATCATCCAAGGAGCCCCATTAAAGATTT</t>
  </si>
  <si>
    <t>Ots_u4-92R</t>
  </si>
  <si>
    <t>GTGACTGGAGTTCAGACGTGTGCTCTTCCGATCTCGTACCAGAGTTGTAGAAGCATCT</t>
  </si>
  <si>
    <t>Ots_PEMT</t>
  </si>
  <si>
    <t>TGC[AT]TTGCTAAGACTTG</t>
  </si>
  <si>
    <t>TGC[AT]TTGTTAAGACTTG</t>
  </si>
  <si>
    <t>AGAGCATTCAATTTAAAAGCTGAAAACGA</t>
  </si>
  <si>
    <t>CTTTGATCCCTGCTTGCAGTATTTT</t>
  </si>
  <si>
    <t>P2-19</t>
  </si>
  <si>
    <t>Ots_PEMTF</t>
  </si>
  <si>
    <t>CGACAGGTTCAGAGTTCTACAGTCCGACGATCAGAGCATTCAATTTAAAAGCTGAAAACGA</t>
  </si>
  <si>
    <t>Ots_PEMTR</t>
  </si>
  <si>
    <t>GTGACTGGAGTTCAGACGTGTGCTCTTCCGATCTCTTTGATCCCTGCTTGCAGTATTTT</t>
  </si>
  <si>
    <t>Ots_127760569</t>
  </si>
  <si>
    <t>Ots_127760-569</t>
  </si>
  <si>
    <t>CCGGTTTACCGATTTG</t>
  </si>
  <si>
    <t>CGGTTTACCAATTTG</t>
  </si>
  <si>
    <t>CTGCTGGCGCAGACATG</t>
  </si>
  <si>
    <t>CGTTATAGAGGATAGTTTGGAGGAAGGA</t>
  </si>
  <si>
    <t>P2-20</t>
  </si>
  <si>
    <t>Ots_127760-569F</t>
  </si>
  <si>
    <t>CGACAGGTTCAGAGTTCTACAGTCCGACGATCCTGCTGGCGCAGACATG</t>
  </si>
  <si>
    <t>Ots_127760-569R</t>
  </si>
  <si>
    <t>GTGACTGGAGTTCAGACGTGTGCTCTTCCGATCTCGTTATAGAGGATAGTTTGGAGGAAGGA</t>
  </si>
  <si>
    <t>Ots_CD592</t>
  </si>
  <si>
    <t>Ots_CD59-2</t>
  </si>
  <si>
    <t>CTAAAATGTCATGTAAATAT</t>
  </si>
  <si>
    <t>ACTAAAATGTCATATAAATAT</t>
  </si>
  <si>
    <t>CATGTTACCCAGCTAAAAGTCTATAGCA</t>
  </si>
  <si>
    <t>TGTTTATCTCTGAGTGAAAAAGGTGTGT</t>
  </si>
  <si>
    <t>P2-21</t>
  </si>
  <si>
    <t>Ots_CD59-2F</t>
  </si>
  <si>
    <t>CGACAGGTTCAGAGTTCTACAGTCCGACGATCCATGTTACCCAGCTAAAAGTCTATAGCA</t>
  </si>
  <si>
    <t>Ots_CD59-2R</t>
  </si>
  <si>
    <t>GTGACTGGAGTTCAGACGTGTGCTCTTCCGATCTTGTTTATCTCTGAGTGAAAAAGGTGTGT</t>
  </si>
  <si>
    <t>Ots_FARSLA220</t>
  </si>
  <si>
    <t>Ots_FARSLA-220</t>
  </si>
  <si>
    <t>CCTTGGATGGGA</t>
  </si>
  <si>
    <t>CCTTGGATAGGA</t>
  </si>
  <si>
    <t>GTTCGTGGGATTGTTCAATGTTCAT</t>
  </si>
  <si>
    <t>CTTGGACAGGCTCACATTACCATA</t>
  </si>
  <si>
    <t>P2-22</t>
  </si>
  <si>
    <t>Ots_FARSLA-220F</t>
  </si>
  <si>
    <t>CGACAGGTTCAGAGTTCTACAGTCCGACGATCGTTCGTGGGATTGTTCAATGTTCAT</t>
  </si>
  <si>
    <t>Ots_FARSLA-220R</t>
  </si>
  <si>
    <t>GTGACTGGAGTTCAGACGTGTGCTCTTCCGATCTCTTGGACAGGCTCACATTACCATA</t>
  </si>
  <si>
    <t>Ots_mapK3309</t>
  </si>
  <si>
    <t>Ots_mapK-3'-309</t>
  </si>
  <si>
    <t>ATGCTATTAAATGAATATTC</t>
  </si>
  <si>
    <t>ATGCTATTAAATGACTATTC</t>
  </si>
  <si>
    <t>GGCCACTGTCATAGAATTAGGCATT</t>
  </si>
  <si>
    <t>CGTGACCCTTGTAACTGAAAAGC</t>
  </si>
  <si>
    <t>P2-23</t>
  </si>
  <si>
    <t>Ots_mapK-3'-309F</t>
  </si>
  <si>
    <t>CGACAGGTTCAGAGTTCTACAGTCCGACGATCGGCCACTGTCATAGAATTAGGCATT</t>
  </si>
  <si>
    <t>Ots_mapK-3'-309R</t>
  </si>
  <si>
    <t>GTGACTGGAGTTCAGACGTGTGCTCTTCCGATCTCGTGACCCTTGTAACTGAAAAGC</t>
  </si>
  <si>
    <t>Ots_crRAD7651228</t>
  </si>
  <si>
    <t>Ots_crRAD76512-28</t>
  </si>
  <si>
    <t>TAAAAAAATATAAA</t>
  </si>
  <si>
    <t>TAAAAATATATAAA</t>
  </si>
  <si>
    <t>GCAGGGACAGGGCCCT</t>
  </si>
  <si>
    <t>TGGTGCTGGGTGCTGTAC</t>
  </si>
  <si>
    <t>P2-24</t>
  </si>
  <si>
    <t>Ots_crRAD76512-28F</t>
  </si>
  <si>
    <t>CGACAGGTTCAGAGTTCTACAGTCCGACGATCGCAGGGACAGGGCCCT</t>
  </si>
  <si>
    <t>Ots_crRAD76512-28R</t>
  </si>
  <si>
    <t>GTGACTGGAGTTCAGACGTGTGCTCTTCCGATCTTGGTGCTGGGTGCTGTAC</t>
  </si>
  <si>
    <t>Ots_96222525</t>
  </si>
  <si>
    <t>Ots_96222-525</t>
  </si>
  <si>
    <t>TGTAGCTAATTTTAAGTTCTC</t>
  </si>
  <si>
    <t>AGCTAATTTTAAATTCTC</t>
  </si>
  <si>
    <t>GCTCTTGCCCATCTGTAGGAT</t>
  </si>
  <si>
    <t>GGCGCAACATATGTATTAAGCAACT</t>
  </si>
  <si>
    <t>P2-25</t>
  </si>
  <si>
    <t>Ots_96222-525F</t>
  </si>
  <si>
    <t>CGACAGGTTCAGAGTTCTACAGTCCGACGATCGCTCTTGCCCATCTGTAGGAT</t>
  </si>
  <si>
    <t>Ots_96222-525R</t>
  </si>
  <si>
    <t>GTGACTGGAGTTCAGACGTGTGCTCTTCCGATCTGGCGCAACATATGTATTAAGCAACT</t>
  </si>
  <si>
    <t>Ots_cox1241</t>
  </si>
  <si>
    <t>Ots_cox1-241</t>
  </si>
  <si>
    <t>CACTACGGTAAGACCAT</t>
  </si>
  <si>
    <t>CACTACAGTAAGACCAT</t>
  </si>
  <si>
    <t>CACTGAACTGTAAGCCATTGTGATT</t>
  </si>
  <si>
    <t>GTAAATGTAGTATACAGTATAGGCATCGTAGGT</t>
  </si>
  <si>
    <t>P2-26</t>
  </si>
  <si>
    <t>Ots_cox1-241F</t>
  </si>
  <si>
    <t>CGACAGGTTCAGAGTTCTACAGTCCGACGATCCACTGAACTGTAAGCCATTGTGATT</t>
  </si>
  <si>
    <t>Ots_cox1-241R</t>
  </si>
  <si>
    <t>GTGACTGGAGTTCAGACGTGTGCTCTTCCGATCTGTAAATGTAGTATACAGTATAGGCATCGTAGGT</t>
  </si>
  <si>
    <t>Ots_u0718378</t>
  </si>
  <si>
    <t>Ots_u07-18.378</t>
  </si>
  <si>
    <t>ATATGGTATGTAGAGGCTAGTTA</t>
  </si>
  <si>
    <t>TATGTAGAGGCAAGTTA</t>
  </si>
  <si>
    <t>GGAAACCAGCTAGGATTCAGGAA</t>
  </si>
  <si>
    <t>CGTTATATGGTTTGCTTGTTTGCGATA</t>
  </si>
  <si>
    <t>Ots30</t>
  </si>
  <si>
    <t>P2-27</t>
  </si>
  <si>
    <t>Ots_u07-18.378F</t>
  </si>
  <si>
    <t>CGACAGGTTCAGAGTTCTACAGTCCGACGATCGGAAACCAGCTAGGATTCAGGAA</t>
  </si>
  <si>
    <t>Ots_u07-18.378R</t>
  </si>
  <si>
    <t>GTGACTGGAGTTCAGACGTGTGCTCTTCCGATCTCGTTATATGGTTTGCTTGTTTGCGATA</t>
  </si>
  <si>
    <t>Ots_HMGB173</t>
  </si>
  <si>
    <t>Ots_HMGB1-73</t>
  </si>
  <si>
    <t>ACTGTATATGTTACGTTTTC</t>
  </si>
  <si>
    <t>ACTGTATATGTTAAGTTTTC</t>
  </si>
  <si>
    <t>TGCTTCAGTGAAAATAAGCGTGAGA</t>
  </si>
  <si>
    <t>GTCGAGCGGTATGAATACTTTCTGA</t>
  </si>
  <si>
    <t>P2-28</t>
  </si>
  <si>
    <t>Ots_HMGB1-73F</t>
  </si>
  <si>
    <t>CGACAGGTTCAGAGTTCTACAGTCCGACGATCTGCTTCAGTGAAAATAAGCGTGAGA</t>
  </si>
  <si>
    <t>Ots_HMGB1-73R</t>
  </si>
  <si>
    <t>GTGACTGGAGTTCAGACGTGTGCTCTTCCGATCTGTCGAGCGGTATGAATACTTTCTGA</t>
  </si>
  <si>
    <t>Ots_parp3286</t>
  </si>
  <si>
    <t>Ots_parp3-286</t>
  </si>
  <si>
    <t>AGTTACAAGTGGTGTTTCA</t>
  </si>
  <si>
    <t>ACAAGTGGCGTTTCA</t>
  </si>
  <si>
    <t>AGTCAGTGTTGGTGTAGTGAAGAGA</t>
  </si>
  <si>
    <t>CATTTGTGGAGTGTTTATTGAACAGTAACA</t>
  </si>
  <si>
    <t>P2-29</t>
  </si>
  <si>
    <t>Ots_parp3-286F</t>
  </si>
  <si>
    <t>CGACAGGTTCAGAGTTCTACAGTCCGACGATCAGTCAGTGTTGGTGTAGTGAAGAGA</t>
  </si>
  <si>
    <t>Ots_parp3-286R</t>
  </si>
  <si>
    <t>GTGACTGGAGTTCAGACGTGTGCTCTTCCGATCTCATTTGTGGAGTGTTTATTGAACAGTAACA</t>
  </si>
  <si>
    <t>Ots_LWSop638</t>
  </si>
  <si>
    <t>Ots_LWSop-638</t>
  </si>
  <si>
    <t>TTTAACAAGAAAATTATACATTTC</t>
  </si>
  <si>
    <t>CAAGAAAGTTATACATTTC</t>
  </si>
  <si>
    <t>CAATTACTCTTTCTCAGCCCTGTGT</t>
  </si>
  <si>
    <t>GCGGTAAGATGCAGTTTTACATGGA</t>
  </si>
  <si>
    <t>P2-30</t>
  </si>
  <si>
    <t>Ots_LWSop-638F</t>
  </si>
  <si>
    <t>CGACAGGTTCAGAGTTCTACAGTCCGACGATCCAATTACTCTTTCTCAGCCCTGTGT</t>
  </si>
  <si>
    <t>Ots_LWSop-638R</t>
  </si>
  <si>
    <t>GTGACTGGAGTTCAGACGTGTGCTCTTCCGATCTGCGGTAAGATGCAGTTTTACATGGA</t>
  </si>
  <si>
    <t>Ots_unk793650</t>
  </si>
  <si>
    <t>Ots_unk7936-50</t>
  </si>
  <si>
    <t>AGACATGTAGCTATGTAGGTAA</t>
  </si>
  <si>
    <t>AGACATGTAGCTATCTAGGTAA</t>
  </si>
  <si>
    <t>ATGGGTTGGGATTATGGTTCATTGT</t>
  </si>
  <si>
    <t>CAAAATGGTTACTTGCATAGTCTTTTGT</t>
  </si>
  <si>
    <t>P2-31</t>
  </si>
  <si>
    <t>Ots_unk7936-50F</t>
  </si>
  <si>
    <t>CGACAGGTTCAGAGTTCTACAGTCCGACGATCATGGGTTGGGATTATGGTTCATTGT</t>
  </si>
  <si>
    <t>Ots_unk7936-50R</t>
  </si>
  <si>
    <t>GTGACTGGAGTTCAGACGTGTGCTCTTCCGATCTCAAAATGGTTACTTGCATAGTCTTTTGT</t>
  </si>
  <si>
    <t>Ots_115987325</t>
  </si>
  <si>
    <t>Ots_115987-325</t>
  </si>
  <si>
    <t>ATGCATAAAAGGTAATTGTG</t>
  </si>
  <si>
    <t>ATGCATAAAAGGTCATTGTG</t>
  </si>
  <si>
    <t>GGAGGTGTAGTGAAATGGGAAGAT</t>
  </si>
  <si>
    <t>GCATTCAGTGAACCAGTAGTGCTAT</t>
  </si>
  <si>
    <t>P2-32</t>
  </si>
  <si>
    <t>Ots_115987-325F</t>
  </si>
  <si>
    <t>CGACAGGTTCAGAGTTCTACAGTCCGACGATCGGAGGTGTAGTGAAATGGGAAGAT</t>
  </si>
  <si>
    <t>Ots_115987-325R</t>
  </si>
  <si>
    <t>GTGACTGGAGTTCAGACGTGTGCTCTTCCGATCTGCATTCAGTGAACCAGTAGTGCTAT</t>
  </si>
  <si>
    <t>Ots_crRAD1203739</t>
  </si>
  <si>
    <t>Ots_crRAD12037-39</t>
  </si>
  <si>
    <t>CATTCAAAAAGTAT</t>
  </si>
  <si>
    <t>CATTCAGAAAGTAT</t>
  </si>
  <si>
    <t>TGCAGGAACTTGCTATGCT</t>
  </si>
  <si>
    <t>TGTGGAAAAAGTCAAGGGGTCT</t>
  </si>
  <si>
    <t>P2-33</t>
  </si>
  <si>
    <t>Ots_crRAD12037-39F</t>
  </si>
  <si>
    <t>CGACAGGTTCAGAGTTCTACAGTCCGACGATCTGCAGGAACTTGCTATGCT</t>
  </si>
  <si>
    <t>Ots_crRAD12037-39R</t>
  </si>
  <si>
    <t>GTGACTGGAGTTCAGACGTGTGCTCTTCCGATCTTGTGGAAAAAGTCAAGGGGTCT</t>
  </si>
  <si>
    <t>Ots_GST207</t>
  </si>
  <si>
    <t>Ots_GST-207</t>
  </si>
  <si>
    <t>ATGAGAGAGTCTTTCTCTGTT</t>
  </si>
  <si>
    <t>ATGAGAGAGTCTTTTTCTGTT</t>
  </si>
  <si>
    <t>GGAGAACATGCATCACCATTCAAG</t>
  </si>
  <si>
    <t>TCAGCAAACGAAGGCTATGTAGAAT</t>
  </si>
  <si>
    <t>P2-34</t>
  </si>
  <si>
    <t>Ots_GST-207F</t>
  </si>
  <si>
    <t>CGACAGGTTCAGAGTTCTACAGTCCGACGATCGGAGAACATGCATCACCATTCAAG</t>
  </si>
  <si>
    <t>Ots_GST-207R</t>
  </si>
  <si>
    <t>GTGACTGGAGTTCAGACGTGTGCTCTTCCGATCTTCAGCAAACGAAGGCTATGTAGAAT</t>
  </si>
  <si>
    <t>Ots_ntl255</t>
  </si>
  <si>
    <t>Ots_ntl-255</t>
  </si>
  <si>
    <t>ATTCTTCCTC[TC]ACAATTG</t>
  </si>
  <si>
    <t>ATACTTCCTC[TC]ACAATTG</t>
  </si>
  <si>
    <t>TGCAGTTACAAGCCTAAGACAATCT</t>
  </si>
  <si>
    <t>CAACTAAAGTAACACACCAGCAACTG</t>
  </si>
  <si>
    <t>P2-35</t>
  </si>
  <si>
    <t>Ots_ntl-255F</t>
  </si>
  <si>
    <t>CGACAGGTTCAGAGTTCTACAGTCCGACGATCTGCAGTTACAAGCCTAAGACAATCT</t>
  </si>
  <si>
    <t>Ots_ntl-255R</t>
  </si>
  <si>
    <t>GTGACTGGAGTTCAGACGTGTGCTCTTCCGATCTCAACTAAAGTAACACACCAGCAACTG</t>
  </si>
  <si>
    <t>Ots_12875761R</t>
  </si>
  <si>
    <t>Ots_128757-61R</t>
  </si>
  <si>
    <t>TTGTGCATTTTCCCC</t>
  </si>
  <si>
    <t>TGTGCATTTCCCCC</t>
  </si>
  <si>
    <t>CGTGTCCGGCTTCTTTTATTTCATT</t>
  </si>
  <si>
    <t>GATGGGTATGTTAATCATATTACCAGCGTAA</t>
  </si>
  <si>
    <t>P2-36</t>
  </si>
  <si>
    <t>Ots_128757-61RF</t>
  </si>
  <si>
    <t>CGACAGGTTCAGAGTTCTACAGTCCGACGATCCGTGTCCGGCTTCTTTTATTTCATT</t>
  </si>
  <si>
    <t>Ots_128757-61RR</t>
  </si>
  <si>
    <t>GTGACTGGAGTTCAGACGTGTGCTCTTCCGATCTGATGGGTATGTTAATCATATTACCAGCGTAA</t>
  </si>
  <si>
    <t>Ots_9490399R</t>
  </si>
  <si>
    <t>Ots_94903-99R</t>
  </si>
  <si>
    <t>CAAACCAGCAAACAT</t>
  </si>
  <si>
    <t>ACAAACCAGAAAACAT</t>
  </si>
  <si>
    <t>CCGTCTGAGTAGGAGGATCAATACA</t>
  </si>
  <si>
    <t>TTTGGATCCAGCTCTCCGTATAGA</t>
  </si>
  <si>
    <t>P2-37</t>
  </si>
  <si>
    <t>Ots_94903-99RF</t>
  </si>
  <si>
    <t>CGACAGGTTCAGAGTTCTACAGTCCGACGATCCCGTCTGAGTAGGAGGATCAATACA</t>
  </si>
  <si>
    <t>Ots_94903-99RR</t>
  </si>
  <si>
    <t>GTGACTGGAGTTCAGACGTGTGCTCTTCCGATCTTTTGGATCCAGCTCTCCGTATAGA</t>
  </si>
  <si>
    <t>Ots_crRAD2716455</t>
  </si>
  <si>
    <t>Ots_crRAD27164-55</t>
  </si>
  <si>
    <t>AATTTGAATGACCA</t>
  </si>
  <si>
    <t>AATTTGTATGACCA</t>
  </si>
  <si>
    <t>GGAGGCTCTACGTAGGCCT</t>
  </si>
  <si>
    <t>ACAATATCTGACACTGACTTGGTCA</t>
  </si>
  <si>
    <t>P2-38</t>
  </si>
  <si>
    <t>Ots_crRAD27164-55F</t>
  </si>
  <si>
    <t>CGACAGGTTCAGAGTTCTACAGTCCGACGATCGGAGGCTCTACGTAGGCCT</t>
  </si>
  <si>
    <t>Ots_crRAD27164-55R</t>
  </si>
  <si>
    <t>GTGACTGGAGTTCAGACGTGTGCTCTTCCGATCTACAATATCTGACACTGACTTGGTCA</t>
  </si>
  <si>
    <t>Ots_108390329</t>
  </si>
  <si>
    <t>Ots_108390-329</t>
  </si>
  <si>
    <t>CTACTTATGTAGCATTTTAA</t>
  </si>
  <si>
    <t>CTACTTATGTAGGATTTTAA</t>
  </si>
  <si>
    <t>GAGGTTTGTTACTGTCACCCATAGA</t>
  </si>
  <si>
    <t>CCTGCTGTAGCAAACTGTCTCAAA</t>
  </si>
  <si>
    <t>P2-39</t>
  </si>
  <si>
    <t>Ots_108390-329F</t>
  </si>
  <si>
    <t>CGACAGGTTCAGAGTTCTACAGTCCGACGATCGAGGTTTGTTACTGTCACCCATAGA</t>
  </si>
  <si>
    <t>Ots_108390-329R</t>
  </si>
  <si>
    <t>GTGACTGGAGTTCAGACGTGTGCTCTTCCGATCTCCTGCTGTAGCAAACTGTCTCAAA</t>
  </si>
  <si>
    <t>Ots_crRAD2616569</t>
  </si>
  <si>
    <t>Ots_crRAD26165-69</t>
  </si>
  <si>
    <t>CTCT[GA]CCCCTGGAC</t>
  </si>
  <si>
    <t>CTCT[GA]CTCCTGGAC</t>
  </si>
  <si>
    <t>GGGCCACGGGGTTGTAAA</t>
  </si>
  <si>
    <t>TCCCAGGATGCAATGGGA</t>
  </si>
  <si>
    <t>Ots16</t>
  </si>
  <si>
    <t>P2-40</t>
  </si>
  <si>
    <t>Ots_crRAD26165-69F</t>
  </si>
  <si>
    <t>CGACAGGTTCAGAGTTCTACAGTCCGACGATCGGGCCACGGGGTTGTAAA</t>
  </si>
  <si>
    <t>Ots_crRAD26165-69R</t>
  </si>
  <si>
    <t>GTGACTGGAGTTCAGACGTGTGCTCTTCCGATCTTCCCAGGATGCAATGGGA</t>
  </si>
  <si>
    <t>Ots_trnau1ap86</t>
  </si>
  <si>
    <t>Ots_trnau1ap-86</t>
  </si>
  <si>
    <t>AATCCCTCCTTTTTCC</t>
  </si>
  <si>
    <t>TCCCTCATTTTTCC</t>
  </si>
  <si>
    <t>GGACAAGTTGAAACAGATCAGGAAGT</t>
  </si>
  <si>
    <t>GCCACTGGATACCATCACTTCAAA</t>
  </si>
  <si>
    <t>P2-41</t>
  </si>
  <si>
    <t>Ots_trnau1ap-86F</t>
  </si>
  <si>
    <t>CGACAGGTTCAGAGTTCTACAGTCCGACGATCGGACAAGTTGAAACAGATCAGGAAGT</t>
  </si>
  <si>
    <t>Ots_trnau1ap-86R</t>
  </si>
  <si>
    <t>GTGACTGGAGTTCAGACGTGTGCTCTTCCGATCTGCCACTGGATACCATCACTTCAAA</t>
  </si>
  <si>
    <t>Ots_crRAD6633060</t>
  </si>
  <si>
    <t>Ots_crRAD66330-60</t>
  </si>
  <si>
    <t>AGAGAGGGGTCAAA</t>
  </si>
  <si>
    <t>AGAGAGTGGTCAAA</t>
  </si>
  <si>
    <t>ACTCTCCCAGAAGGATTCAGAGA</t>
  </si>
  <si>
    <t>TCCCAAAGCATCCTGCCA</t>
  </si>
  <si>
    <t>P2-42</t>
  </si>
  <si>
    <t>Ots_crRAD66330-60F</t>
  </si>
  <si>
    <t>CGACAGGTTCAGAGTTCTACAGTCCGACGATCACTCTCCCAGAAGGATTCAGAGA</t>
  </si>
  <si>
    <t>Ots_crRAD66330-60R</t>
  </si>
  <si>
    <t>GTGACTGGAGTTCAGACGTGTGCTCTTCCGATCTTCCCAAAGCATCCTGCCA</t>
  </si>
  <si>
    <t>Ots_crRAD7476628</t>
  </si>
  <si>
    <t>Ots_crRAD74766-28</t>
  </si>
  <si>
    <t>AGACTGGTAAAAG[AT]</t>
  </si>
  <si>
    <t>AGACTGATAAAAG[AT]</t>
  </si>
  <si>
    <t>GCTGACCACCGACCACAG</t>
  </si>
  <si>
    <t>AGCTCTGCAGTAACAATGGGA</t>
  </si>
  <si>
    <t>P2-43</t>
  </si>
  <si>
    <t>Ots_crRAD74766-28F</t>
  </si>
  <si>
    <t>CGACAGGTTCAGAGTTCTACAGTCCGACGATCGCTGACCACCGACCACAG</t>
  </si>
  <si>
    <t>Ots_crRAD74766-28R</t>
  </si>
  <si>
    <t>GTGACTGGAGTTCAGACGTGTGCTCTTCCGATCTAGCTCTGCAGTAACAATGGGA</t>
  </si>
  <si>
    <t>Ots_SL</t>
  </si>
  <si>
    <t>TCAAAGATATGATTCAATTAA</t>
  </si>
  <si>
    <t>AAGATATGGTTCAATTAA</t>
  </si>
  <si>
    <t>AATATTGGCTTTCTGAGAATGCATTTGG</t>
  </si>
  <si>
    <t>CCAAGATACTTCCTTTAACTTCTCTGTCA</t>
  </si>
  <si>
    <t>P2-44</t>
  </si>
  <si>
    <t>Ots_SLF</t>
  </si>
  <si>
    <t>CGACAGGTTCAGAGTTCTACAGTCCGACGATCAATATTGGCTTTCTGAGAATGCATTTGG</t>
  </si>
  <si>
    <t>Ots_SLR</t>
  </si>
  <si>
    <t>GTGACTGGAGTTCAGACGTGTGCTCTTCCGATCTCCAAGATACTTCCTTTAACTTCTCTGTCA</t>
  </si>
  <si>
    <t>Ots_ETIF1A</t>
  </si>
  <si>
    <t>CAACTGAAGAAAATAATATG</t>
  </si>
  <si>
    <t>CTGAAGAAAAGAATATG</t>
  </si>
  <si>
    <t>TCTGAACTCACCAAAGGAACACTTG</t>
  </si>
  <si>
    <t>GAGAGAAAAGGAGAAATGATTGCCATT</t>
  </si>
  <si>
    <t>P2-45</t>
  </si>
  <si>
    <t>Ots_ETIF1AF</t>
  </si>
  <si>
    <t>CGACAGGTTCAGAGTTCTACAGTCCGACGATCTCTGAACTCACCAAAGGAACACTTG</t>
  </si>
  <si>
    <t>Ots_ETIF1AR</t>
  </si>
  <si>
    <t>GTGACTGGAGTTCAGACGTGTGCTCTTCCGATCTGAGAGAAAAGGAGAAATGATTGCCATT</t>
  </si>
  <si>
    <t>Ots_105407117</t>
  </si>
  <si>
    <t>Ots_105407-117</t>
  </si>
  <si>
    <t>CAGGTTAGGAATGGTTG</t>
  </si>
  <si>
    <t>CAGGTTAGGATTGGTTG</t>
  </si>
  <si>
    <t>TGTGTACATCCGCGTAAATATTGAAGATAA</t>
  </si>
  <si>
    <t>CTGTGAGCTGCTGCAAACC</t>
  </si>
  <si>
    <t>P2-46</t>
  </si>
  <si>
    <t>Ots_105407-117F</t>
  </si>
  <si>
    <t>CGACAGGTTCAGAGTTCTACAGTCCGACGATCTGTGTACATCCGCGTAAATATTGAAGATAA</t>
  </si>
  <si>
    <t>Ots_105407-117R</t>
  </si>
  <si>
    <t>GTGACTGGAGTTCAGACGTGTGCTCTTCCGATCTCTGTGAGCTGCTGCAAACC</t>
  </si>
  <si>
    <t>Ots_FGF6B_1</t>
  </si>
  <si>
    <t>CCTGTTATCAGACCCAAAT</t>
  </si>
  <si>
    <t>CTGTTATCAGCCCCAAAT</t>
  </si>
  <si>
    <t>GAGACAAAGGTTTGCAGGTTCATG</t>
  </si>
  <si>
    <t>GGGAGCCATGCACTAATATATTGGA</t>
  </si>
  <si>
    <t>P2-47</t>
  </si>
  <si>
    <t>Ots_FGF6B_1F</t>
  </si>
  <si>
    <t>CGACAGGTTCAGAGTTCTACAGTCCGACGATCGAGACAAAGGTTTGCAGGTTCATG</t>
  </si>
  <si>
    <t>Ots_FGF6B_1R</t>
  </si>
  <si>
    <t>GTGACTGGAGTTCAGACGTGTGCTCTTCCGATCTGGGAGCCATGCACTAATATATTGGA</t>
  </si>
  <si>
    <t>Ots_u21185</t>
  </si>
  <si>
    <t>Ots_u211-85</t>
  </si>
  <si>
    <t>TCCCAAAGTCGAGTGTG</t>
  </si>
  <si>
    <t>CCCAAAGTCAAGTGTG</t>
  </si>
  <si>
    <t>TGGTGAGAGCAGCTTTAAATGTCTT</t>
  </si>
  <si>
    <t>ACCCATTCTTCTGTCTGGTTTAAGC</t>
  </si>
  <si>
    <t>P2-48</t>
  </si>
  <si>
    <t>Ots_u211-85F</t>
  </si>
  <si>
    <t>CGACAGGTTCAGAGTTCTACAGTCCGACGATCTGGTGAGAGCAGCTTTAAATGTCTT</t>
  </si>
  <si>
    <t>Ots_u211-85R</t>
  </si>
  <si>
    <t>GTGACTGGAGTTCAGACGTGTGCTCTTCCGATCTACCCATTCTTCTGTCTGGTTTAAGC</t>
  </si>
  <si>
    <t>Ots_crRAD2536750</t>
  </si>
  <si>
    <t>Ots_crRAD25367-50</t>
  </si>
  <si>
    <t>GTATATTTAGAATG</t>
  </si>
  <si>
    <t>GTATATGTAGAATG</t>
  </si>
  <si>
    <t>ACTGCAGGCGTCATGCTT</t>
  </si>
  <si>
    <t>TGGACAAAAGACCACAGGCT</t>
  </si>
  <si>
    <t>P2-49</t>
  </si>
  <si>
    <t>Ots_crRAD25367-50F</t>
  </si>
  <si>
    <t>CGACAGGTTCAGAGTTCTACAGTCCGACGATCACTGCAGGCGTCATGCTT</t>
  </si>
  <si>
    <t>Ots_crRAD25367-50R</t>
  </si>
  <si>
    <t>GTGACTGGAGTTCAGACGTGTGCTCTTCCGATCTTGGACAAAAGACCACAGGCT</t>
  </si>
  <si>
    <t>Ots_131802393</t>
  </si>
  <si>
    <t>Ots_131802-393</t>
  </si>
  <si>
    <t>TGTTCGAGAATGAAGATGAGTAA</t>
  </si>
  <si>
    <t>TCGAGAATGAAGGTGAGTAA</t>
  </si>
  <si>
    <t>TGATTGTCTCATGGCCAATTGTCA</t>
  </si>
  <si>
    <t>TGTAAATTCCACTTGGCAATCTTTGG</t>
  </si>
  <si>
    <t>P2-50</t>
  </si>
  <si>
    <t>Ots_131802-393F</t>
  </si>
  <si>
    <t>CGACAGGTTCAGAGTTCTACAGTCCGACGATCTGATTGTCTCATGGCCAATTGTCA</t>
  </si>
  <si>
    <t>Ots_131802-393R</t>
  </si>
  <si>
    <t>GTGACTGGAGTTCAGACGTGTGCTCTTCCGATCTTGTAAATTCCACTTGGCAATCTTTGG</t>
  </si>
  <si>
    <t>Ots_99550204</t>
  </si>
  <si>
    <t>Ots_99550-204</t>
  </si>
  <si>
    <t>AAGGCTTTGGTTGTTTG</t>
  </si>
  <si>
    <t>AAGGCTTTGATTGTTTG</t>
  </si>
  <si>
    <t>TGACAGATTTCACCTTTAACTAGCTAAGC</t>
  </si>
  <si>
    <t>GCAACCTCTTTCACACTTCAGTAAC</t>
  </si>
  <si>
    <t>P2-51</t>
  </si>
  <si>
    <t>Ots_99550-204F</t>
  </si>
  <si>
    <t>CGACAGGTTCAGAGTTCTACAGTCCGACGATCTGACAGATTTCACCTTTAACTAGCTAAGC</t>
  </si>
  <si>
    <t>Ots_99550-204R</t>
  </si>
  <si>
    <t>GTGACTGGAGTTCAGACGTGTGCTCTTCCGATCTGCAACCTCTTTCACACTTCAGTAAC</t>
  </si>
  <si>
    <t>Ots_crRAD1828933</t>
  </si>
  <si>
    <t>Ots_crRAD18289-33</t>
  </si>
  <si>
    <t>GAATGGTGTTAAAT</t>
  </si>
  <si>
    <t>GAATGGCGTTAAAT</t>
  </si>
  <si>
    <t>GCAGGGAAAACTGGTCAGGA</t>
  </si>
  <si>
    <t>AGGTGAACCTCCGTCCCA</t>
  </si>
  <si>
    <t>Ots34</t>
  </si>
  <si>
    <t>P2-52</t>
  </si>
  <si>
    <t>Ots_crRAD18289-33F</t>
  </si>
  <si>
    <t>CGACAGGTTCAGAGTTCTACAGTCCGACGATCGCAGGGAAAACTGGTCAGGA</t>
  </si>
  <si>
    <t>Ots_crRAD18289-33R</t>
  </si>
  <si>
    <t>GTGACTGGAGTTCAGACGTGTGCTCTTCCGATCTAGGTGAACCTCCGTCCCA</t>
  </si>
  <si>
    <t>Ots_hnRNPL533</t>
  </si>
  <si>
    <t>Ots_hnRNPL-533</t>
  </si>
  <si>
    <t>CATTTACCAGTTCTCACACAC</t>
  </si>
  <si>
    <t>TTTACCAGTTCACACACAC</t>
  </si>
  <si>
    <t>TCTTTGATATTGAGCTCATAAAAGCAAGGT</t>
  </si>
  <si>
    <t>TCCTTGTTCATCCATCAGGCATAAAA</t>
  </si>
  <si>
    <t>P2-53</t>
  </si>
  <si>
    <t>Ots_hnRNPL-533F</t>
  </si>
  <si>
    <t>CGACAGGTTCAGAGTTCTACAGTCCGACGATCTCTTTGATATTGAGCTCATAAAAGCAAGGT</t>
  </si>
  <si>
    <t>Ots_hnRNPL-533R</t>
  </si>
  <si>
    <t>GTGACTGGAGTTCAGACGTGTGCTCTTCCGATCTTCCTTGTTCATCCATCAGGCATAAAA</t>
  </si>
  <si>
    <t>Ots_95442b204</t>
  </si>
  <si>
    <t>Ots_95442b-204</t>
  </si>
  <si>
    <t>TGGTTCCCCAAATTT</t>
  </si>
  <si>
    <t>TGATGGTTCCCCTAATTT</t>
  </si>
  <si>
    <t>GTCTCTCTCTCTTTGCATCATTACACT</t>
  </si>
  <si>
    <t>GGACTCTTGAGCTGTCTGGCTATAT</t>
  </si>
  <si>
    <t>P2-54</t>
  </si>
  <si>
    <t>Ots_95442b-204F</t>
  </si>
  <si>
    <t>CGACAGGTTCAGAGTTCTACAGTCCGACGATCGTCTCTCTCTCTTTGCATCATTACACT</t>
  </si>
  <si>
    <t>Ots_95442b-204R</t>
  </si>
  <si>
    <t>GTGACTGGAGTTCAGACGTGTGCTCTTCCGATCTGGACTCTTGAGCTGTCTGGCTATAT</t>
  </si>
  <si>
    <t>Ots_118175479</t>
  </si>
  <si>
    <t>Ots_118175-479</t>
  </si>
  <si>
    <t>AGAATGAAGTGAAAAGAA</t>
  </si>
  <si>
    <t>AGAATGAAGTAAAAAGAA</t>
  </si>
  <si>
    <t>TGCGCGTCTCATTCAACCAT</t>
  </si>
  <si>
    <t>ACCTTACGTCCTAGGTAGGAAACA</t>
  </si>
  <si>
    <t>P2-55</t>
  </si>
  <si>
    <t>Ots_118175-479F</t>
  </si>
  <si>
    <t>CGACAGGTTCAGAGTTCTACAGTCCGACGATCTGCGCGTCTCATTCAACCAT</t>
  </si>
  <si>
    <t>Ots_118175-479R</t>
  </si>
  <si>
    <t>GTGACTGGAGTTCAGACGTGTGCTCTTCCGATCTACCTTACGTCCTAGGTAGGAAACA</t>
  </si>
  <si>
    <t>Ots_mapKpr151</t>
  </si>
  <si>
    <t>Ots_mapKpr-151</t>
  </si>
  <si>
    <t>CGTATGTGCAATGCATG</t>
  </si>
  <si>
    <t>CGTATGTGCATTGCATG</t>
  </si>
  <si>
    <t>TGTTGTCTCGGACTGCATGAC</t>
  </si>
  <si>
    <t>GAAGGCACAGAGATGAAGGACAT</t>
  </si>
  <si>
    <t>P2-56</t>
  </si>
  <si>
    <t>Ots_mapKpr-151F</t>
  </si>
  <si>
    <t>CGACAGGTTCAGAGTTCTACAGTCCGACGATCTGTTGTCTCGGACTGCATGAC</t>
  </si>
  <si>
    <t>Ots_mapKpr-151R</t>
  </si>
  <si>
    <t>GTGACTGGAGTTCAGACGTGTGCTCTTCCGATCTGAAGGCACAGAGATGAAGGACAT</t>
  </si>
  <si>
    <t>Ots_u1008108</t>
  </si>
  <si>
    <t>Ots_u1008-108</t>
  </si>
  <si>
    <t>TTGGTAAACCTGTTTATTGGTA</t>
  </si>
  <si>
    <t>TGGTAAACCTGTTTTTTGGTA</t>
  </si>
  <si>
    <t>GGATGACTCCTACTAATAGACGGATGT</t>
  </si>
  <si>
    <t>AGGACAGGAAAGAAGCAGCAAATA</t>
  </si>
  <si>
    <t>P2-57</t>
  </si>
  <si>
    <t>Ots_u1008-108F</t>
  </si>
  <si>
    <t>CGACAGGTTCAGAGTTCTACAGTCCGACGATCGGATGACTCCTACTAATAGACGGATGT</t>
  </si>
  <si>
    <t>Ots_u1008-108R</t>
  </si>
  <si>
    <t>GTGACTGGAGTTCAGACGTGTGCTCTTCCGATCTAGGACAGGAAAGAAGCAGCAAATA</t>
  </si>
  <si>
    <t>Ots_pop596</t>
  </si>
  <si>
    <t>Ots_pop5-96</t>
  </si>
  <si>
    <t>TTCTGTTACTGGAC</t>
  </si>
  <si>
    <t>CTGTTACTGGGC</t>
  </si>
  <si>
    <t>CTCTTGCTACTTGCAGTGTATCTCA</t>
  </si>
  <si>
    <t>AGTTTGAGGGCTCTATTCTGTCATG</t>
  </si>
  <si>
    <t>P2-58</t>
  </si>
  <si>
    <t>Ots_pop5-96F</t>
  </si>
  <si>
    <t>CGACAGGTTCAGAGTTCTACAGTCCGACGATCCTCTTGCTACTTGCAGTGTATCTCA</t>
  </si>
  <si>
    <t>Ots_pop5-96R</t>
  </si>
  <si>
    <t>GTGACTGGAGTTCAGACGTGTGCTCTTCCGATCTAGTTTGAGGGCTCTATTCTGTCATG</t>
  </si>
  <si>
    <t>Ots_12830257</t>
  </si>
  <si>
    <t>Ots_128302-57</t>
  </si>
  <si>
    <t>CCTGCAATACGACCAAC</t>
  </si>
  <si>
    <t>CTGCAATACAACCAAC</t>
  </si>
  <si>
    <t>GGTTGCAGGGCAGAACTGT</t>
  </si>
  <si>
    <t>ACCCATCCAATAACCCATTTTCCTT</t>
  </si>
  <si>
    <t>P2-59</t>
  </si>
  <si>
    <t>Ots_128302-57F</t>
  </si>
  <si>
    <t>CGACAGGTTCAGAGTTCTACAGTCCGACGATCGGTTGCAGGGCAGAACTGT</t>
  </si>
  <si>
    <t>Ots_128302-57R</t>
  </si>
  <si>
    <t>GTGACTGGAGTTCAGACGTGTGCTCTTCCGATCTACCCATCCAATAACCCATTTTCCTT</t>
  </si>
  <si>
    <t>Ots_131460584</t>
  </si>
  <si>
    <t>Ots_131460-584</t>
  </si>
  <si>
    <t>CTATCAAAGCAATACATTG</t>
  </si>
  <si>
    <t>CTATCAAAGCAGTACATTG</t>
  </si>
  <si>
    <t>CCTATTTTTGATAGGTCATAGTGAATGGGATAG</t>
  </si>
  <si>
    <t>CTGTACTCCTCCATTCCTTTTCACT</t>
  </si>
  <si>
    <t>P2-60</t>
  </si>
  <si>
    <t>Ots_131460-584F</t>
  </si>
  <si>
    <t>CGACAGGTTCAGAGTTCTACAGTCCGACGATCCCTATTTTTGATAGGTCATAGTGAATGGGATAG</t>
  </si>
  <si>
    <t>Ots_131460-584R</t>
  </si>
  <si>
    <t>GTGACTGGAGTTCAGACGTGTGCTCTTCCGATCTCTGTACTCCTCCATTCCTTTTCACT</t>
  </si>
  <si>
    <t>Ots_crRAD5768734</t>
  </si>
  <si>
    <t>Ots_crRAD57687-34</t>
  </si>
  <si>
    <t>ACAAATTAATTAAA</t>
  </si>
  <si>
    <t>ACAAATGAATTAAA</t>
  </si>
  <si>
    <t>TGCAGGGACGGGGCT</t>
  </si>
  <si>
    <t>TGCTGTTGTCTTGGGTCTCTC</t>
  </si>
  <si>
    <t>3XXXXXXX</t>
  </si>
  <si>
    <t>P2-61</t>
  </si>
  <si>
    <t>Ots_crRAD57687-34F</t>
  </si>
  <si>
    <t>CGACAGGTTCAGAGTTCTACAGTCCGACGATCTGCAGGGACGGGGCT</t>
  </si>
  <si>
    <t>Ots_crRAD57687-34R</t>
  </si>
  <si>
    <t>GTGACTGGAGTTCAGACGTGTGCTCTTCCGATCTTGCTGTTGTCTTGGGTCTCTC</t>
  </si>
  <si>
    <t>Ots_CirpA</t>
  </si>
  <si>
    <t>CAGTTCTGTAATGCATT</t>
  </si>
  <si>
    <t>CAGTTTTGTAATGCATT</t>
  </si>
  <si>
    <t>GCTGTGATTGTGCTCTAAAGACATG</t>
  </si>
  <si>
    <t>CTCCCACTTAGCATTCCTACCTT</t>
  </si>
  <si>
    <t>P2-62</t>
  </si>
  <si>
    <t>Ots_CirpAF</t>
  </si>
  <si>
    <t>CGACAGGTTCAGAGTTCTACAGTCCGACGATCGCTGTGATTGTGCTCTAAAGACATG</t>
  </si>
  <si>
    <t>Ots_CirpAR</t>
  </si>
  <si>
    <t>GTGACTGGAGTTCAGACGTGTGCTCTTCCGATCTCTCCCACTTAGCATTCCTACCTT</t>
  </si>
  <si>
    <t>Ots_crRAD25559</t>
  </si>
  <si>
    <t>Ots_crRAD255-59</t>
  </si>
  <si>
    <t>AACTGTTCAAACCC</t>
  </si>
  <si>
    <t>AACTGTCCAAACCC</t>
  </si>
  <si>
    <t>TGCAGGAGCTGTGATGGG</t>
  </si>
  <si>
    <t>GTACGGAGCGTCACTGCT</t>
  </si>
  <si>
    <t>P2-63</t>
  </si>
  <si>
    <t>Ots_crRAD255-59F</t>
  </si>
  <si>
    <t>CGACAGGTTCAGAGTTCTACAGTCCGACGATCTGCAGGAGCTGTGATGGG</t>
  </si>
  <si>
    <t>Ots_crRAD255-59R</t>
  </si>
  <si>
    <t>GTGACTGGAGTTCAGACGTGTGCTCTTCCGATCTGTACGGAGCGTCACTGCT</t>
  </si>
  <si>
    <t>Ots_crRAD4675142</t>
  </si>
  <si>
    <t>Ots_crRAD46751-42</t>
  </si>
  <si>
    <t>TTTCTACTTAGTAA</t>
  </si>
  <si>
    <t>TTTCTATTTAGTAA</t>
  </si>
  <si>
    <t>CAGGAACCTGCTTTAATGCTCT</t>
  </si>
  <si>
    <t>GCTTCTGCAGGGGGACAA</t>
  </si>
  <si>
    <t>P2-64</t>
  </si>
  <si>
    <t>Ots_crRAD46751-42F</t>
  </si>
  <si>
    <t>CGACAGGTTCAGAGTTCTACAGTCCGACGATCCAGGAACCTGCTTTAATGCTCT</t>
  </si>
  <si>
    <t>Ots_crRAD46751-42R</t>
  </si>
  <si>
    <t>GTGACTGGAGTTCAGACGTGTGCTCTTCCGATCTGCTTCTGCAGGGGGACAA</t>
  </si>
  <si>
    <t>Ots_txnip321</t>
  </si>
  <si>
    <t>Ots_txnip-321</t>
  </si>
  <si>
    <t>TCTGGCGGATTTACA</t>
  </si>
  <si>
    <t>CTGGCGGGTTTACA</t>
  </si>
  <si>
    <t>CCTTCAAACTAACACATCATAGACATGCTT</t>
  </si>
  <si>
    <t>TTATCAAACTGAAGGCGGATTTACTGA</t>
  </si>
  <si>
    <t>P2-65</t>
  </si>
  <si>
    <t>Ots_txnip-321F</t>
  </si>
  <si>
    <t>CGACAGGTTCAGAGTTCTACAGTCCGACGATCCCTTCAAACTAACACATCATAGACATGCTT</t>
  </si>
  <si>
    <t>Ots_txnip-321R</t>
  </si>
  <si>
    <t>GTGACTGGAGTTCAGACGTGTGCTCTTCCGATCTTTATCAAACTGAAGGCGGATTTACTGA</t>
  </si>
  <si>
    <t>Ots_crRAD6061446</t>
  </si>
  <si>
    <t>Ots_crRAD60614-46</t>
  </si>
  <si>
    <t>AAGATGGTATGTAT</t>
  </si>
  <si>
    <t>AAGATGTTATGTAT</t>
  </si>
  <si>
    <t>TGCCGTGAGAAACTGGTCA</t>
  </si>
  <si>
    <t>TTTCCTCCTCTCTGCCTCA</t>
  </si>
  <si>
    <t>P2-66</t>
  </si>
  <si>
    <t>Ots_crRAD60614-46F</t>
  </si>
  <si>
    <t>CGACAGGTTCAGAGTTCTACAGTCCGACGATCTGCCGTGAGAAACTGGTCA</t>
  </si>
  <si>
    <t>Ots_crRAD60614-46R</t>
  </si>
  <si>
    <t>GTGACTGGAGTTCAGACGTGTGCTCTTCCGATCTTTTCCTCCTCTCTGCCTCA</t>
  </si>
  <si>
    <t>Ots_101704143</t>
  </si>
  <si>
    <t>Ots_101704-143</t>
  </si>
  <si>
    <t>CTTAGACGTCAGAGGTC</t>
  </si>
  <si>
    <t>CTTAGACGTCCGAGGTC</t>
  </si>
  <si>
    <t>ACTTCTTGAGCCAATCGGATGATG</t>
  </si>
  <si>
    <t>CCAGAGATAAACTAGTGGAGGAGATCA</t>
  </si>
  <si>
    <t>P2-67</t>
  </si>
  <si>
    <t>Ots_101704-143F</t>
  </si>
  <si>
    <t>CGACAGGTTCAGAGTTCTACAGTCCGACGATCACTTCTTGAGCCAATCGGATGATG</t>
  </si>
  <si>
    <t>Ots_101704-143R</t>
  </si>
  <si>
    <t>GTGACTGGAGTTCAGACGTGTGCTCTTCCGATCTCCAGAGATAAACTAGTGGAGGAGATCA</t>
  </si>
  <si>
    <t>Ots_GDH81x</t>
  </si>
  <si>
    <t>Ots_GDH-81x</t>
  </si>
  <si>
    <t>TGTTACGGGACATACT</t>
  </si>
  <si>
    <t>TCTGTTACGGACATACT</t>
  </si>
  <si>
    <t>CTTTTCTGAATTAGTGCTGTGCTTGT</t>
  </si>
  <si>
    <t>CCAACTTCTTCAACTCTGTCAGTGA</t>
  </si>
  <si>
    <t>585XXXXX</t>
  </si>
  <si>
    <t>P2-68</t>
  </si>
  <si>
    <t>Ots_GDH-81xF</t>
  </si>
  <si>
    <t>CGACAGGTTCAGAGTTCTACAGTCCGACGATCCTTTTCTGAATTAGTGCTGTGCTTGT</t>
  </si>
  <si>
    <t>Ots_GDH-81xR</t>
  </si>
  <si>
    <t>GTGACTGGAGTTCAGACGTGTGCTCTTCCGATCTCCAACTTCTTCAACTCTGTCAGTGA</t>
  </si>
  <si>
    <t>Ots_crRAD1162055</t>
  </si>
  <si>
    <t>Ots_crRAD11620-55</t>
  </si>
  <si>
    <t>AGAAGCCCAGCTCC</t>
  </si>
  <si>
    <t>AGAAGCTCAGCTCC</t>
  </si>
  <si>
    <t>TGGGATAGAACAGGAGCTTAAACA</t>
  </si>
  <si>
    <t>TGTCTTGGTCGCGCAGTT</t>
  </si>
  <si>
    <t>P2-69</t>
  </si>
  <si>
    <t>Ots_crRAD11620-55F</t>
  </si>
  <si>
    <t>CGACAGGTTCAGAGTTCTACAGTCCGACGATCTGGGATAGAACAGGAGCTTAAACA</t>
  </si>
  <si>
    <t>Ots_crRAD11620-55R</t>
  </si>
  <si>
    <t>GTGACTGGAGTTCAGACGTGTGCTCTTCCGATCTTGTCTTGGTCGCGCAGTT</t>
  </si>
  <si>
    <t>Ots_117242136</t>
  </si>
  <si>
    <t>Ots_117242-136</t>
  </si>
  <si>
    <t>CAGCACATAACTTGACCTC</t>
  </si>
  <si>
    <t>AGCACATAACCTGACCTC</t>
  </si>
  <si>
    <t>GTGACAGGAGACAGAAAGAGACATT</t>
  </si>
  <si>
    <t>TGGTCCTCCCTGTCTCTATCTACTA</t>
  </si>
  <si>
    <t>P2-70</t>
  </si>
  <si>
    <t>Ots_117242-136F</t>
  </si>
  <si>
    <t>CGACAGGTTCAGAGTTCTACAGTCCGACGATCGTGACAGGAGACAGAAAGAGACATT</t>
  </si>
  <si>
    <t>Ots_117242-136R</t>
  </si>
  <si>
    <t>GTGACTGGAGTTCAGACGTGTGCTCTTCCGATCTTGGTCCTCCCTGTCTCTATCTACTA</t>
  </si>
  <si>
    <t>Ots_U2362330</t>
  </si>
  <si>
    <t>Ots_U2362-330</t>
  </si>
  <si>
    <t>ACTGGGAAGATTGTTTG</t>
  </si>
  <si>
    <t>CTGGGAAGACTGTTTG</t>
  </si>
  <si>
    <t>AATGGGTAACAAAGAAATAGCTAGCTACTT</t>
  </si>
  <si>
    <t>GACAGACCACAGTGAAGGTGAAA</t>
  </si>
  <si>
    <t>P2-71</t>
  </si>
  <si>
    <t>Ots_U2362-330F</t>
  </si>
  <si>
    <t>CGACAGGTTCAGAGTTCTACAGTCCGACGATCAATGGGTAACAAAGAAATAGCTAGCTACTT</t>
  </si>
  <si>
    <t>Ots_U2362-330R</t>
  </si>
  <si>
    <t>GTGACTGGAGTTCAGACGTGTGCTCTTCCGATCTGACAGACCACAGTGAAGGTGAAA</t>
  </si>
  <si>
    <t>Ots_P450288</t>
  </si>
  <si>
    <t>Ots_P450-288</t>
  </si>
  <si>
    <t>CTATAAAGTTGGACAGTTGG</t>
  </si>
  <si>
    <t>AAAGTTGGGCAGTTGG</t>
  </si>
  <si>
    <t>ATGTCAATATATTTCACTATAATGATTGGAAGCCA</t>
  </si>
  <si>
    <t>CACTGAACTCGAAGCTGTTAGGA</t>
  </si>
  <si>
    <t>P2-72</t>
  </si>
  <si>
    <t>Ots_P450-288F</t>
  </si>
  <si>
    <t>CGACAGGTTCAGAGTTCTACAGTCCGACGATCATGTCAATATATTTCACTATAATGATTGGAAGCCA</t>
  </si>
  <si>
    <t>Ots_P450-288R</t>
  </si>
  <si>
    <t>GTGACTGGAGTTCAGACGTGTGCTCTTCCGATCTCACTGAACTCGAAGCTGTTAGGA</t>
  </si>
  <si>
    <t>Ots_AsnRS60</t>
  </si>
  <si>
    <t>Ots_AsnRS-60</t>
  </si>
  <si>
    <t>TGAGTCCCTGACCAGC</t>
  </si>
  <si>
    <t>AGTCCCCGACCAGC</t>
  </si>
  <si>
    <t>CCGACGCCTCACTGAGT</t>
  </si>
  <si>
    <t>TGGTTTTTCAGGTCATGGTTTCCA</t>
  </si>
  <si>
    <t>Ots20</t>
  </si>
  <si>
    <t>P2-73</t>
  </si>
  <si>
    <t>Ots_AsnRS-60F</t>
  </si>
  <si>
    <t>CGACAGGTTCAGAGTTCTACAGTCCGACGATCCCGACGCCTCACTGAGT</t>
  </si>
  <si>
    <t>Ots_AsnRS-60R</t>
  </si>
  <si>
    <t>GTGACTGGAGTTCAGACGTGTGCTCTTCCGATCTTGGTTTTTCAGGTCATGGTTTCCA</t>
  </si>
  <si>
    <t>Ots_13072099</t>
  </si>
  <si>
    <t>Ots_130720-99</t>
  </si>
  <si>
    <t>CCTGTCTCATTCCC</t>
  </si>
  <si>
    <t>CTGTCCCATTCCC</t>
  </si>
  <si>
    <t>CGGTCATTGTAAATGTCAACGGTTT</t>
  </si>
  <si>
    <t>TGCTTGCATGTTCTTGGTGTAGTAA</t>
  </si>
  <si>
    <t>P2-74</t>
  </si>
  <si>
    <t>Ots_130720-99F</t>
  </si>
  <si>
    <t>CGACAGGTTCAGAGTTCTACAGTCCGACGATCCGGTCATTGTAAATGTCAACGGTTT</t>
  </si>
  <si>
    <t>Ots_130720-99R</t>
  </si>
  <si>
    <t>GTGACTGGAGTTCAGACGTGTGCTCTTCCGATCTTGCTTGCATGTTCTTGGTGTAGTAA</t>
  </si>
  <si>
    <t>Ots_u0749290</t>
  </si>
  <si>
    <t>Ots_u07-49.290</t>
  </si>
  <si>
    <t>CTTTCCCCGTGTTGGT</t>
  </si>
  <si>
    <t>ACTTTCCCTGTGTTGGT</t>
  </si>
  <si>
    <t>GCTGAGGAAGGATTCTGTATTTGCT</t>
  </si>
  <si>
    <t>TCGGACAGAGCGCATCC</t>
  </si>
  <si>
    <t>P2-75</t>
  </si>
  <si>
    <t>Ots_u07-49.290F</t>
  </si>
  <si>
    <t>CGACAGGTTCAGAGTTCTACAGTCCGACGATCGCTGAGGAAGGATTCTGTATTTGCT</t>
  </si>
  <si>
    <t>Ots_u07-49.290R</t>
  </si>
  <si>
    <t>GTGACTGGAGTTCAGACGTGTGCTCTTCCGATCTTCGGACAGAGCGCATCC</t>
  </si>
  <si>
    <t>Ots_10649970</t>
  </si>
  <si>
    <t>Ots_106499-70</t>
  </si>
  <si>
    <t>CATTTTTCAGAATTGTATTC</t>
  </si>
  <si>
    <t>CATTTTTCAGAATTCTATTC</t>
  </si>
  <si>
    <t>ACTCTATCATCGGCAGGACCAT</t>
  </si>
  <si>
    <t>ACCGTAAGTGTGGTTGTGTTCATTA</t>
  </si>
  <si>
    <t>P2-76</t>
  </si>
  <si>
    <t>Ots_106499-70F</t>
  </si>
  <si>
    <t>CGACAGGTTCAGAGTTCTACAGTCCGACGATCACTCTATCATCGGCAGGACCAT</t>
  </si>
  <si>
    <t>Ots_106499-70R</t>
  </si>
  <si>
    <t>GTGACTGGAGTTCAGACGTGTGCTCTTCCGATCTACCGTAAGTGTGGTTGTGTTCATTA</t>
  </si>
  <si>
    <t>Ots_128693461</t>
  </si>
  <si>
    <t>Ots_128693-461</t>
  </si>
  <si>
    <t>CTGGTACCCA</t>
  </si>
  <si>
    <t>CTGATACCCA</t>
  </si>
  <si>
    <t>TCAATGTTCATCAATGCACTTCCTGTA</t>
  </si>
  <si>
    <t>GCCTGCAGGAGAAGGTAGAGTTA</t>
  </si>
  <si>
    <t>P2-77</t>
  </si>
  <si>
    <t>Ots_128693-461F</t>
  </si>
  <si>
    <t>CGACAGGTTCAGAGTTCTACAGTCCGACGATCTCAATGTTCATCAATGCACTTCCTGTA</t>
  </si>
  <si>
    <t>Ots_128693-461R</t>
  </si>
  <si>
    <t>GTGACTGGAGTTCAGACGTGTGCTCTTCCGATCTGCCTGCAGGAGAAGGTAGAGTTA</t>
  </si>
  <si>
    <t>Ots_EP529</t>
  </si>
  <si>
    <t>Ots_EP-529</t>
  </si>
  <si>
    <t>CAGTGTCATTTTCGGC</t>
  </si>
  <si>
    <t>ATCAGTGTCATCTTCGGC</t>
  </si>
  <si>
    <t>GCCCTGCCTGCAACTTC</t>
  </si>
  <si>
    <t>GAAACCAACGTCTTGATGTAGACCTA</t>
  </si>
  <si>
    <t>P2-78</t>
  </si>
  <si>
    <t>Ots_EP-529F</t>
  </si>
  <si>
    <t>CGACAGGTTCAGAGTTCTACAGTCCGACGATCGCCCTGCCTGCAACTTC</t>
  </si>
  <si>
    <t>Ots_EP-529R</t>
  </si>
  <si>
    <t>GTGACTGGAGTTCAGACGTGTGCTCTTCCGATCTGAAACCAACGTCTTGATGTAGACCTA</t>
  </si>
  <si>
    <t>Ots_tpx2125</t>
  </si>
  <si>
    <t>Ots_tpx2-125</t>
  </si>
  <si>
    <t>CAGGCGGTTCTCC</t>
  </si>
  <si>
    <t>CAGGCAGTTCTCC</t>
  </si>
  <si>
    <t>TGTTGTAATCTTTCTGAATATTTGCTTGCTT</t>
  </si>
  <si>
    <t>TCTTCCAAATTGAGCACAAAAGCAT</t>
  </si>
  <si>
    <t>P2-79</t>
  </si>
  <si>
    <t>Ots_tpx2-125F</t>
  </si>
  <si>
    <t>CGACAGGTTCAGAGTTCTACAGTCCGACGATCTGTTGTAATCTTTCTGAATATTTGCTTGCTT</t>
  </si>
  <si>
    <t>Ots_tpx2-125R</t>
  </si>
  <si>
    <t>GTGACTGGAGTTCAGACGTGTGCTCTTCCGATCTTCTTCCAAATTGAGCACAAAAGCAT</t>
  </si>
  <si>
    <t>Ots_nelfd163</t>
  </si>
  <si>
    <t>Ots_nelfd-163</t>
  </si>
  <si>
    <t>ACCCACCAGTGTCATT</t>
  </si>
  <si>
    <t>CCACCAGCGTCATT</t>
  </si>
  <si>
    <t>CTCACTGCAAATCCAACTTCATCAT</t>
  </si>
  <si>
    <t>CCACTACATCCTCATCCAAGGTT</t>
  </si>
  <si>
    <t>P2-80</t>
  </si>
  <si>
    <t>Ots_nelfd-163F</t>
  </si>
  <si>
    <t>CGACAGGTTCAGAGTTCTACAGTCCGACGATCCTCACTGCAAATCCAACTTCATCAT</t>
  </si>
  <si>
    <t>Ots_nelfd-163R</t>
  </si>
  <si>
    <t>GTGACTGGAGTTCAGACGTGTGCTCTTCCGATCTCCACTACATCCTCATCCAAGGTT</t>
  </si>
  <si>
    <t>Ots_OTDESMIN19SNP1</t>
  </si>
  <si>
    <t>Ots_OTDESMIN19-SNP1</t>
  </si>
  <si>
    <t>CCAGTCATGGGTCATT</t>
  </si>
  <si>
    <t>TCCAGTCATTGGTCATT</t>
  </si>
  <si>
    <t>GGTCTGTCTGTCTGTCTATCTGTCAATG</t>
  </si>
  <si>
    <t>TGTGTGTCTTTGTTCATTCCTACCA</t>
  </si>
  <si>
    <t>P2-81</t>
  </si>
  <si>
    <t>A11</t>
  </si>
  <si>
    <t>Ots_OTDESMIN19-SNP1F</t>
  </si>
  <si>
    <t>CGACAGGTTCAGAGTTCTACAGTCCGACGATCGGTCTGTCTGTCTGTCTATCTGTCAATG</t>
  </si>
  <si>
    <t>Ots_OTDESMIN19-SNP1R</t>
  </si>
  <si>
    <t>GTGACTGGAGTTCAGACGTGTGCTCTTCCGATCTTGTGTGTCTTTGTTCATTCCTACCA</t>
  </si>
  <si>
    <t>Ots_crRAD9242025</t>
  </si>
  <si>
    <t>Ots_crRAD92420-25</t>
  </si>
  <si>
    <t>CAATCGGAAGTCGG</t>
  </si>
  <si>
    <t>CAATCGTAAGTCGG</t>
  </si>
  <si>
    <t>AGTGCAGGTCTCCAGATTTACA</t>
  </si>
  <si>
    <t>ACCGAAGTGTATGTAAACTTCCGA</t>
  </si>
  <si>
    <t>P2-82</t>
  </si>
  <si>
    <t>B11</t>
  </si>
  <si>
    <t>Ots_crRAD92420-25F</t>
  </si>
  <si>
    <t>CGACAGGTTCAGAGTTCTACAGTCCGACGATCAGTGCAGGTCTCCAGATTTACA</t>
  </si>
  <si>
    <t>Ots_crRAD92420-25R</t>
  </si>
  <si>
    <t>GTGACTGGAGTTCAGACGTGTGCTCTTCCGATCTACCGAAGTGTATGTAAACTTCCGA</t>
  </si>
  <si>
    <t>Ots_11055164</t>
  </si>
  <si>
    <t>Ots_110551-64</t>
  </si>
  <si>
    <t>ACGCTCGGAACATT</t>
  </si>
  <si>
    <t>ACGCTCTGAACATT</t>
  </si>
  <si>
    <t>GAGTGGTCAAGGTTTCAGTTTCTG</t>
  </si>
  <si>
    <t>GAAATGGACAGACACAAGGTCAAAC</t>
  </si>
  <si>
    <t>P2-83</t>
  </si>
  <si>
    <t>C11</t>
  </si>
  <si>
    <t>Ots_110551-64F</t>
  </si>
  <si>
    <t>CGACAGGTTCAGAGTTCTACAGTCCGACGATCGAGTGGTCAAGGTTTCAGTTTCTG</t>
  </si>
  <si>
    <t>Ots_110551-64R</t>
  </si>
  <si>
    <t>GTGACTGGAGTTCAGACGTGTGCTCTTCCGATCTGAAATGGACAGACACAAGGTCAAAC</t>
  </si>
  <si>
    <t>Ots_9766056</t>
  </si>
  <si>
    <t>Ots_97660-56</t>
  </si>
  <si>
    <t>ACGAGACAGATATTC</t>
  </si>
  <si>
    <t>ACGAGACTGATATTC</t>
  </si>
  <si>
    <t>TTCCCTAATCTGACGTACTACCAACT</t>
  </si>
  <si>
    <t>CGCCACTGACGTTCATTCCA</t>
  </si>
  <si>
    <t>P2-84</t>
  </si>
  <si>
    <t>D11</t>
  </si>
  <si>
    <t>Ots_97660-56F</t>
  </si>
  <si>
    <t>CGACAGGTTCAGAGTTCTACAGTCCGACGATCTTCCCTAATCTGACGTACTACCAACT</t>
  </si>
  <si>
    <t>Ots_97660-56R</t>
  </si>
  <si>
    <t>GTGACTGGAGTTCAGACGTGTGCTCTTCCGATCTCGCCACTGACGTTCATTCCA</t>
  </si>
  <si>
    <t>Ots_U2446123</t>
  </si>
  <si>
    <t>Ots_U2446-123</t>
  </si>
  <si>
    <t>CTGCAACTCGACGCAAG</t>
  </si>
  <si>
    <t>ACTGCAACTCTACGCAAG</t>
  </si>
  <si>
    <t>CTGGTCTGTGACGTCAAAATGATG</t>
  </si>
  <si>
    <t>AGCTAGACCAGGCCATTTGAG</t>
  </si>
  <si>
    <t>P2-85</t>
  </si>
  <si>
    <t>E11</t>
  </si>
  <si>
    <t>Ots_U2446-123F</t>
  </si>
  <si>
    <t>CGACAGGTTCAGAGTTCTACAGTCCGACGATCCTGGTCTGTGACGTCAAAATGATG</t>
  </si>
  <si>
    <t>Ots_U2446-123R</t>
  </si>
  <si>
    <t>GTGACTGGAGTTCAGACGTGTGCTCTTCCGATCTAGCTAGACCAGGCCATTTGAG</t>
  </si>
  <si>
    <t>Ots_107607315</t>
  </si>
  <si>
    <t>Ots_107607-315</t>
  </si>
  <si>
    <t>ATGGGAGACAGATAACT</t>
  </si>
  <si>
    <t>ATGGGAGACATATAACT</t>
  </si>
  <si>
    <t>GTGATGAGAGGTTTCCGGAAAATCT</t>
  </si>
  <si>
    <t>GTGTTCTGGATTCCATTGTGCAAA</t>
  </si>
  <si>
    <t>P2-86</t>
  </si>
  <si>
    <t>F11</t>
  </si>
  <si>
    <t>Ots_107607-315F</t>
  </si>
  <si>
    <t>CGACAGGTTCAGAGTTCTACAGTCCGACGATCGTGATGAGAGGTTTCCGGAAAATCT</t>
  </si>
  <si>
    <t>Ots_107607-315R</t>
  </si>
  <si>
    <t>GTGACTGGAGTTCAGACGTGTGCTCTTCCGATCTGTGTTCTGGATTCCATTGTGCAAA</t>
  </si>
  <si>
    <t>Ots_102457132</t>
  </si>
  <si>
    <t>Ots_102457-132</t>
  </si>
  <si>
    <t>TGGGGCAACGCACAATTGGCT</t>
  </si>
  <si>
    <t>TGGGGCGACGCACAATTGGCT</t>
  </si>
  <si>
    <t>CCAGCAGAGACTGGGTTCAC</t>
  </si>
  <si>
    <t>TTCCCTACCGGCGAAACC</t>
  </si>
  <si>
    <t>23XXXXXX</t>
  </si>
  <si>
    <t>P2-87</t>
  </si>
  <si>
    <t>G11</t>
  </si>
  <si>
    <t>Ots_102457-132F</t>
  </si>
  <si>
    <t>CGACAGGTTCAGAGTTCTACAGTCCGACGATCCCAGCAGAGACTGGGTTCAC</t>
  </si>
  <si>
    <t>Ots_102457-132R</t>
  </si>
  <si>
    <t>GTGACTGGAGTTCAGACGTGTGCTCTTCCGATCTTTCCCTACCGGCGAAACC</t>
  </si>
  <si>
    <t>Ots_TGFB</t>
  </si>
  <si>
    <t>AGCCTAGCTCTCGGAAG</t>
  </si>
  <si>
    <t>AGCCTAGTTCTCGGAAG</t>
  </si>
  <si>
    <t>GCCTCACATTTTACTGATGTCACTTC</t>
  </si>
  <si>
    <t>GAGCAGATCTCTTCAGTAGTGGTTT</t>
  </si>
  <si>
    <t>P2-88</t>
  </si>
  <si>
    <t>H11</t>
  </si>
  <si>
    <t>Ots_TGFBF</t>
  </si>
  <si>
    <t>CGACAGGTTCAGAGTTCTACAGTCCGACGATCGCCTCACATTTTACTGATGTCACTTC</t>
  </si>
  <si>
    <t>Ots_TGFBR</t>
  </si>
  <si>
    <t>GTGACTGGAGTTCAGACGTGTGCTCTTCCGATCTGAGCAGATCTCTTCAGTAGTGGTTT</t>
  </si>
  <si>
    <t>Ots_unk183239</t>
  </si>
  <si>
    <t>Ots_unk1832-39</t>
  </si>
  <si>
    <t>CACCACTAGAACTCTC</t>
  </si>
  <si>
    <t>CACCACTAAAACTCTC</t>
  </si>
  <si>
    <t>GAAACGTCTATGCTGTCCCCTTTAA</t>
  </si>
  <si>
    <t>CTGCAGTATTAGCTCTAGTTGAATCCA</t>
  </si>
  <si>
    <t>P2-89</t>
  </si>
  <si>
    <t>Ots_unk1832-39F</t>
  </si>
  <si>
    <t>CGACAGGTTCAGAGTTCTACAGTCCGACGATCGAAACGTCTATGCTGTCCCCTTTAA</t>
  </si>
  <si>
    <t>Ots_unk1832-39R</t>
  </si>
  <si>
    <t>GTGACTGGAGTTCAGACGTGTGCTCTTCCGATCTCTGCAGTATTAGCTCTAGTTGAATCCA</t>
  </si>
  <si>
    <t>Ots_redd1187</t>
  </si>
  <si>
    <t>Ots_redd1-187</t>
  </si>
  <si>
    <t>ATTCTGACAGCTGTTTTG</t>
  </si>
  <si>
    <t>CTGACAGCCGTTTTG</t>
  </si>
  <si>
    <t>TTCTGGGTTGCCATACTCTTTCAAT</t>
  </si>
  <si>
    <t>AGTTGAGACCTTCAGTTCTTAGGGTAT</t>
  </si>
  <si>
    <t>P2-90</t>
  </si>
  <si>
    <t>Ots_redd1-187F</t>
  </si>
  <si>
    <t>CGACAGGTTCAGAGTTCTACAGTCCGACGATCTTCTGGGTTGCCATACTCTTTCAAT</t>
  </si>
  <si>
    <t>Ots_redd1-187R</t>
  </si>
  <si>
    <t>GTGACTGGAGTTCAGACGTGTGCTCTTCCGATCTAGTTGAGACCTTCAGTTCTTAGGGTAT</t>
  </si>
  <si>
    <t>Ots_100884287</t>
  </si>
  <si>
    <t>Ots_100884-287</t>
  </si>
  <si>
    <t>ATAGAACTACAATTCACATATAT</t>
  </si>
  <si>
    <t>AACTACAATTCGCATATAT</t>
  </si>
  <si>
    <t>CGGAAGACCAGATTCTCCAAGAGTA</t>
  </si>
  <si>
    <t>CGACCAAGTAGCGGCACTT</t>
  </si>
  <si>
    <t>P2-91</t>
  </si>
  <si>
    <t>Ots_100884-287F</t>
  </si>
  <si>
    <t>CGACAGGTTCAGAGTTCTACAGTCCGACGATCCGGAAGACCAGATTCTCCAAGAGTA</t>
  </si>
  <si>
    <t>Ots_100884-287R</t>
  </si>
  <si>
    <t>GTGACTGGAGTTCAGACGTGTGCTCTTCCGATCTCGACCAAGTAGCGGCACTT</t>
  </si>
  <si>
    <t>Ots_CRB211</t>
  </si>
  <si>
    <t>CTACCGTACTGAACTC</t>
  </si>
  <si>
    <t>CCGTACGGAACTC</t>
  </si>
  <si>
    <t>CAACGCGGGAATGGCTTTTAA</t>
  </si>
  <si>
    <t>GCCAGAGTCGCCAAAATAGTAGAAT</t>
  </si>
  <si>
    <t>P2-92</t>
  </si>
  <si>
    <t>Ots_CRB211F</t>
  </si>
  <si>
    <t>CGACAGGTTCAGAGTTCTACAGTCCGACGATCCAACGCGGGAATGGCTTTTAA</t>
  </si>
  <si>
    <t>Ots_CRB211R</t>
  </si>
  <si>
    <t>GTGACTGGAGTTCAGACGTGTGCTCTTCCGATCTGCCAGAGTCGCCAAAATAGTAGAAT</t>
  </si>
  <si>
    <t>Ots_105401325</t>
  </si>
  <si>
    <t>Ots_105401-325</t>
  </si>
  <si>
    <t>CCCGGACAAGATGAGACAG</t>
  </si>
  <si>
    <t>CCCGGACAAGATGAGACCG</t>
  </si>
  <si>
    <t>GAACTGAGCGGCTGCTG</t>
  </si>
  <si>
    <t>CGCCTCCTGGTGTCTATCCT</t>
  </si>
  <si>
    <t>1XXXXXXX</t>
  </si>
  <si>
    <t>Looks good but is missing a large amount of data in Stream type fish</t>
  </si>
  <si>
    <t>P2-93</t>
  </si>
  <si>
    <t>E12</t>
  </si>
  <si>
    <t>Ots_105401-325F</t>
  </si>
  <si>
    <t>CGACAGGTTCAGAGTTCTACAGTCCGACGATCGAACTGAGCGGCTGCTG</t>
  </si>
  <si>
    <t>Ots_105401-325R</t>
  </si>
  <si>
    <t>GTGACTGGAGTTCAGACGTGTGCTCTTCCGATCTCGCCTCCTGGTGTCTATCCT</t>
  </si>
  <si>
    <t>Ots_u1007124</t>
  </si>
  <si>
    <t>Ots_u1007-124</t>
  </si>
  <si>
    <t>TGTCCTGTCCTCAGATCA</t>
  </si>
  <si>
    <t>TCCTGTCCCCAGATCA</t>
  </si>
  <si>
    <t>CGAAATAAGGGCCTGGTGTTTAAAA</t>
  </si>
  <si>
    <t>TGTACCAGGTGGAAGCTTTGG</t>
  </si>
  <si>
    <t>P2-94</t>
  </si>
  <si>
    <t>Ots_u1007-124F</t>
  </si>
  <si>
    <t>CGACAGGTTCAGAGTTCTACAGTCCGACGATCCGAAATAAGGGCCTGGTGTTTAAAA</t>
  </si>
  <si>
    <t>Ots_u1007-124R</t>
  </si>
  <si>
    <t>GTGACTGGAGTTCAGACGTGTGCTCTTCCGATCTTGTACCAGGTGGAAGCTTTGG</t>
  </si>
  <si>
    <t>Ots_Ots311101x</t>
  </si>
  <si>
    <t>Ots_Ots311-101x</t>
  </si>
  <si>
    <t>CTGAGATCACTTTGAGCAC</t>
  </si>
  <si>
    <t>ACTGAGATCACTGAGCAC</t>
  </si>
  <si>
    <t>AAATGAGGCCGTCCTTTACACT</t>
  </si>
  <si>
    <t>GCAATACAAGCCCTTGATAATGAAGT</t>
  </si>
  <si>
    <t>P2-95</t>
  </si>
  <si>
    <t>G12</t>
  </si>
  <si>
    <t>Ots_Ots311-101xF</t>
  </si>
  <si>
    <t>CGACAGGTTCAGAGTTCTACAGTCCGACGATCAAATGAGGCCGTCCTTTACACT</t>
  </si>
  <si>
    <t>Ots_Ots311-101xR</t>
  </si>
  <si>
    <t>GTGACTGGAGTTCAGACGTGTGCTCTTCCGATCTGCAATACAAGCCCTTGATAATGAAGT</t>
  </si>
  <si>
    <t>Ots_crRAD7558170</t>
  </si>
  <si>
    <t>Ots_crRAD75581-70</t>
  </si>
  <si>
    <t>GAACTTAAAACACT</t>
  </si>
  <si>
    <t>GAACTTGAAACACT</t>
  </si>
  <si>
    <t>ACACATGGCTCGTCTGCA</t>
  </si>
  <si>
    <t>GGAGCTCAGGGTGCAGGA</t>
  </si>
  <si>
    <t>P2-96</t>
  </si>
  <si>
    <t>H12</t>
  </si>
  <si>
    <t>Ots_crRAD75581-70F</t>
  </si>
  <si>
    <t>CGACAGGTTCAGAGTTCTACAGTCCGACGATCACACATGGCTCGTCTGCA</t>
  </si>
  <si>
    <t>Ots_crRAD75581-70R</t>
  </si>
  <si>
    <t>GTGACTGGAGTTCAGACGTGTGCTCTTCCGATCTGGAGCTCAGGGTGCAGGA</t>
  </si>
  <si>
    <t>Ots_113242216</t>
  </si>
  <si>
    <t>Ots_113242-216</t>
  </si>
  <si>
    <t>ATTACCAACGGAGAACC</t>
  </si>
  <si>
    <t>TTACCAACAGAGAACC</t>
  </si>
  <si>
    <t>GAGGCCTAATGTCTCTTGTGACT</t>
  </si>
  <si>
    <t>GACATCTTCAACAAGTGTTCATTCACC</t>
  </si>
  <si>
    <t>p3-01</t>
  </si>
  <si>
    <t>Ots348_3F</t>
  </si>
  <si>
    <t>Ots_113242-216F</t>
  </si>
  <si>
    <t>CGACAGGTTCAGAGTTCTACAGTCCGACGATCGAGGCCTAATGTCTCTTGTGACT</t>
  </si>
  <si>
    <t>Ots348_3R</t>
  </si>
  <si>
    <t>Ots_113242-216R</t>
  </si>
  <si>
    <t>GTGACTGGAGTTCAGACGTGTGCTCTTCCGATCTGACATCTTCAACAAGTGTTCATTCACC</t>
  </si>
  <si>
    <t>Ots_crRAD2037666</t>
  </si>
  <si>
    <t>Ots_crRAD20376-66</t>
  </si>
  <si>
    <t>GGGA[TA]GGAGTATTT</t>
  </si>
  <si>
    <t>GGGA[TA]GAAGTATTT</t>
  </si>
  <si>
    <t>GGGAGGCAGGCAAAAGGT</t>
  </si>
  <si>
    <t>GGTTCACCACCAGCCTTCT</t>
  </si>
  <si>
    <t>p3-02</t>
  </si>
  <si>
    <t>Ots_crRAD20376-66F</t>
  </si>
  <si>
    <t>CGACAGGTTCAGAGTTCTACAGTCCGACGATCGGGAGGCAGGCAAAAGGT</t>
  </si>
  <si>
    <t>Ots_crRAD20376-66R</t>
  </si>
  <si>
    <t>GTGACTGGAGTTCAGACGTGTGCTCTTCCGATCTGGTTCACCACCAGCCTTCT</t>
  </si>
  <si>
    <t>Ots_OTALDBINT1SNP1</t>
  </si>
  <si>
    <t>Ots_OTALDBINT1-SNP1</t>
  </si>
  <si>
    <t>CTACTGTTGTATTTTCTC</t>
  </si>
  <si>
    <t>CTGTTGTGTTTTCTC</t>
  </si>
  <si>
    <t>CGCTGGGCATGGATGAGT</t>
  </si>
  <si>
    <t>GGCCAACACTGCTACTTCCT</t>
  </si>
  <si>
    <t>p3-03</t>
  </si>
  <si>
    <t>Ots_OTALDBINT1-SNP1F</t>
  </si>
  <si>
    <t>CGACAGGTTCAGAGTTCTACAGTCCGACGATCCGCTGGGCATGGATGAGT</t>
  </si>
  <si>
    <t>Ots_OTALDBINT1-SNP1R</t>
  </si>
  <si>
    <t>GTGACTGGAGTTCAGACGTGTGCTCTTCCGATCTGGCCAACACTGCTACTTCCT</t>
  </si>
  <si>
    <t>Ots_CD63</t>
  </si>
  <si>
    <t>AGATCATGGGAATCATAT</t>
  </si>
  <si>
    <t>ATCATGGGCATCATAT</t>
  </si>
  <si>
    <t>TGCATGTTTTCTAACTGTGTTTTTGTGT</t>
  </si>
  <si>
    <t>TGAATGCCCCCCATCAACA</t>
  </si>
  <si>
    <t>p3-04</t>
  </si>
  <si>
    <t>Ots_CD63F</t>
  </si>
  <si>
    <t>CGACAGGTTCAGAGTTCTACAGTCCGACGATCTGCATGTTTTCTAACTGTGTTTTTGTGT</t>
  </si>
  <si>
    <t>Ots_CD63R</t>
  </si>
  <si>
    <t>GTGACTGGAGTTCAGACGTGTGCTCTTCCGATCTTGAATGCCCCCCATCAACA</t>
  </si>
  <si>
    <t>Ots_vatf251</t>
  </si>
  <si>
    <t>Ots_vatf-251</t>
  </si>
  <si>
    <t>AGACCACAAGATACAGTACC</t>
  </si>
  <si>
    <t>AGACCACAAGATAGTACC</t>
  </si>
  <si>
    <t>CTTTTCGGGTTATTCATGCTGTTGT</t>
  </si>
  <si>
    <t>GCAAGCATTTGAAAAACAGACTGGAT</t>
  </si>
  <si>
    <t>p3-05</t>
  </si>
  <si>
    <t>Ots_vatf-251F</t>
  </si>
  <si>
    <t>CGACAGGTTCAGAGTTCTACAGTCCGACGATCCTTTTCGGGTTATTCATGCTGTTGT</t>
  </si>
  <si>
    <t>Ots_vatf-251R</t>
  </si>
  <si>
    <t>GTGACTGGAGTTCAGACGTGTGCTCTTCCGATCTGCAAGCATTTGAAAAACAGACTGGAT</t>
  </si>
  <si>
    <t>Ots_PGK54</t>
  </si>
  <si>
    <t>Ots_PGK-54</t>
  </si>
  <si>
    <t>CCACCATCAAGCACTG</t>
  </si>
  <si>
    <t>CCACCATCATGCACTG</t>
  </si>
  <si>
    <t>CTCATACTTTGTACCTGTGTGTTCCA</t>
  </si>
  <si>
    <t>CGACCCAAGTGGCTCATCAG</t>
  </si>
  <si>
    <t>p3-06</t>
  </si>
  <si>
    <t>Ots_PGK-54F</t>
  </si>
  <si>
    <t>CGACAGGTTCAGAGTTCTACAGTCCGACGATCCTCATACTTTGTACCTGTGTGTTCCA</t>
  </si>
  <si>
    <t>Ots_PGK-54R</t>
  </si>
  <si>
    <t>GTGACTGGAGTTCAGACGTGTGCTCTTCCGATCTCGACCCAAGTGGCTCATCAG</t>
  </si>
  <si>
    <t>Ots_SClkF2R2135</t>
  </si>
  <si>
    <t>Ots_SClkF2R2-135</t>
  </si>
  <si>
    <t>ATTCAAAGTCAAATTTT</t>
  </si>
  <si>
    <t>ATTCAAAGTCTAATTTT</t>
  </si>
  <si>
    <t>CCAAATACAGACCAGCTACTTGTGT</t>
  </si>
  <si>
    <t>CTTCAAGTCCCTGAATAATGGTACGT</t>
  </si>
  <si>
    <t>p3-07</t>
  </si>
  <si>
    <t>Ots_SClkF2R2-135F</t>
  </si>
  <si>
    <t>CGACAGGTTCAGAGTTCTACAGTCCGACGATCCCAAATACAGACCAGCTACTTGTGT</t>
  </si>
  <si>
    <t>Ots_SClkF2R2-135R</t>
  </si>
  <si>
    <t>GTGACTGGAGTTCAGACGTGTGCTCTTCCGATCTCTTCAAGTCCCTGAATAATGGTACGT</t>
  </si>
  <si>
    <t>Ots_TCTA58</t>
  </si>
  <si>
    <t>Ots_TCTA-58</t>
  </si>
  <si>
    <t>CTGCCATGAAGTGCTAG</t>
  </si>
  <si>
    <t>TGCCATGAAATGCTAG</t>
  </si>
  <si>
    <t>ACCAGTACCTAAACGTTAGAAAGCAA</t>
  </si>
  <si>
    <t>CGTTAGTTAGCTATGTCTGAAAGGCA</t>
  </si>
  <si>
    <t>p3-08</t>
  </si>
  <si>
    <t>Ots_TCTA-58F</t>
  </si>
  <si>
    <t>CGACAGGTTCAGAGTTCTACAGTCCGACGATCACCAGTACCTAAACGTTAGAAAGCAA</t>
  </si>
  <si>
    <t>Ots_TCTA-58R</t>
  </si>
  <si>
    <t>GTGACTGGAGTTCAGACGTGTGCTCTTCCGATCTCGTTAGTTAGCTATGTCTGAAAGGCA</t>
  </si>
  <si>
    <t>Ots_110381164</t>
  </si>
  <si>
    <t>Ots_110381-164</t>
  </si>
  <si>
    <t>ATTTGCGTCTTCTCCC</t>
  </si>
  <si>
    <t>TTGCGTCCTCTCCC</t>
  </si>
  <si>
    <t>CTCTTGTTTGCTATGGGAGATGTAGT</t>
  </si>
  <si>
    <t>CCGTATCCTAAACCCTTCACTGTT</t>
  </si>
  <si>
    <t>p3-09</t>
  </si>
  <si>
    <t>Ots_110381-164F</t>
  </si>
  <si>
    <t>CGACAGGTTCAGAGTTCTACAGTCCGACGATCCTCTTGTTTGCTATGGGAGATGTAGT</t>
  </si>
  <si>
    <t>Ots_110381-164R</t>
  </si>
  <si>
    <t>GTGACTGGAGTTCAGACGTGTGCTCTTCCGATCTCCGTATCCTAAACCCTTCACTGTT</t>
  </si>
  <si>
    <t>Ots_hsp27b150</t>
  </si>
  <si>
    <t>Ots_hsp27b-150</t>
  </si>
  <si>
    <t>[CT]GATCTGGACCAGGCT</t>
  </si>
  <si>
    <t>[CT]GATTTGGACCAGGCT</t>
  </si>
  <si>
    <t>TAGGAGTTGGAAAGACTGCACA</t>
  </si>
  <si>
    <t>CCCATTGGTTCTTTGGTGTT</t>
  </si>
  <si>
    <t>p3-10</t>
  </si>
  <si>
    <t>Ots_hsp27b-150F</t>
  </si>
  <si>
    <t>CGACAGGTTCAGAGTTCTACAGTCCGACGATCTAGGAGTTGGAAAGACTGCACA</t>
  </si>
  <si>
    <t>Ots_hsp27b-150R</t>
  </si>
  <si>
    <t>GTGACTGGAGTTCAGACGTGTGCTCTTCCGATCTCCCATTGGTTCTTTGGTGTT</t>
  </si>
  <si>
    <t>Ots_crRAD6152371</t>
  </si>
  <si>
    <t>Ots_crRAD61523-71</t>
  </si>
  <si>
    <t>CAGAGCATGTGCTG</t>
  </si>
  <si>
    <t>CAGAGCGTGTGCTG</t>
  </si>
  <si>
    <t>GCCAAGTGATCAAGTGCTTGT</t>
  </si>
  <si>
    <t>CCAGCAGTTCAGTTGCGG</t>
  </si>
  <si>
    <t>p3-11</t>
  </si>
  <si>
    <t>Ots_crRAD61523-71F</t>
  </si>
  <si>
    <t>CGACAGGTTCAGAGTTCTACAGTCCGACGATCGCCAAGTGATCAAGTGCTTGT</t>
  </si>
  <si>
    <t>Ots_crRAD61523-71R</t>
  </si>
  <si>
    <t>GTGACTGGAGTTCAGACGTGTGCTCTTCCGATCTCCAGCAGTTCAGTTGCGG</t>
  </si>
  <si>
    <t>Ots_Ikaros250</t>
  </si>
  <si>
    <t>Ots_Ikaros-250</t>
  </si>
  <si>
    <t>ACAGAAGATTTTCGGCTGC</t>
  </si>
  <si>
    <t>ACAGAAGATTTTCGACTGC</t>
  </si>
  <si>
    <t>GAGGCTGACTTGGACTTTGC</t>
  </si>
  <si>
    <t>GGCCTGTCAGCCAAGGA</t>
  </si>
  <si>
    <t>p3-12</t>
  </si>
  <si>
    <t>Ots_Ikaros-250F</t>
  </si>
  <si>
    <t>CGACAGGTTCAGAGTTCTACAGTCCGACGATCGAGGCTGACTTGGACTTTGC</t>
  </si>
  <si>
    <t>Ots_Ikaros-250R</t>
  </si>
  <si>
    <t>GTGACTGGAGTTCAGACGTGTGCTCTTCCGATCTGGCCTGTCAGCCAAGGA</t>
  </si>
  <si>
    <t>Ots_108007208</t>
  </si>
  <si>
    <t>Ots_108007-208</t>
  </si>
  <si>
    <t>CAGTTTCACTTAATTTTAAAATG</t>
  </si>
  <si>
    <t>TTTCACTTAATTTAAAAATG</t>
  </si>
  <si>
    <t>CAGGCTTGTGTTAAGTAGGGAGAAA</t>
  </si>
  <si>
    <t>CATTGGACAAGACCGGGTAGTC</t>
  </si>
  <si>
    <t>p3-13</t>
  </si>
  <si>
    <t>Ots_108007-208F</t>
  </si>
  <si>
    <t>CGACAGGTTCAGAGTTCTACAGTCCGACGATCCAGGCTTGTGTTAAGTAGGGAGAAA</t>
  </si>
  <si>
    <t>Ots_108007-208R</t>
  </si>
  <si>
    <t>GTGACTGGAGTTCAGACGTGTGCTCTTCCGATCTCATTGGACAAGACCGGGTAGTC</t>
  </si>
  <si>
    <t>Ots_112820284</t>
  </si>
  <si>
    <t>Ots_112820-284</t>
  </si>
  <si>
    <t>ACTCACACTCGAGTGACT</t>
  </si>
  <si>
    <t>ACTCACACTCAAGTGACT</t>
  </si>
  <si>
    <t>CATAGATGTTTATATGAAAAACCTCCCACTGT</t>
  </si>
  <si>
    <t>GCATCCAAAAAGACGTGTGTGTTT</t>
  </si>
  <si>
    <t>p3-14</t>
  </si>
  <si>
    <t>Ots_112820-284F</t>
  </si>
  <si>
    <t>CGACAGGTTCAGAGTTCTACAGTCCGACGATCCATAGATGTTTATATGAAAAACCTCCCACTGT</t>
  </si>
  <si>
    <t>Ots_112820-284R</t>
  </si>
  <si>
    <t>GTGACTGGAGTTCAGACGTGTGCTCTTCCGATCTGCATCCAAAAAGACGTGTGTGTTT</t>
  </si>
  <si>
    <t>Ots_118938325</t>
  </si>
  <si>
    <t>Ots_118938-325</t>
  </si>
  <si>
    <t>AGAGATGCAAAGTGGAGTT</t>
  </si>
  <si>
    <t>AGAGATGCAAAATGGAGTT</t>
  </si>
  <si>
    <t>ATTTTCAAACAGGCATTTATCATTGGTGAA</t>
  </si>
  <si>
    <t>GGTCTGTCCCTCATTCTTTGCA</t>
  </si>
  <si>
    <t>p3-15</t>
  </si>
  <si>
    <t>Ots_118938-325F</t>
  </si>
  <si>
    <t>CGACAGGTTCAGAGTTCTACAGTCCGACGATCATTTTCAAACAGGCATTTATCATTGGTGAA</t>
  </si>
  <si>
    <t>Ots_118938-325R</t>
  </si>
  <si>
    <t>GTGACTGGAGTTCAGACGTGTGCTCTTCCGATCTGGTCTGTCCCTCATTCTTTGCA</t>
  </si>
  <si>
    <t>Ots_107074284</t>
  </si>
  <si>
    <t>Ots_107074-284</t>
  </si>
  <si>
    <t>ACCGTAGCTGCACCTG</t>
  </si>
  <si>
    <t>CGTAGCAGCACCTG</t>
  </si>
  <si>
    <t>CCCACTTCCAGAGCCTGAA</t>
  </si>
  <si>
    <t>TTTTCCATGGCTGTGTGTACTGT</t>
  </si>
  <si>
    <t>p3-16</t>
  </si>
  <si>
    <t>Ots_107074-284F</t>
  </si>
  <si>
    <t>CGACAGGTTCAGAGTTCTACAGTCCGACGATCCCCACTTCCAGAGCCTGAA</t>
  </si>
  <si>
    <t>Ots_107074-284R</t>
  </si>
  <si>
    <t>GTGACTGGAGTTCAGACGTGTGCTCTTCCGATCTTTTTCCATGGCTGTGTGTACTGT</t>
  </si>
  <si>
    <t>Ots_106419b618</t>
  </si>
  <si>
    <t>Ots_106419b-618</t>
  </si>
  <si>
    <t>CAATGATTAATGATTAATCCTTC</t>
  </si>
  <si>
    <t>TGATTAATGATTCATCCTTC</t>
  </si>
  <si>
    <t>CAAGGGCACATTGGCAGATTTT</t>
  </si>
  <si>
    <t>ACCGGACCAAAGCACACA</t>
  </si>
  <si>
    <t>p3-17</t>
  </si>
  <si>
    <t>Ots_106419b-618F</t>
  </si>
  <si>
    <t>CGACAGGTTCAGAGTTCTACAGTCCGACGATCCAAGGGCACATTGGCAGATTTT</t>
  </si>
  <si>
    <t>Ots_106419b-618R</t>
  </si>
  <si>
    <t>GTGACTGGAGTTCAGACGTGTGCTCTTCCGATCTACCGGACCAAAGCACACA</t>
  </si>
  <si>
    <t>Ots_OTSTF1SNP1</t>
  </si>
  <si>
    <t>Ots_OTSTF1-SNP1</t>
  </si>
  <si>
    <t>CCGCCACCTTGGCT</t>
  </si>
  <si>
    <t>CGCCACATTGGCT</t>
  </si>
  <si>
    <t>CGGACAAAGAGCTACAGAAATGC</t>
  </si>
  <si>
    <t>CGTCCCTCTTCACGCATGA</t>
  </si>
  <si>
    <t>p3-18</t>
  </si>
  <si>
    <t>Ots_OTSTF1-SNP1F</t>
  </si>
  <si>
    <t>CGACAGGTTCAGAGTTCTACAGTCCGACGATCCGGACAAAGAGCTACAGAAATGC</t>
  </si>
  <si>
    <t>Ots_OTSTF1-SNP1R</t>
  </si>
  <si>
    <t>GTGACTGGAGTTCAGACGTGTGCTCTTCCGATCTCGTCCCTCTTCACGCATGA</t>
  </si>
  <si>
    <t>Ots_DDX5171</t>
  </si>
  <si>
    <t>Ots_DDX5-171</t>
  </si>
  <si>
    <t>TTCATAATTGAACGATTTCA</t>
  </si>
  <si>
    <t>CATAATTGAACAATTTCA</t>
  </si>
  <si>
    <t>ATGACCAATTGAAGAGTTCTTCCGT</t>
  </si>
  <si>
    <t>CAAAGCCAAACGTCACATTTACACT</t>
  </si>
  <si>
    <t>p3-19</t>
  </si>
  <si>
    <t>Ots_DDX5-171F</t>
  </si>
  <si>
    <t>CGACAGGTTCAGAGTTCTACAGTCCGACGATCATGACCAATTGAAGAGTTCTTCCGT</t>
  </si>
  <si>
    <t>Ots_DDX5-171R</t>
  </si>
  <si>
    <t>GTGACTGGAGTTCAGACGTGTGCTCTTCCGATCTCAAAGCCAAACGTCACATTTACACT</t>
  </si>
  <si>
    <t>Ots_Est740</t>
  </si>
  <si>
    <t>TCTGGATGGAACCGTTAG</t>
  </si>
  <si>
    <t>CTGGATGGAGCCGTTAG</t>
  </si>
  <si>
    <t>GGACTCGTGCTTGAGGAAGATG</t>
  </si>
  <si>
    <t>TGCATGGCTCCAACTCCTT</t>
  </si>
  <si>
    <t>p3-20</t>
  </si>
  <si>
    <t>Ots_Est740F</t>
  </si>
  <si>
    <t>CGACAGGTTCAGAGTTCTACAGTCCGACGATCGGACTCGTGCTTGAGGAAGATG</t>
  </si>
  <si>
    <t>Ots_Est740R</t>
  </si>
  <si>
    <t>GTGACTGGAGTTCAGACGTGTGCTCTTCCGATCTTGCATGGCTCCAACTCCTT</t>
  </si>
  <si>
    <t>Ots_MHC2</t>
  </si>
  <si>
    <t>CTGGAGCGTTTCTGTA</t>
  </si>
  <si>
    <t>CTGGAGCGTGTCTGTA</t>
  </si>
  <si>
    <t>GTCCTCAGCTGGGTCAAGAG</t>
  </si>
  <si>
    <t>GTAGTGGAGAGCAGCGTTAGG</t>
  </si>
  <si>
    <t>REVIEW PLOTS</t>
  </si>
  <si>
    <t>p3-21</t>
  </si>
  <si>
    <t>Ots_MHC2F</t>
  </si>
  <si>
    <t>CGACAGGTTCAGAGTTCTACAGTCCGACGATCGTCCTCAGCTGGGTCAAGAG</t>
  </si>
  <si>
    <t>Ots_MHC2R</t>
  </si>
  <si>
    <t>GTGACTGGAGTTCAGACGTGTGCTCTTCCGATCTGTAGTGGAGAGCAGCGTTAGG</t>
  </si>
  <si>
    <t>Ots_129144472</t>
  </si>
  <si>
    <t>Ots_129144-472</t>
  </si>
  <si>
    <t>TGGGTCTCGAGCCTGTA</t>
  </si>
  <si>
    <t>TGGGTCTCGATCCTGTA</t>
  </si>
  <si>
    <t>CTGTTAGTGCAGAAGACGTAGCT</t>
  </si>
  <si>
    <t>GCAGAGCTATTGAGCCAAGTTACAA</t>
  </si>
  <si>
    <t>p3-22</t>
  </si>
  <si>
    <t>Ots_129144-472F</t>
  </si>
  <si>
    <t>CGACAGGTTCAGAGTTCTACAGTCCGACGATCCTGTTAGTGCAGAAGACGTAGCT</t>
  </si>
  <si>
    <t>Ots_129144-472R</t>
  </si>
  <si>
    <t>GTGACTGGAGTTCAGACGTGTGCTCTTCCGATCTGCAGAGCTATTGAGCCAAGTTACAA</t>
  </si>
  <si>
    <t>Ots_nramp321</t>
  </si>
  <si>
    <t>Ots_nramp-321</t>
  </si>
  <si>
    <t>AAC[GT]GGCATGAACGACTT</t>
  </si>
  <si>
    <t>AAC[GT]GGCATGAATGACTT</t>
  </si>
  <si>
    <t>GGCCATCTTTCAGGACGTACAG</t>
  </si>
  <si>
    <t>GCATGCTCTGCAATACGTTGAG</t>
  </si>
  <si>
    <t>p3-23</t>
  </si>
  <si>
    <t>Ots_nramp-321F</t>
  </si>
  <si>
    <t>CGACAGGTTCAGAGTTCTACAGTCCGACGATCGGCCATCTTTCAGGACGTACAG</t>
  </si>
  <si>
    <t>Ots_nramp-321R</t>
  </si>
  <si>
    <t>GTGACTGGAGTTCAGACGTGTGCTCTTCCGATCTGCATGCTCTGCAATACGTTGAG</t>
  </si>
  <si>
    <t>Ots_E2275</t>
  </si>
  <si>
    <t>Ots_E2-275</t>
  </si>
  <si>
    <t>CCCCCATATTGCTG</t>
  </si>
  <si>
    <t>CCCCACATTGCTG</t>
  </si>
  <si>
    <t>GGTGCCACTTTAGTATAGCTGCTTA</t>
  </si>
  <si>
    <t>CCCTACCCCCTGTGTTCCA</t>
  </si>
  <si>
    <t>p3-24</t>
  </si>
  <si>
    <t>Ots_E2-275F</t>
  </si>
  <si>
    <t>CGACAGGTTCAGAGTTCTACAGTCCGACGATCGGTGCCACTTTAGTATAGCTGCTTA</t>
  </si>
  <si>
    <t>Ots_E2-275R</t>
  </si>
  <si>
    <t>GTGACTGGAGTTCAGACGTGTGCTCTTCCGATCTCCCTACCCCCTGTGTTCCA</t>
  </si>
  <si>
    <t>Ots_BMP2SNP1</t>
  </si>
  <si>
    <t>Ots_BMP2-SNP1</t>
  </si>
  <si>
    <t>CCCACTTCGCTGAAGT</t>
  </si>
  <si>
    <t>CCCACTTCACTGAAGT</t>
  </si>
  <si>
    <t>ACTGCCACAGACACGAACTC</t>
  </si>
  <si>
    <t>GCCACTATCCACTCGTTCCA</t>
  </si>
  <si>
    <t>p3-25</t>
  </si>
  <si>
    <t>Ots_BMP2-SNP1F</t>
  </si>
  <si>
    <t>CGACAGGTTCAGAGTTCTACAGTCCGACGATCACTGCCACAGACACGAACTC</t>
  </si>
  <si>
    <t>Ots_BMP2-SNP1R</t>
  </si>
  <si>
    <t>GTGACTGGAGTTCAGACGTGTGCTCTTCCGATCTGCCACTATCCACTCGTTCCA</t>
  </si>
  <si>
    <t>Ots_105132200</t>
  </si>
  <si>
    <t>Ots_105132-200</t>
  </si>
  <si>
    <t>CAAGAGTGGCATAAAA</t>
  </si>
  <si>
    <t>CAAGAGTGGAATAAAA</t>
  </si>
  <si>
    <t>CGATGTACTGAGGGCAGTGT</t>
  </si>
  <si>
    <t>GAGTGGAGTTCCTTAATAATCATTGACCTT</t>
  </si>
  <si>
    <t>p3-26</t>
  </si>
  <si>
    <t>Ots_105132-200F</t>
  </si>
  <si>
    <t>CGACAGGTTCAGAGTTCTACAGTCCGACGATCCGATGTACTGAGGGCAGTGT</t>
  </si>
  <si>
    <t>Ots_105132-200R</t>
  </si>
  <si>
    <t>GTGACTGGAGTTCAGACGTGTGCTCTTCCGATCTGAGTGGAGTTCCTTAATAATCATTGACCTT</t>
  </si>
  <si>
    <t>Ots_TLR3</t>
  </si>
  <si>
    <t>CTGTGGTTTGTGGCGTG</t>
  </si>
  <si>
    <t>CTGTGGTTTGTAGCGTG</t>
  </si>
  <si>
    <t>TGCACCTGCGAGAGCAT</t>
  </si>
  <si>
    <t>CTGGCGTTTGTTCCGTTCAG</t>
  </si>
  <si>
    <t>p3-27</t>
  </si>
  <si>
    <t>Ots_TLR3F</t>
  </si>
  <si>
    <t>CGACAGGTTCAGAGTTCTACAGTCCGACGATCTGCACCTGCGAGAGCAT</t>
  </si>
  <si>
    <t>Ots_TLR3R</t>
  </si>
  <si>
    <t>GTGACTGGAGTTCAGACGTGTGCTCTTCCGATCTCTGGCGTTTGTTCCGTTCAG</t>
  </si>
  <si>
    <t>Ots_stk6516</t>
  </si>
  <si>
    <t>Ots_stk6-516</t>
  </si>
  <si>
    <t>AACATAACGGACTCCC</t>
  </si>
  <si>
    <t>TAGAACATAACTGACTCCC</t>
  </si>
  <si>
    <t>TGTGTTTAGGATTGAACTGACCATGTT</t>
  </si>
  <si>
    <t>GTAAACTCCACCTGCAAGAAGGA</t>
  </si>
  <si>
    <t>p3-28</t>
  </si>
  <si>
    <t>Ots_stk6-516F</t>
  </si>
  <si>
    <t>CGACAGGTTCAGAGTTCTACAGTCCGACGATCTGTGTTTAGGATTGAACTGACCATGTT</t>
  </si>
  <si>
    <t>Ots_stk6-516R</t>
  </si>
  <si>
    <t>GTGACTGGAGTTCAGACGTGTGCTCTTCCGATCTGTAAACTCCACCTGCAAGAAGGA</t>
  </si>
  <si>
    <t>Ots_117259271</t>
  </si>
  <si>
    <t>Ots_117259-271</t>
  </si>
  <si>
    <t>CTCTCCTGATCACTCTGT</t>
  </si>
  <si>
    <t>CTCTCCTGATCCCTCTGT</t>
  </si>
  <si>
    <t>ACACCCACTTCAACCTCCATAAC</t>
  </si>
  <si>
    <t>GCCTCAGAGCTTAGCTTGGA</t>
  </si>
  <si>
    <t>p3-29</t>
  </si>
  <si>
    <t>Ots_117259-271F</t>
  </si>
  <si>
    <t>CGACAGGTTCAGAGTTCTACAGTCCGACGATCACACCCACTTCAACCTCCATAAC</t>
  </si>
  <si>
    <t>Ots_117259-271R</t>
  </si>
  <si>
    <t>GTGACTGGAGTTCAGACGTGTGCTCTTCCGATCTGCCTCAGAGCTTAGCTTGGA</t>
  </si>
  <si>
    <t>Ots_crRAD1654050</t>
  </si>
  <si>
    <t>Ots_crRAD16540-50</t>
  </si>
  <si>
    <t>ATTAAACGT[CA]TGGA</t>
  </si>
  <si>
    <t>ATTAAATGT[CA]TGGA</t>
  </si>
  <si>
    <t>TGTGTATTCGTCGACCGGA</t>
  </si>
  <si>
    <t>TCACCTGACCAAAGCACTGG</t>
  </si>
  <si>
    <t>p3-30</t>
  </si>
  <si>
    <t>Ots_crRAD16540-50F</t>
  </si>
  <si>
    <t>CGACAGGTTCAGAGTTCTACAGTCCGACGATCTGTGTATTCGTCGACCGGA</t>
  </si>
  <si>
    <t>Ots_crRAD16540-50R</t>
  </si>
  <si>
    <t>GTGACTGGAGTTCAGACGTGTGCTCTTCCGATCTTCACCTGACCAAAGCACTGG</t>
  </si>
  <si>
    <t>Ots_112876371</t>
  </si>
  <si>
    <t>Ots_112876-371</t>
  </si>
  <si>
    <t>CATCACAACGATGTGTG</t>
  </si>
  <si>
    <t>CACATCACAACTATGTGTG</t>
  </si>
  <si>
    <t>GCCTACAGCAAATTCAGCTACACAT</t>
  </si>
  <si>
    <t>TGGACCTTCAATCATCACAGCTT</t>
  </si>
  <si>
    <t>Ots26</t>
  </si>
  <si>
    <t>30XXXXXX</t>
  </si>
  <si>
    <t>p3-31</t>
  </si>
  <si>
    <t>Ots_112876-371F</t>
  </si>
  <si>
    <t>CGACAGGTTCAGAGTTCTACAGTCCGACGATCGCCTACAGCAAATTCAGCTACACAT</t>
  </si>
  <si>
    <t>Ots_112876-371R</t>
  </si>
  <si>
    <t>GTGACTGGAGTTCAGACGTGTGCTCTTCCGATCTTGGACCTTCAATCATCACAGCTT</t>
  </si>
  <si>
    <t>Ots_crRAD2363148</t>
  </si>
  <si>
    <t>Ots_crRAD23631-48</t>
  </si>
  <si>
    <t>GGGCTTGGGGGCAT</t>
  </si>
  <si>
    <t>GGGCTTAGGGGCAT</t>
  </si>
  <si>
    <t>GCCATATCCCGGGGCTTG</t>
  </si>
  <si>
    <t>TGCCTCTGAGCACTGACTG</t>
  </si>
  <si>
    <t>p3-32</t>
  </si>
  <si>
    <t>Ots_crRAD23631-48F</t>
  </si>
  <si>
    <t>CGACAGGTTCAGAGTTCTACAGTCCGACGATCGCCATATCCCGGGGCTTG</t>
  </si>
  <si>
    <t>Ots_crRAD23631-48R</t>
  </si>
  <si>
    <t>GTGACTGGAGTTCAGACGTGTGCTCTTCCGATCTTGCCTCTGAGCACTGACTG</t>
  </si>
  <si>
    <t>Ots_117432409</t>
  </si>
  <si>
    <t>Ots_117432-409</t>
  </si>
  <si>
    <t>TTTAGACTTTGCTCTATAACAG</t>
  </si>
  <si>
    <t>ACTTTGCTCCATAACAG</t>
  </si>
  <si>
    <t>TCATCAAAACATGCCTCTTCTGTGT</t>
  </si>
  <si>
    <t>TGTTGAACCTGTCACTCTGTCTTC</t>
  </si>
  <si>
    <t>p3-33</t>
  </si>
  <si>
    <t>Ots_117432-409F</t>
  </si>
  <si>
    <t>CGACAGGTTCAGAGTTCTACAGTCCGACGATCTCATCAAAACATGCCTCTTCTGTGT</t>
  </si>
  <si>
    <t>Ots_117432-409R</t>
  </si>
  <si>
    <t>GTGACTGGAGTTCAGACGTGTGCTCTTCCGATCTTGTTGAACCTGTCACTCTGTCTTC</t>
  </si>
  <si>
    <t>Ots_GST375</t>
  </si>
  <si>
    <t>Ots_GST-375</t>
  </si>
  <si>
    <t>TTTCTTGTAGGCGTCAGAG</t>
  </si>
  <si>
    <t>TCTTGTAGGCATCAGAG</t>
  </si>
  <si>
    <t>CAGCCCGTCCCAAAATCAAG</t>
  </si>
  <si>
    <t>CAGGAATATCACTGTTTGCCATTGC</t>
  </si>
  <si>
    <t>p3-34</t>
  </si>
  <si>
    <t>Ots_GST-375F</t>
  </si>
  <si>
    <t>CGACAGGTTCAGAGTTCTACAGTCCGACGATCCAGCCCGTCCCAAAATCAAG</t>
  </si>
  <si>
    <t>Ots_GST-375R</t>
  </si>
  <si>
    <t>GTGACTGGAGTTCAGACGTGTGCTCTTCCGATCTCAGGAATATCACTGTTTGCCATTGC</t>
  </si>
  <si>
    <t>Ots_crRAD1893760</t>
  </si>
  <si>
    <t>Ots_crRAD18937-60</t>
  </si>
  <si>
    <t>CTCCTCAGGTGGGC</t>
  </si>
  <si>
    <t>CTCCTCAAGTGGGC</t>
  </si>
  <si>
    <t>GGCACAGCGACAGGAGTT</t>
  </si>
  <si>
    <t>TGAGCTGGTGCGTCTGAG</t>
  </si>
  <si>
    <t>p3-35</t>
  </si>
  <si>
    <t>Ots_crRAD18937-60F</t>
  </si>
  <si>
    <t>CGACAGGTTCAGAGTTCTACAGTCCGACGATCGGCACAGCGACAGGAGTT</t>
  </si>
  <si>
    <t>Ots_crRAD18937-60R</t>
  </si>
  <si>
    <t>GTGACTGGAGTTCAGACGTGTGCTCTTCCGATCTTGAGCTGGTGCGTCTGAG</t>
  </si>
  <si>
    <t>Ots_11230143</t>
  </si>
  <si>
    <t>Ots_112301-43</t>
  </si>
  <si>
    <t>CGTCGCATTCAGC</t>
  </si>
  <si>
    <t>CGTCGCGTTCAGC</t>
  </si>
  <si>
    <t>GCATGGCTGCCCTAGAACA</t>
  </si>
  <si>
    <t>TCAGAACATTTCCTTCAGCTTCGT</t>
  </si>
  <si>
    <t>284XXXXX</t>
  </si>
  <si>
    <t>p3-36</t>
  </si>
  <si>
    <t>Ots_112301-43F</t>
  </si>
  <si>
    <t>CGACAGGTTCAGAGTTCTACAGTCCGACGATCGCATGGCTGCCCTAGAACA</t>
  </si>
  <si>
    <t>Ots_112301-43R</t>
  </si>
  <si>
    <t>GTGACTGGAGTTCAGACGTGTGCTCTTCCGATCTTCAGAACATTTCCTTCAGCTTCGT</t>
  </si>
  <si>
    <t>Ots_109525816</t>
  </si>
  <si>
    <t>Ots_109525-816</t>
  </si>
  <si>
    <t>CATGAGGCGTTCGGC</t>
  </si>
  <si>
    <t>ATGAGGCATTCGGC</t>
  </si>
  <si>
    <t>GCCAGATAGTAGCGTACATCATGAG</t>
  </si>
  <si>
    <t>CTCCCCATGTCCCTGAGTCT</t>
  </si>
  <si>
    <t>p3-37</t>
  </si>
  <si>
    <t>Ots_109525-816F</t>
  </si>
  <si>
    <t>CGACAGGTTCAGAGTTCTACAGTCCGACGATCGCCAGATAGTAGCGTACATCATGAG</t>
  </si>
  <si>
    <t>Ots_109525-816R</t>
  </si>
  <si>
    <t>GTGACTGGAGTTCAGACGTGTGCTCTTCCGATCTCTCCCCATGTCCCTGAGTCT</t>
  </si>
  <si>
    <t>Ots_94857232R</t>
  </si>
  <si>
    <t>Ots_94857-232R</t>
  </si>
  <si>
    <t>CAGGATAATAACAAACAAG</t>
  </si>
  <si>
    <t>CAGGATAATAACGAACAAG</t>
  </si>
  <si>
    <t>GGCACTCTCCCTGGCTAGA</t>
  </si>
  <si>
    <t>CCCCATCACTTCTCTGGCTTTAAAT</t>
  </si>
  <si>
    <t>2XXXXXXX</t>
  </si>
  <si>
    <t>p3-38</t>
  </si>
  <si>
    <t>Ots_94857-232RF</t>
  </si>
  <si>
    <t>CGACAGGTTCAGAGTTCTACAGTCCGACGATCGGCACTCTCCCTGGCTAGA</t>
  </si>
  <si>
    <t>Ots_94857-232RR</t>
  </si>
  <si>
    <t>GTGACTGGAGTTCAGACGTGTGCTCTTCCGATCTCCCCATCACTTCTCTGGCTTTAAAT</t>
  </si>
  <si>
    <t>Ots_u0764221</t>
  </si>
  <si>
    <t>Ots_u07-64.221</t>
  </si>
  <si>
    <t>ATCGACCCTGTCATTAG</t>
  </si>
  <si>
    <t>CGACCCTGTGATTAG</t>
  </si>
  <si>
    <t>GAGGATGACACTGTCCGTTTGT</t>
  </si>
  <si>
    <t>CACAGTCCTTCGTATTCACCTTGAT</t>
  </si>
  <si>
    <t>p3-39</t>
  </si>
  <si>
    <t>Ots_u07-64.221F</t>
  </si>
  <si>
    <t>CGACAGGTTCAGAGTTCTACAGTCCGACGATCGAGGATGACACTGTCCGTTTGT</t>
  </si>
  <si>
    <t>Ots_u07-64.221R</t>
  </si>
  <si>
    <t>GTGACTGGAGTTCAGACGTGTGCTCTTCCGATCTCACAGTCCTTCGTATTCACCTTGAT</t>
  </si>
  <si>
    <t>Ots_crRAD4608156</t>
  </si>
  <si>
    <t>Ots_crRAD46081-56</t>
  </si>
  <si>
    <t>GCACCACTGGACCC</t>
  </si>
  <si>
    <t>GCACCATTGGACCC</t>
  </si>
  <si>
    <t>GCAGGGTCTGTGTGGGTT</t>
  </si>
  <si>
    <t>ATGAGGACACTCCGCCCA</t>
  </si>
  <si>
    <t>p3-40</t>
  </si>
  <si>
    <t>Ots_crRAD46081-56F</t>
  </si>
  <si>
    <t>CGACAGGTTCAGAGTTCTACAGTCCGACGATCGCAGGGTCTGTGTGGGTT</t>
  </si>
  <si>
    <t>Ots_crRAD46081-56R</t>
  </si>
  <si>
    <t>GTGACTGGAGTTCAGACGTGTGCTCTTCCGATCTATGAGGACACTCCGCCCA</t>
  </si>
  <si>
    <t>Ots_crRAD1372551</t>
  </si>
  <si>
    <t>Ots_crRAD13725-51</t>
  </si>
  <si>
    <t>GAGGCCCCAGATTC</t>
  </si>
  <si>
    <t>GAGGCCACAGATTC</t>
  </si>
  <si>
    <t>TGCAGGAGGAGGAAGGCA</t>
  </si>
  <si>
    <t>AGAGCTGCCAGGTGGAGT</t>
  </si>
  <si>
    <t>p3-41</t>
  </si>
  <si>
    <t>Ots_crRAD13725-51F</t>
  </si>
  <si>
    <t>CGACAGGTTCAGAGTTCTACAGTCCGACGATCTGCAGGAGGAGGAAGGCA</t>
  </si>
  <si>
    <t>Ots_crRAD13725-51R</t>
  </si>
  <si>
    <t>GTGACTGGAGTTCAGACGTGTGCTCTTCCGATCTAGAGCTGCCAGGTGGAGT</t>
  </si>
  <si>
    <t>Ots_110064383</t>
  </si>
  <si>
    <t>Ots_110064-383</t>
  </si>
  <si>
    <t>CTACGTAATGAACGTTAGCT</t>
  </si>
  <si>
    <t>ACGTAATGAACATTAGCT</t>
  </si>
  <si>
    <t>AACAAAGAATGTTAAACACCAAACAGGAA</t>
  </si>
  <si>
    <t>GTGCAAGGGACCTAGCTAATCC</t>
  </si>
  <si>
    <t>Ots27</t>
  </si>
  <si>
    <t>p3-42</t>
  </si>
  <si>
    <t>Ots_110064-383F</t>
  </si>
  <si>
    <t>CGACAGGTTCAGAGTTCTACAGTCCGACGATCAACAAAGAATGTTAAACACCAAACAGGAA</t>
  </si>
  <si>
    <t>Ots_110064-383R</t>
  </si>
  <si>
    <t>GTGACTGGAGTTCAGACGTGTGCTCTTCCGATCTGTGCAAGGGACCTAGCTAATCC</t>
  </si>
  <si>
    <t>Ots_crRAD2088770</t>
  </si>
  <si>
    <t>Ots_crRAD20887-70</t>
  </si>
  <si>
    <t>GAACTCGTCGTTGG</t>
  </si>
  <si>
    <t>GAACTCATCGTTGG</t>
  </si>
  <si>
    <t>CTGCTTGTAGCCGTTCAGC</t>
  </si>
  <si>
    <t>AGAACACATCTGGCCAGGT</t>
  </si>
  <si>
    <t>p3-43</t>
  </si>
  <si>
    <t>Ots_crRAD20887-70F</t>
  </si>
  <si>
    <t>CGACAGGTTCAGAGTTCTACAGTCCGACGATCCTGCTTGTAGCCGTTCAGC</t>
  </si>
  <si>
    <t>Ots_crRAD20887-70R</t>
  </si>
  <si>
    <t>GTGACTGGAGTTCAGACGTGTGCTCTTCCGATCTAGAACACATCTGGCCAGGT</t>
  </si>
  <si>
    <t>Ots_123048521</t>
  </si>
  <si>
    <t>Ots_123048-521</t>
  </si>
  <si>
    <t>TCACATCCAACTCAGTACT</t>
  </si>
  <si>
    <t>CATCCAACGCAGTACT</t>
  </si>
  <si>
    <t>CTCAACAGTGCACCTCCCTTAATT</t>
  </si>
  <si>
    <t>CCAAACACACCCTTCCATAATCTCT</t>
  </si>
  <si>
    <t>p3-44</t>
  </si>
  <si>
    <t>Ots_123048-521F</t>
  </si>
  <si>
    <t>CGACAGGTTCAGAGTTCTACAGTCCGACGATCCTCAACAGTGCACCTCCCTTAATT</t>
  </si>
  <si>
    <t>Ots_123048-521R</t>
  </si>
  <si>
    <t>GTGACTGGAGTTCAGACGTGTGCTCTTCCGATCTCCAAACACACCCTTCCATAATCTCT</t>
  </si>
  <si>
    <t>Ots_crRAD6932753</t>
  </si>
  <si>
    <t>Ots_crRAD69327-53</t>
  </si>
  <si>
    <t>ATAGGAGAATTGGA</t>
  </si>
  <si>
    <t>ATAGGATAATTGGA</t>
  </si>
  <si>
    <t>GCCATTTGACCAACGGAGC</t>
  </si>
  <si>
    <t>ACTCATACAGTATTTCCGCCTGT</t>
  </si>
  <si>
    <t>p3-45</t>
  </si>
  <si>
    <t>Ots_crRAD69327-53F</t>
  </si>
  <si>
    <t>CGACAGGTTCAGAGTTCTACAGTCCGACGATCGCCATTTGACCAACGGAGC</t>
  </si>
  <si>
    <t>Ots_crRAD69327-53R</t>
  </si>
  <si>
    <t>GTGACTGGAGTTCAGACGTGTGCTCTTCCGATCTACTCATACAGTATTTCCGCCTGT</t>
  </si>
  <si>
    <t>Ots_RAD454352</t>
  </si>
  <si>
    <t>Ots_RAD4543-52</t>
  </si>
  <si>
    <t>TACATATGACTAATGAAA</t>
  </si>
  <si>
    <t>TACATACGACTAATGAAA</t>
  </si>
  <si>
    <t>TCTTTGGACTGTGTATACCAGGTGTA</t>
  </si>
  <si>
    <t>GCCAGATGCTGTGTGTGTTT</t>
  </si>
  <si>
    <t>p3-46</t>
  </si>
  <si>
    <t>Ots_RAD4543-52F</t>
  </si>
  <si>
    <t>CGACAGGTTCAGAGTTCTACAGTCCGACGATCTCTTTGGACTGTGTATACCAGGTGTA</t>
  </si>
  <si>
    <t>Ots_RAD4543-52R</t>
  </si>
  <si>
    <t>GTGACTGGAGTTCAGACGTGTGCTCTTCCGATCTGCCAGATGCTGTGTGTGTTT</t>
  </si>
  <si>
    <t>Ots_HSP90B100</t>
  </si>
  <si>
    <t>Ots_HSP90B-100</t>
  </si>
  <si>
    <t>TCTATGGTGTGATTCATT</t>
  </si>
  <si>
    <t>TTCTATGGTGTAATTCATT</t>
  </si>
  <si>
    <t>CACCTTAGTTCCACGCAACATG</t>
  </si>
  <si>
    <t>CTGCGTGTATTGTAGTGGTGACA</t>
  </si>
  <si>
    <t>p3-47</t>
  </si>
  <si>
    <t>Ots_HSP90B-100F</t>
  </si>
  <si>
    <t>CGACAGGTTCAGAGTTCTACAGTCCGACGATCCACCTTAGTTCCACGCAACATG</t>
  </si>
  <si>
    <t>Ots_HSP90B-100R</t>
  </si>
  <si>
    <t>GTGACTGGAGTTCAGACGTGTGCTCTTCCGATCTCTGCGTGTATTGTAGTGGTGACA</t>
  </si>
  <si>
    <t>Ots_U212158</t>
  </si>
  <si>
    <t>Ots_U212-158</t>
  </si>
  <si>
    <t>CTGGAAGAAGGCCTC</t>
  </si>
  <si>
    <t>CTGGAAAAAGGCCTC</t>
  </si>
  <si>
    <t>CCCCATATGAGACGCTACAGTAATG</t>
  </si>
  <si>
    <t>CAAATGCCCTCTAAGCAGACCTT</t>
  </si>
  <si>
    <t>p3-48</t>
  </si>
  <si>
    <t>Ots_U212-158F</t>
  </si>
  <si>
    <t>CGACAGGTTCAGAGTTCTACAGTCCGACGATCCCCCATATGAGACGCTACAGTAATG</t>
  </si>
  <si>
    <t>Ots_U212-158R</t>
  </si>
  <si>
    <t>GTGACTGGAGTTCAGACGTGTGCTCTTCCGATCTCAAATGCCCTCTAAGCAGACCTT</t>
  </si>
  <si>
    <t>Ots_crRAD5752066</t>
  </si>
  <si>
    <t>Ots_crRAD57520-66</t>
  </si>
  <si>
    <t>TTTTTGTTCAAAAG</t>
  </si>
  <si>
    <t>TTTTTGGTCAAAAG</t>
  </si>
  <si>
    <t>ACAGAGCTGTGTCTACCAGA</t>
  </si>
  <si>
    <t>ACCCTCTCTTGGCCTTGC</t>
  </si>
  <si>
    <t>p3-49</t>
  </si>
  <si>
    <t>Ots_crRAD57520-66F</t>
  </si>
  <si>
    <t>CGACAGGTTCAGAGTTCTACAGTCCGACGATCACAGAGCTGTGTCTACCAGA</t>
  </si>
  <si>
    <t>Ots_crRAD57520-66R</t>
  </si>
  <si>
    <t>GTGACTGGAGTTCAGACGTGTGCTCTTCCGATCTACCCTCTCTTGGCCTTGC</t>
  </si>
  <si>
    <t>Ots9_28975221</t>
  </si>
  <si>
    <t>TTTGCCAAAGAGTTCAGATAC</t>
  </si>
  <si>
    <t>TTTGCCAAAGTGTTCAGATAC</t>
  </si>
  <si>
    <t>GCCTGCCCTACTTATCTCTTATCA</t>
  </si>
  <si>
    <t>CAGCAAATTTTACAGTGAAGAGGT</t>
  </si>
  <si>
    <t>between_SO</t>
  </si>
  <si>
    <t>p3-50</t>
  </si>
  <si>
    <t>Ots9_28975221F</t>
  </si>
  <si>
    <t>CGACAGGTTCAGAGTTCTACAGTCCGACGATCGCCTGCCCTACTTATCTCTTATCA</t>
  </si>
  <si>
    <t>Ots9_28975221R</t>
  </si>
  <si>
    <t>GTGACTGGAGTTCAGACGTGTGCTCTTCCGATCTCAGCAAATTTTACAGTGAAGAGGT</t>
  </si>
  <si>
    <t>Ots18_3541813</t>
  </si>
  <si>
    <t>CTACCTACCTTAGTGCTC</t>
  </si>
  <si>
    <t>CTACCTACCTCAGTGCTC</t>
  </si>
  <si>
    <t>CCCCAAAAACATCAAGAAGTCTAA</t>
  </si>
  <si>
    <t>TTAGTCTACCTTTTCCTCACCATGT</t>
  </si>
  <si>
    <t>p3-51</t>
  </si>
  <si>
    <t>Ots18_3541813F</t>
  </si>
  <si>
    <t>CGACAGGTTCAGAGTTCTACAGTCCGACGATCCCCCAAAAACATCAAGAAGTCTAA</t>
  </si>
  <si>
    <t>Ots18_3541813R</t>
  </si>
  <si>
    <t>GTGACTGGAGTTCAGACGTGTGCTCTTCCGATCTTTAGTCTACCTTTTCCTCACCATGT</t>
  </si>
  <si>
    <t>Ots28_11025336</t>
  </si>
  <si>
    <t>CAATGAAGTTAATTTAATTGG</t>
  </si>
  <si>
    <t>CAATGAAGTTCATTTAATTGG</t>
  </si>
  <si>
    <t>TGCAATATAGAACAAATCCGAAAA</t>
  </si>
  <si>
    <t>ATGTATGTGAAGCCAAGGGTTATT</t>
  </si>
  <si>
    <t>p3-52</t>
  </si>
  <si>
    <t>Ots28_11025336F</t>
  </si>
  <si>
    <t>CGACAGGTTCAGAGTTCTACAGTCCGACGATCTGCAATATAGAACAAATCCGAAAA</t>
  </si>
  <si>
    <t>Ots28_11025336R</t>
  </si>
  <si>
    <t>GTGACTGGAGTTCAGACGTGTGCTCTTCCGATCTATGTATGTGAAGCCAAGGGTTATT</t>
  </si>
  <si>
    <t>Ots11_11925999</t>
  </si>
  <si>
    <t>CATTTAAAATGGTAAAAATCA</t>
  </si>
  <si>
    <t>CATTTAAAATTGTAAAAATCA</t>
  </si>
  <si>
    <t>TTTATATTCAGACATTCGCCAAAA</t>
  </si>
  <si>
    <t>AAACCATTTCTATGTTACTGTGACAA</t>
  </si>
  <si>
    <t>between_SL</t>
  </si>
  <si>
    <t>p3-53</t>
  </si>
  <si>
    <t>Ots11_11925999F</t>
  </si>
  <si>
    <t>CGACAGGTTCAGAGTTCTACAGTCCGACGATCTTTATATTCAGACATTCGCCAAAA</t>
  </si>
  <si>
    <t>Ots11_11925999R</t>
  </si>
  <si>
    <t>GTGACTGGAGTTCAGACGTGTGCTCTTCCGATCTAAACCATTTCTATGTTACTGTGACAA</t>
  </si>
  <si>
    <t>Ots28_11095755</t>
  </si>
  <si>
    <t>AGAGTTGAATGGC</t>
  </si>
  <si>
    <t>AGTGTTGAATGGC</t>
  </si>
  <si>
    <t>CCAATGGTGATTTTAGAACCATTAC</t>
  </si>
  <si>
    <t>TGCTGTTGATCCATACTCTGTTTT</t>
  </si>
  <si>
    <t>A1, hets only?</t>
  </si>
  <si>
    <t>p3-54</t>
  </si>
  <si>
    <t>Ots28_11095755F</t>
  </si>
  <si>
    <t>CGACAGGTTCAGAGTTCTACAGTCCGACGATCCCAATGGTGATTTTAGAACCATTAC</t>
  </si>
  <si>
    <t>Ots28_11095755R</t>
  </si>
  <si>
    <t>GTGACTGGAGTTCAGACGTGTGCTCTTCCGATCTTGCTGTTGATCCATACTCTGTTTT</t>
  </si>
  <si>
    <t>Ots28_11077576</t>
  </si>
  <si>
    <t>GAAGGCCAAATAAAATTG</t>
  </si>
  <si>
    <t>GAAGGCCGAATAAAATTG</t>
  </si>
  <si>
    <t>TGTGCGGAATTACTGATAATTGAC</t>
  </si>
  <si>
    <t>AGCAGTGTTGTAAAATGCAGAGC</t>
  </si>
  <si>
    <t>p3-55</t>
  </si>
  <si>
    <t>Ots28_11077576F</t>
  </si>
  <si>
    <t>CGACAGGTTCAGAGTTCTACAGTCCGACGATCTGTGCGGAATTACTGATAATTGAC</t>
  </si>
  <si>
    <t>Ots28_11077576R</t>
  </si>
  <si>
    <t>GTGACTGGAGTTCAGACGTGTGCTCTTCCGATCTAGCAGTGTTGTAAAATGCAGAGC</t>
  </si>
  <si>
    <t>Ots18_30099101</t>
  </si>
  <si>
    <t>ATTGCATACTCGAGTCATCCA</t>
  </si>
  <si>
    <t>ATTGCATACTTGAGTCATCCA</t>
  </si>
  <si>
    <t>CAAATGTAAGGATACGCTTGAATG</t>
  </si>
  <si>
    <t>AATACATGTAATCGCTTGCAACTC</t>
  </si>
  <si>
    <t>within_LC</t>
  </si>
  <si>
    <t>p3-56</t>
  </si>
  <si>
    <t>Ots18_30099101F</t>
  </si>
  <si>
    <t>CGACAGGTTCAGAGTTCTACAGTCCGACGATCCAAATGTAAGGATACGCTTGAATG</t>
  </si>
  <si>
    <t>Ots18_30099101R</t>
  </si>
  <si>
    <t>GTGACTGGAGTTCAGACGTGTGCTCTTCCGATCTAATACATGTAATCGCTTGCAACTC</t>
  </si>
  <si>
    <t>Ots7_53631522</t>
  </si>
  <si>
    <t>TGAGTTTTCAAGGGGTT</t>
  </si>
  <si>
    <t>TGAGTTTTCAGGGGGTT</t>
  </si>
  <si>
    <t>CTTATCTCAAAGGAATGGGAATGA</t>
  </si>
  <si>
    <t>CAAAGCTGCATCCAAATACTGTAG</t>
  </si>
  <si>
    <t>p3-57</t>
  </si>
  <si>
    <t>Ots7_53631522F</t>
  </si>
  <si>
    <t>CGACAGGTTCAGAGTTCTACAGTCCGACGATCCTTATCTCAAAGGAATGGGAATGA</t>
  </si>
  <si>
    <t>Ots7_53631522R</t>
  </si>
  <si>
    <t>GTGACTGGAGTTCAGACGTGTGCTCTTCCGATCTCAAAGCTGCATCCAAATACTGTAG</t>
  </si>
  <si>
    <t>Ots7_53291035</t>
  </si>
  <si>
    <t>GCTAGCAAACGTCGCCA</t>
  </si>
  <si>
    <t>GCTAGCAAACATCGCCA</t>
  </si>
  <si>
    <t>TCAAATTGAATGTAGACAGATGGAA</t>
  </si>
  <si>
    <t>TAATGTTAGCTTTGCGAGCTATTT</t>
  </si>
  <si>
    <t>p3-58</t>
  </si>
  <si>
    <t>Ots7_53291035F</t>
  </si>
  <si>
    <t>CGACAGGTTCAGAGTTCTACAGTCCGACGATCTCAAATTGAATGTAGACAGATGGAA</t>
  </si>
  <si>
    <t>Ots7_53291035R</t>
  </si>
  <si>
    <t>GTGACTGGAGTTCAGACGTGTGCTCTTCCGATCTTAATGTTAGCTTTGCGAGCTATTT</t>
  </si>
  <si>
    <t>Ots1_72858599</t>
  </si>
  <si>
    <t>GGTGGAGGGAAAAAGCAGTG</t>
  </si>
  <si>
    <t>GGTGGAGGGGAAAAGCAGTG</t>
  </si>
  <si>
    <t>AACCATTGTTCTTGTATTCCTGCT</t>
  </si>
  <si>
    <t>CCATCCTTTCATTCGTCTTTTTAC</t>
  </si>
  <si>
    <t>p3-59</t>
  </si>
  <si>
    <t>Ots1_72858599F</t>
  </si>
  <si>
    <t>CGACAGGTTCAGAGTTCTACAGTCCGACGATCAACCATTGTTCTTGTATTCCTGCT</t>
  </si>
  <si>
    <t>Ots1_72858599R</t>
  </si>
  <si>
    <t>GTGACTGGAGTTCAGACGTGTGCTCTTCCGATCTCCATCCTTTCATTCGTCTTTTTAC</t>
  </si>
  <si>
    <t>Ots7_51409415</t>
  </si>
  <si>
    <t>TGGTCTACTTTGTGC</t>
  </si>
  <si>
    <t>TGGTCTACTTCGTGC</t>
  </si>
  <si>
    <t>ACAACTAGTCATCGTGGAATCTGA</t>
  </si>
  <si>
    <t>CCTCATTCCTTTCTTTTAGCATGT</t>
  </si>
  <si>
    <t>p3-60</t>
  </si>
  <si>
    <t>Ots7_51409415F</t>
  </si>
  <si>
    <t>CGACAGGTTCAGAGTTCTACAGTCCGACGATCACAACTAGTCATCGTGGAATCTGA</t>
  </si>
  <si>
    <t>Ots7_51409415R</t>
  </si>
  <si>
    <t>GTGACTGGAGTTCAGACGTGTGCTCTTCCGATCTCCTCATTCCTTTCTTTTAGCATGT</t>
  </si>
  <si>
    <t>Ots2_42405643</t>
  </si>
  <si>
    <t>CAGGTTGTTGGTTGTT</t>
  </si>
  <si>
    <t>CAGGTTGTTGTTTGTT</t>
  </si>
  <si>
    <t>GAGAGAGTGCATTCTTCATCAAGTT</t>
  </si>
  <si>
    <t>ATTGGGAAAAACCCTGTACTGA</t>
  </si>
  <si>
    <t>FvM</t>
  </si>
  <si>
    <t>p3-61</t>
  </si>
  <si>
    <t>Ots2_42405643F</t>
  </si>
  <si>
    <t>CGACAGGTTCAGAGTTCTACAGTCCGACGATCGAGAGAGTGCATTCTTCATCAAGTT</t>
  </si>
  <si>
    <t>Ots2_42405643R</t>
  </si>
  <si>
    <t>GTGACTGGAGTTCAGACGTGTGCTCTTCCGATCTATTGGGAAAAACCCTGTACTGA</t>
  </si>
  <si>
    <t>Ots12_23066874</t>
  </si>
  <si>
    <t>TCCCCACCAAAATTAAGCAAA</t>
  </si>
  <si>
    <t>TCCCCACCAAGATTAAGCAAA</t>
  </si>
  <si>
    <t>CTCTTTCAGTTGTCTTTGCTCTTG</t>
  </si>
  <si>
    <t>ACCCTGTTCATGCCTTTTCATAAT</t>
  </si>
  <si>
    <t>p3-62</t>
  </si>
  <si>
    <t>Ots12_23066874F</t>
  </si>
  <si>
    <t>CGACAGGTTCAGAGTTCTACAGTCCGACGATCCTCTTTCAGTTGTCTTTGCTCTTG</t>
  </si>
  <si>
    <t>Ots12_23066874R</t>
  </si>
  <si>
    <t>GTGACTGGAGTTCAGACGTGTGCTCTTCCGATCTACCCTGTTCATGCCTTTTCATAAT</t>
  </si>
  <si>
    <t>Ots15_18157381</t>
  </si>
  <si>
    <t>CCCTGGAGATCT</t>
  </si>
  <si>
    <t>CTCTGGAGATCT</t>
  </si>
  <si>
    <t>TCTCAATGTGATTGAAATGGATGT</t>
  </si>
  <si>
    <t>CACCGTACACACAAACTACAGACA</t>
  </si>
  <si>
    <t>p3-63</t>
  </si>
  <si>
    <t>Ots15_18157381F</t>
  </si>
  <si>
    <t>CGACAGGTTCAGAGTTCTACAGTCCGACGATCTCTCAATGTGATTGAAATGGATGT</t>
  </si>
  <si>
    <t>Ots15_18157381R</t>
  </si>
  <si>
    <t>GTGACTGGAGTTCAGACGTGTGCTCTTCCGATCTCACCGTACACACAAACTACAGACA</t>
  </si>
  <si>
    <t>Ots18_32088284</t>
  </si>
  <si>
    <t>ATGTTACATGTA</t>
  </si>
  <si>
    <t>ACGTTACATGTA</t>
  </si>
  <si>
    <t>CATGAGACACCCTGGAGAAAA</t>
  </si>
  <si>
    <t>GCCCCAAGAAGGTACTATCAAAAT</t>
  </si>
  <si>
    <t>p3-64</t>
  </si>
  <si>
    <t>Ots18_32088284F</t>
  </si>
  <si>
    <t>CGACAGGTTCAGAGTTCTACAGTCCGACGATCCATGAGACACCCTGGAGAAAA</t>
  </si>
  <si>
    <t>Ots18_32088284R</t>
  </si>
  <si>
    <t>GTGACTGGAGTTCAGACGTGTGCTCTTCCGATCTGCCCCAAGAAGGTACTATCAAAAT</t>
  </si>
  <si>
    <t>Ots5_44795073</t>
  </si>
  <si>
    <t>TTTTTGTGTCCGCCATGAATT</t>
  </si>
  <si>
    <t>TTTTTGTGTCTGCCATGAATT</t>
  </si>
  <si>
    <t>GCACTGTATACAAAATCGTGTGGT</t>
  </si>
  <si>
    <t>TATTGGGCATTGTCTGTCTTAATG</t>
  </si>
  <si>
    <t>p3-65</t>
  </si>
  <si>
    <t>Ots5_44795073F</t>
  </si>
  <si>
    <t>CGACAGGTTCAGAGTTCTACAGTCCGACGATCGCACTGTATACAAAATCGTGTGGT</t>
  </si>
  <si>
    <t>Ots5_44795073R</t>
  </si>
  <si>
    <t>GTGACTGGAGTTCAGACGTGTGCTCTTCCGATCTTATTGGGCATTGTCTGTCTTAATG</t>
  </si>
  <si>
    <t>Ots28_11202190</t>
  </si>
  <si>
    <t>CAAAAGTCTGTATTTTCAAAA</t>
  </si>
  <si>
    <t>CAAAAGTCTGCATTTTCAAAA</t>
  </si>
  <si>
    <t>GCTAAATGTAAATCGAGTGGCTGT</t>
  </si>
  <si>
    <t>TAGAACACTGAGAGGACCCATGTA</t>
  </si>
  <si>
    <t>p3-66</t>
  </si>
  <si>
    <t>Ots28_11202190F</t>
  </si>
  <si>
    <t>CGACAGGTTCAGAGTTCTACAGTCCGACGATCGCTAAATGTAAATCGAGTGGCTGT</t>
  </si>
  <si>
    <t>Ots28_11202190R</t>
  </si>
  <si>
    <t>GTGACTGGAGTTCAGACGTGTGCTCTTCCGATCTTAGAACACTGAGAGGACCCATGTA</t>
  </si>
  <si>
    <t>Ots28_11077172</t>
  </si>
  <si>
    <t>ACACACACAAGAGACACCCAC</t>
  </si>
  <si>
    <t>ACACACACAAAAGACACCCAC</t>
  </si>
  <si>
    <t>GTTTTGCCAGAGAGAATGTACAAA</t>
  </si>
  <si>
    <t>GCTAGTCCAATGCTCTAACCACTA</t>
  </si>
  <si>
    <t>p3-67</t>
  </si>
  <si>
    <t>Ots28_11077172F</t>
  </si>
  <si>
    <t>CGACAGGTTCAGAGTTCTACAGTCCGACGATCGTTTTGCCAGAGAGAATGTACAAA</t>
  </si>
  <si>
    <t>Ots28_11077172R</t>
  </si>
  <si>
    <t>GTGACTGGAGTTCAGACGTGTGCTCTTCCGATCTGCTAGTCCAATGCTCTAACCACTA</t>
  </si>
  <si>
    <t>Ots6_33505144</t>
  </si>
  <si>
    <t>AACATATGAGTTGTAATGCCC</t>
  </si>
  <si>
    <t>AACATATGAGATGTAATGCCC</t>
  </si>
  <si>
    <t>CCCACCATACAATAAAGGCATGT</t>
  </si>
  <si>
    <t>TGGGTATTTGTTTATGGGAGAGAT</t>
  </si>
  <si>
    <t>p3-68</t>
  </si>
  <si>
    <t>Ots6_33505144F</t>
  </si>
  <si>
    <t>CGACAGGTTCAGAGTTCTACAGTCCGACGATCCCCACCATACAATAAAGGCATGT</t>
  </si>
  <si>
    <t>Ots6_33505144R</t>
  </si>
  <si>
    <t>GTGACTGGAGTTCAGACGTGTGCTCTTCCGATCTTGGGTATTTGTTTATGGGAGAGAT</t>
  </si>
  <si>
    <t>Ots33_19359879</t>
  </si>
  <si>
    <t>AAATAAACGCTGGGTCTAATT</t>
  </si>
  <si>
    <t>AAATAAACGCCGGGTCTAATT</t>
  </si>
  <si>
    <t>AGCGCCTGTTTTACATAAACACTT</t>
  </si>
  <si>
    <t>TTGCTCAGTCTTTACGGTACTCAC</t>
  </si>
  <si>
    <t>p3-69</t>
  </si>
  <si>
    <t>Ots33_19359879F</t>
  </si>
  <si>
    <t>CGACAGGTTCAGAGTTCTACAGTCCGACGATCAGCGCCTGTTTTACATAAACACTT</t>
  </si>
  <si>
    <t>Ots33_19359879R</t>
  </si>
  <si>
    <t>GTGACTGGAGTTCAGACGTGTGCTCTTCCGATCTTTGCTCAGTCTTTACGGTACTCAC</t>
  </si>
  <si>
    <t>Ots2_38264269</t>
  </si>
  <si>
    <t>TCCCTTGTCTATGGTATATCT</t>
  </si>
  <si>
    <t>TCCCTTGTCTCTGGTATATCT</t>
  </si>
  <si>
    <t>GTATGAGTTGTGTGGTTGCAATGT</t>
  </si>
  <si>
    <t>GGACATTGTGCAATAGGCTAGAG</t>
  </si>
  <si>
    <t>p3-70</t>
  </si>
  <si>
    <t>Ots2_38264269F</t>
  </si>
  <si>
    <t>CGACAGGTTCAGAGTTCTACAGTCCGACGATCGTATGAGTTGTGTGGTTGCAATGT</t>
  </si>
  <si>
    <t>Ots2_38264269R</t>
  </si>
  <si>
    <t>GTGACTGGAGTTCAGACGTGTGCTCTTCCGATCTGGACATTGTGCAATAGGCTAGAG</t>
  </si>
  <si>
    <t>Ots17_885364</t>
  </si>
  <si>
    <t>TAGCCTTAAGCGCTTCCTGCC</t>
  </si>
  <si>
    <t>TAGCCTTAAGAGCTTCCTGCC</t>
  </si>
  <si>
    <t>GTAAAGAAACATGACCTTTTCTGAG</t>
  </si>
  <si>
    <t>TTTAACTATGATGGCCATAACCTG</t>
  </si>
  <si>
    <t xml:space="preserve">Keep at Shawns request. </t>
  </si>
  <si>
    <t>p3-71</t>
  </si>
  <si>
    <t>Ots17_885364F</t>
  </si>
  <si>
    <t>CGACAGGTTCAGAGTTCTACAGTCCGACGATCGTAAAGAAACATGACCTTTTCTGAG</t>
  </si>
  <si>
    <t>Ots17_885364R</t>
  </si>
  <si>
    <t>GTGACTGGAGTTCAGACGTGTGCTCTTCCGATCTTTTAACTATGATGGCCATAACCTG</t>
  </si>
  <si>
    <t>Ots28_11160599</t>
  </si>
  <si>
    <t>CTCTCTGCTTGCGTT</t>
  </si>
  <si>
    <t>CTCTCTGCTTTCGTT</t>
  </si>
  <si>
    <t>GTGCATATTTTACGTGGTTGAAGT</t>
  </si>
  <si>
    <t>AAATTCATATGGGTGAAATGGAAT</t>
  </si>
  <si>
    <t>p3-72</t>
  </si>
  <si>
    <t>Ots28_11160599F</t>
  </si>
  <si>
    <t>CGACAGGTTCAGAGTTCTACAGTCCGACGATCGTGCATATTTTACGTGGTTGAAGT</t>
  </si>
  <si>
    <t>Ots28_11160599R</t>
  </si>
  <si>
    <t>GTGACTGGAGTTCAGACGTGTGCTCTTCCGATCTAAATTCATATGGGTGAAATGGAAT</t>
  </si>
  <si>
    <t>Ots28_11205993</t>
  </si>
  <si>
    <t>GCTATTAAAAGG</t>
  </si>
  <si>
    <t>GTTATTAAAAGG</t>
  </si>
  <si>
    <t>GCTGCTATTTCCGACCTTACAATA</t>
  </si>
  <si>
    <t>TTCTGGTGAGTGTTTTGTCTTGAT</t>
  </si>
  <si>
    <t>p3-73</t>
  </si>
  <si>
    <t>Ots28_11205993F</t>
  </si>
  <si>
    <t>CGACAGGTTCAGAGTTCTACAGTCCGACGATCGCTGCTATTTCCGACCTTACAATA</t>
  </si>
  <si>
    <t>Ots28_11205993R</t>
  </si>
  <si>
    <t>GTGACTGGAGTTCAGACGTGTGCTCTTCCGATCTTTCTGGTGAGTGTTTTGTCTTGAT</t>
  </si>
  <si>
    <t>Ots10_21244146</t>
  </si>
  <si>
    <t>CCATTATCATTAT</t>
  </si>
  <si>
    <t>CCCTTATCATTAT</t>
  </si>
  <si>
    <t>CTTCCAGGAGGTATTGTTGGTTAT</t>
  </si>
  <si>
    <t>CTGTATATGGCAAACCTACGTTCA</t>
  </si>
  <si>
    <t>within_OT</t>
  </si>
  <si>
    <t>p3-74</t>
  </si>
  <si>
    <t>Ots10_21244146F</t>
  </si>
  <si>
    <t>CGACAGGTTCAGAGTTCTACAGTCCGACGATCCTTCCAGGAGGTATTGTTGGTTAT</t>
  </si>
  <si>
    <t>Ots10_21244146R</t>
  </si>
  <si>
    <t>GTGACTGGAGTTCAGACGTGTGCTCTTCCGATCTCTGTATATGGCAAACCTACGTTCA</t>
  </si>
  <si>
    <t>Ots4_64978818</t>
  </si>
  <si>
    <t>TCAAGTGTTTCCTTTATTTTG</t>
  </si>
  <si>
    <t>TCAAGTGTTTACTTTATTTTG</t>
  </si>
  <si>
    <t>AGAACCCATGCTTTCAGTACACTT</t>
  </si>
  <si>
    <t>GAGCGATACATTTCTGTCCATTTT</t>
  </si>
  <si>
    <t>p3-75</t>
  </si>
  <si>
    <t>Ots4_64978818F</t>
  </si>
  <si>
    <t>CGACAGGTTCAGAGTTCTACAGTCCGACGATCAGAACCCATGCTTTCAGTACACTT</t>
  </si>
  <si>
    <t>Ots4_64978818R</t>
  </si>
  <si>
    <t>GTGACTGGAGTTCAGACGTGTGCTCTTCCGATCTGAGCGATACATTTCTGTCCATTTT</t>
  </si>
  <si>
    <t>Ots18_29943476</t>
  </si>
  <si>
    <t>GCCTGACTGGACAACCATTTG</t>
  </si>
  <si>
    <t>GCCTGACTGGGCAACCATTTG</t>
  </si>
  <si>
    <t>GTTCATTTTGAAATAACTGCATCG</t>
  </si>
  <si>
    <t>CTAATGTGCATGGACCTTGTAGAG</t>
  </si>
  <si>
    <t>p3-76</t>
  </si>
  <si>
    <t>Ots18_29943476F</t>
  </si>
  <si>
    <t>CGACAGGTTCAGAGTTCTACAGTCCGACGATCGTTCATTTTGAAATAACTGCATCG</t>
  </si>
  <si>
    <t>Ots18_29943476R</t>
  </si>
  <si>
    <t>GTGACTGGAGTTCAGACGTGTGCTCTTCCGATCTCTAATGTGCATGGACCTTGTAGAG</t>
  </si>
  <si>
    <t>Ots6_10904949</t>
  </si>
  <si>
    <t>CCTTTGTCACCGCTCATCAGC</t>
  </si>
  <si>
    <t>CCTTTGTCACTGCTCATCAGC</t>
  </si>
  <si>
    <t>AAATCACCCCATTTCTTTTGTG</t>
  </si>
  <si>
    <t>TGCTTATGCACATCACCTTTCTAC</t>
  </si>
  <si>
    <t>p3-77</t>
  </si>
  <si>
    <t>Ots6_10904949F</t>
  </si>
  <si>
    <t>CGACAGGTTCAGAGTTCTACAGTCCGACGATCAAATCACCCCATTTCTTTTGTG</t>
  </si>
  <si>
    <t>Ots6_10904949R</t>
  </si>
  <si>
    <t>GTGACTGGAGTTCAGACGTGTGCTCTTCCGATCTTGCTTATGCACATCACCTTTCTAC</t>
  </si>
  <si>
    <t>Ots18_3426299</t>
  </si>
  <si>
    <t>AATGCCATTTTGT</t>
  </si>
  <si>
    <t>AAAGCCATTTTGT</t>
  </si>
  <si>
    <t>TTATTTTGGGCTTCATATGGTTCT</t>
  </si>
  <si>
    <t>TCCAAAAATATCAACATCATGACC</t>
  </si>
  <si>
    <t>p3-78</t>
  </si>
  <si>
    <t>Ots18_3426299F</t>
  </si>
  <si>
    <t>CGACAGGTTCAGAGTTCTACAGTCCGACGATCTTATTTTGGGCTTCATATGGTTCT</t>
  </si>
  <si>
    <t>Ots18_3426299R</t>
  </si>
  <si>
    <t>GTGACTGGAGTTCAGACGTGTGCTCTTCCGATCTTCCAAAAATATCAACATCATGACC</t>
  </si>
  <si>
    <t>Ots7_50997124</t>
  </si>
  <si>
    <t>GGGCCTTCGGGGTGCCTGTCC</t>
  </si>
  <si>
    <t>GGGCCTTCGGTGTGCCTGTCC</t>
  </si>
  <si>
    <t>AGATCAAGCTTGCTGACTTCG</t>
  </si>
  <si>
    <t>CAGCAAAATACAGTGTGGTGTATG</t>
  </si>
  <si>
    <t>p3-79</t>
  </si>
  <si>
    <t>Ots7_50997124F</t>
  </si>
  <si>
    <t>CGACAGGTTCAGAGTTCTACAGTCCGACGATCAGATCAAGCTTGCTGACTTCG</t>
  </si>
  <si>
    <t>Ots7_50997124R</t>
  </si>
  <si>
    <t>GTGACTGGAGTTCAGACGTGTGCTCTTCCGATCTCAGCAAAATACAGTGTGGTGTATG</t>
  </si>
  <si>
    <t>Ots30_17330452</t>
  </si>
  <si>
    <t>CATGTCAGTGC</t>
  </si>
  <si>
    <t>CATGTCACTGC</t>
  </si>
  <si>
    <t>CACAAATGTGACCGTTTTCATC</t>
  </si>
  <si>
    <t>TTGAACCAGGGTGTCTGTAGTG</t>
  </si>
  <si>
    <t>Newly designed OtsAAM</t>
  </si>
  <si>
    <t>p3-80</t>
  </si>
  <si>
    <t>Ots30_17330452F</t>
  </si>
  <si>
    <t>CGACAGGTTCAGAGTTCTACAGTCCGACGATCCACAAATGTGACCGTTTTCATC</t>
  </si>
  <si>
    <t>Ots30_17330452R</t>
  </si>
  <si>
    <t>GTGACTGGAGTTCAGACGTGTGCTCTTCCGATCTTTGAACCAGGGTGTCTGTAGTG</t>
  </si>
  <si>
    <t>Ots3_34894254</t>
  </si>
  <si>
    <t>TAACTTACAGTC</t>
  </si>
  <si>
    <t>TAACTTACAGCC</t>
  </si>
  <si>
    <t>TGATATATTTTGCTGCAATGATCTG</t>
  </si>
  <si>
    <t>AACATTGTCCACCTTCCCTCT</t>
  </si>
  <si>
    <t>p3-81</t>
  </si>
  <si>
    <t>Ots3_34894254F</t>
  </si>
  <si>
    <t>CGACAGGTTCAGAGTTCTACAGTCCGACGATCTGATATATTTTGCTGCAATGATCTG</t>
  </si>
  <si>
    <t>Ots3_34894254R</t>
  </si>
  <si>
    <t>GTGACTGGAGTTCAGACGTGTGCTCTTCCGATCTAACATTGTCCACCTTCCCTCT</t>
  </si>
  <si>
    <t>Ots22_32650802</t>
  </si>
  <si>
    <t>GGGAGAGGAGGCCTGTCTTTA</t>
  </si>
  <si>
    <t>GGGAGAGGAGACCTGTCTTTA</t>
  </si>
  <si>
    <t>AAGGAGCAGGAGATGTTATTGAAG</t>
  </si>
  <si>
    <t>CAGTGGACCAGTGAAGTACCTAGT</t>
  </si>
  <si>
    <t>p3-82</t>
  </si>
  <si>
    <t>Ots22_32650802F</t>
  </si>
  <si>
    <t>CGACAGGTTCAGAGTTCTACAGTCCGACGATCAAGGAGCAGGAGATGTTATTGAAG</t>
  </si>
  <si>
    <t>Ots22_32650802R</t>
  </si>
  <si>
    <t>GTGACTGGAGTTCAGACGTGTGCTCTTCCGATCTCAGTGGACCAGTGAAGTACCTAGT</t>
  </si>
  <si>
    <t>Ots30_17330688</t>
  </si>
  <si>
    <t>TGTGTCTGAGA</t>
  </si>
  <si>
    <t>TGTGTCCGAGA</t>
  </si>
  <si>
    <t>CTGACAAAAGTGATCTGCCTGA</t>
  </si>
  <si>
    <t>TGCTTGGTTACACAGTTTGACA</t>
  </si>
  <si>
    <t>p3-83</t>
  </si>
  <si>
    <t>Ots30_17330688F</t>
  </si>
  <si>
    <t>CGACAGGTTCAGAGTTCTACAGTCCGACGATCCTGACAAAAGTGATCTGCCTGA</t>
  </si>
  <si>
    <t>Ots30_17330688R</t>
  </si>
  <si>
    <t>GTGACTGGAGTTCAGACGTGTGCTCTTCCGATCTTGCTTGGTTACACAGTTTGACA</t>
  </si>
  <si>
    <t>Ots28_11075712</t>
  </si>
  <si>
    <t>GAAAACTCTGCCCTG</t>
  </si>
  <si>
    <t>GAAAACTCTGTCCTG</t>
  </si>
  <si>
    <t>GCTTAAACAGCTGCTATTAGGACA</t>
  </si>
  <si>
    <t>ATTAGAGCTGGCAACAAATCCTTA</t>
  </si>
  <si>
    <t>p3-84</t>
  </si>
  <si>
    <t>Ots28_11075712F</t>
  </si>
  <si>
    <t>CGACAGGTTCAGAGTTCTACAGTCCGACGATCGCTTAAACAGCTGCTATTAGGACA</t>
  </si>
  <si>
    <t>Ots28_11075712R</t>
  </si>
  <si>
    <t>GTGACTGGAGTTCAGACGTGTGCTCTTCCGATCTATTAGAGCTGGCAACAAATCCTTA</t>
  </si>
  <si>
    <t>Ots28_11072994</t>
  </si>
  <si>
    <t>CCATATGTCGCTTGT</t>
  </si>
  <si>
    <t>CCATATGTCGTTTGT</t>
  </si>
  <si>
    <t>GGGAGACTTAAAACAACCTCAAAA</t>
  </si>
  <si>
    <t>ACTGTTGAATAGAAGGTTGCAGGT</t>
  </si>
  <si>
    <t>p3-85</t>
  </si>
  <si>
    <t>Ots28_11072994F</t>
  </si>
  <si>
    <t>CGACAGGTTCAGAGTTCTACAGTCCGACGATCGGGAGACTTAAAACAACCTCAAAA</t>
  </si>
  <si>
    <t>Ots28_11072994R</t>
  </si>
  <si>
    <t>GTGACTGGAGTTCAGACGTGTGCTCTTCCGATCTACTGTTGAATAGAAGGTTGCAGGT</t>
  </si>
  <si>
    <t>Ots28_11164637</t>
  </si>
  <si>
    <t>CTGGCGGGGTCTGGG</t>
  </si>
  <si>
    <t>CTGGCGGGGTATGGG</t>
  </si>
  <si>
    <t>TGATTTGACTTTTTGTGGTGTTTT</t>
  </si>
  <si>
    <t>AAGAGAGCAAAAACAGATTGGAAC</t>
  </si>
  <si>
    <t>p3-86</t>
  </si>
  <si>
    <t>Ots28_11164637F</t>
  </si>
  <si>
    <t>CGACAGGTTCAGAGTTCTACAGTCCGACGATCTGATTTGACTTTTTGTGGTGTTTT</t>
  </si>
  <si>
    <t>Ots28_11164637R</t>
  </si>
  <si>
    <t>GTGACTGGAGTTCAGACGTGTGCTCTTCCGATCTAAGAGAGCAAAAACAGATTGGAAC</t>
  </si>
  <si>
    <t>Ots4_40942276</t>
  </si>
  <si>
    <t>GGAGTCAGATAC</t>
  </si>
  <si>
    <t>GAAGTCAGATAC</t>
  </si>
  <si>
    <t>ATTAGTGCATATGAATCGGGCTAT</t>
  </si>
  <si>
    <t>CAATATGTACGTTCAACCTTTTGG</t>
  </si>
  <si>
    <t>p3-87</t>
  </si>
  <si>
    <t>Ots4_40942276F</t>
  </si>
  <si>
    <t>CGACAGGTTCAGAGTTCTACAGTCCGACGATCATTAGTGCATATGAATCGGGCTAT</t>
  </si>
  <si>
    <t>Ots4_40942276R</t>
  </si>
  <si>
    <t>GTGACTGGAGTTCAGACGTGTGCTCTTCCGATCTCAATATGTACGTTCAACCTTTTGG</t>
  </si>
  <si>
    <t>Ots29_23344676</t>
  </si>
  <si>
    <t>TGCAAGTCCTTCAAAGGCTCA</t>
  </si>
  <si>
    <t>TGCAAGTCCTCCAAAGGCTCA</t>
  </si>
  <si>
    <t>GAACTATCCTGACTCCCATTGAAA</t>
  </si>
  <si>
    <t>CATAACAACCAGGAGGAACTCAG</t>
  </si>
  <si>
    <t>p3-88</t>
  </si>
  <si>
    <t>Ots29_23344676F</t>
  </si>
  <si>
    <t>CGACAGGTTCAGAGTTCTACAGTCCGACGATCGAACTATCCTGACTCCCATTGAAA</t>
  </si>
  <si>
    <t>Ots29_23344676R</t>
  </si>
  <si>
    <t>GTGACTGGAGTTCAGACGTGTGCTCTTCCGATCTCATAACAACCAGGAGGAACTCAG</t>
  </si>
  <si>
    <t>Ots9_16115048</t>
  </si>
  <si>
    <t>CCAGTGAGATGCTGTGTTGCA</t>
  </si>
  <si>
    <t>CCAGTGAGATACTGTGTTGCA</t>
  </si>
  <si>
    <t>ATAGAGCTTTTGGTGTTTCATTCC</t>
  </si>
  <si>
    <t>AGGCCAGTACACAGTACACACACT</t>
  </si>
  <si>
    <t>p3-89</t>
  </si>
  <si>
    <t>Ots9_16115048F</t>
  </si>
  <si>
    <t>CGACAGGTTCAGAGTTCTACAGTCCGACGATCATAGAGCTTTTGGTGTTTCATTCC</t>
  </si>
  <si>
    <t>Ots9_16115048R</t>
  </si>
  <si>
    <t>GTGACTGGAGTTCAGACGTGTGCTCTTCCGATCTAGGCCAGTACACAGTACACACACT</t>
  </si>
  <si>
    <t>Ots28_11201129</t>
  </si>
  <si>
    <t>ACTGAAGGAATTTAAC</t>
  </si>
  <si>
    <t>ACTGAAGGAAGTTAAC</t>
  </si>
  <si>
    <t>TGCGAGATTTATCTACTTGTCCAG</t>
  </si>
  <si>
    <t>TTAGCAATTGCGTACAAAACTACC</t>
  </si>
  <si>
    <t>p3-90</t>
  </si>
  <si>
    <t>Ots28_11201129F</t>
  </si>
  <si>
    <t>CGACAGGTTCAGAGTTCTACAGTCCGACGATCTGCGAGATTTATCTACTTGTCCAG</t>
  </si>
  <si>
    <t>Ots28_11201129R</t>
  </si>
  <si>
    <t>GTGACTGGAGTTCAGACGTGTGCTCTTCCGATCTTTAGCAATTGCGTACAAAACTACC</t>
  </si>
  <si>
    <t>Ots28_11073668</t>
  </si>
  <si>
    <t>TACAGTTTCCTGTCTGA</t>
  </si>
  <si>
    <t>TACAGTTTCCAGTCTGA</t>
  </si>
  <si>
    <t>CCTAAGAGGAGACGAGCATTACAG</t>
  </si>
  <si>
    <t>CGAGTGGTCATATGTTGATTTACC</t>
  </si>
  <si>
    <t>p3-91</t>
  </si>
  <si>
    <t>Ots28_11073668F</t>
  </si>
  <si>
    <t>CGACAGGTTCAGAGTTCTACAGTCCGACGATCCCTAAGAGGAGACGAGCATTACAG</t>
  </si>
  <si>
    <t>Ots28_11073668R</t>
  </si>
  <si>
    <t>GTGACTGGAGTTCAGACGTGTGCTCTTCCGATCTCGAGTGGTCATATGTTGATTTACC</t>
  </si>
  <si>
    <t>Ots28_11023212</t>
  </si>
  <si>
    <t>AACGTGACACAAT</t>
  </si>
  <si>
    <t>AACGTGACACGAT</t>
  </si>
  <si>
    <t>AGAAAGCCATCATCATGAGACC</t>
  </si>
  <si>
    <t>TTCTGACCATTTTTGTTTGTTTGT</t>
  </si>
  <si>
    <t>p3-92</t>
  </si>
  <si>
    <t>Ots28_11023212F</t>
  </si>
  <si>
    <t>CGACAGGTTCAGAGTTCTACAGTCCGACGATCAGAAAGCCATCATCATGAGACC</t>
  </si>
  <si>
    <t>Ots28_11023212R</t>
  </si>
  <si>
    <t>GTGACTGGAGTTCAGACGTGTGCTCTTCCGATCTTTCTGACCATTTTTGTTTGTTTGT</t>
  </si>
  <si>
    <t>Ots_unk526</t>
  </si>
  <si>
    <t>CAACATTCCAGTCTGAAAC</t>
  </si>
  <si>
    <t>CATTCCAGCCTGAAAC</t>
  </si>
  <si>
    <t>TCAAGACTGTGCTGTAGTTGTCTAC</t>
  </si>
  <si>
    <t>CCTCCCCCTTTTCCACATCAG</t>
  </si>
  <si>
    <t>Was at .5 x</t>
  </si>
  <si>
    <t>p3-93</t>
  </si>
  <si>
    <t>Ots_unk526F</t>
  </si>
  <si>
    <t>CGACAGGTTCAGAGTTCTACAGTCCGACGATCTCAAGACTGTGCTGTAGTTGTCTAC</t>
  </si>
  <si>
    <t>Ots_unk526R</t>
  </si>
  <si>
    <t>GTGACTGGAGTTCAGACGTGTGCTCTTCCGATCTCCTCCCCCTTTTCCACATCAG</t>
  </si>
  <si>
    <t>Ots_crRAD4458867</t>
  </si>
  <si>
    <t>Ots_crRAD44588-67</t>
  </si>
  <si>
    <t>GTGA[AG]CCAATCAAT</t>
  </si>
  <si>
    <t>GTGA[AG]CTAATCAAT</t>
  </si>
  <si>
    <t>CGCAAGTCAGCAGGGTGA</t>
  </si>
  <si>
    <t>TGGGGTTTTAGGCTGGGT</t>
  </si>
  <si>
    <t>p3-94</t>
  </si>
  <si>
    <t>Ots_crRAD44588-67F</t>
  </si>
  <si>
    <t>CGACAGGTTCAGAGTTCTACAGTCCGACGATCCGCAAGTCAGCAGGGTGA</t>
  </si>
  <si>
    <t>Ots_crRAD44588-67R</t>
  </si>
  <si>
    <t>GTGACTGGAGTTCAGACGTGTGCTCTTCCGATCTTGGGGTTTTAGGCTGGGT</t>
  </si>
  <si>
    <t>Ots28_11077016</t>
  </si>
  <si>
    <t>GTCAAACCAACTTTGCCAAGG</t>
  </si>
  <si>
    <t>GTCAAACCAATTTTGCCAAGG</t>
  </si>
  <si>
    <t>AAAATATGTGCAACATCCAATGTC</t>
  </si>
  <si>
    <t>ATTAGCTTCAGCCAGCTTGTGT</t>
  </si>
  <si>
    <t>p3-95</t>
  </si>
  <si>
    <t>Ots28_11077016F</t>
  </si>
  <si>
    <t>CGACAGGTTCAGAGTTCTACAGTCCGACGATCAAAATATGTGCAACATCCAATGTC</t>
  </si>
  <si>
    <t>Ots28_11077016R</t>
  </si>
  <si>
    <t>GTGACTGGAGTTCAGACGTGTGCTCTTCCGATCTATTAGCTTCAGCCAGCTTGTGT</t>
  </si>
  <si>
    <t>Ots14_5453033</t>
  </si>
  <si>
    <t>TCTCTAAAAAGGTACAGTATA</t>
  </si>
  <si>
    <t>TCTCTAAAAAAGTACAGTATA</t>
  </si>
  <si>
    <t>ATTATTCAAACAGAGATGGCGAAA</t>
  </si>
  <si>
    <t>ATCATGTTCTATGCAAACCTCCTC</t>
  </si>
  <si>
    <t>p3-96</t>
  </si>
  <si>
    <t>Ots14_5453033F</t>
  </si>
  <si>
    <t>CGACAGGTTCAGAGTTCTACAGTCCGACGATCATTATTCAAACAGAGATGGCGAAA</t>
  </si>
  <si>
    <t>Ots14_5453033R</t>
  </si>
  <si>
    <t>GTGACTGGAGTTCAGACGTGTGCTCTTCCGATCTATCATGTTCTATGCAAACCTCCTC</t>
  </si>
  <si>
    <t>Ots_u0757120</t>
  </si>
  <si>
    <t>Ots_u07-57.120</t>
  </si>
  <si>
    <t>GTGACAAGGTAGGGGTTG</t>
  </si>
  <si>
    <t>GTGACATGGTAGGGGTTG</t>
  </si>
  <si>
    <t>GGTTTGAGCCAATCAGTTGTGTT</t>
  </si>
  <si>
    <t>CGGTCTAATGTCCATTGCTCATGTT</t>
  </si>
  <si>
    <t>.5X</t>
  </si>
  <si>
    <t>P4-01</t>
  </si>
  <si>
    <t>Ots348_4F</t>
  </si>
  <si>
    <t>Ots_u07-57.120F</t>
  </si>
  <si>
    <t>CGACAGGTTCAGAGTTCTACAGTCCGACGATCGGTTTGAGCCAATCAGTTGTGTT</t>
  </si>
  <si>
    <t>Ots348_4R</t>
  </si>
  <si>
    <t>Ots_u07-57.120R</t>
  </si>
  <si>
    <t>GTGACTGGAGTTCAGACGTGTGCTCTTCCGATCTCGGTCTAATGTCCATTGCTCATGTT</t>
  </si>
  <si>
    <t>Ots_131906141</t>
  </si>
  <si>
    <t>Ots_131906-141</t>
  </si>
  <si>
    <t>CACGGTTTACACTCCTATTA</t>
  </si>
  <si>
    <t>ACGGTTTACACTCCAATTA</t>
  </si>
  <si>
    <t>GGCTCGAACCACCCAGTTTA</t>
  </si>
  <si>
    <t>TGCCCAACTGGTTTGCAATC</t>
  </si>
  <si>
    <t>P4-02</t>
  </si>
  <si>
    <t>Ots_131906-141F</t>
  </si>
  <si>
    <t>CGACAGGTTCAGAGTTCTACAGTCCGACGATCGGCTCGAACCACCCAGTTTA</t>
  </si>
  <si>
    <t>Ots_131906-141R</t>
  </si>
  <si>
    <t>GTGACTGGAGTTCAGACGTGTGCTCTTCCGATCTTGCCCAACTGGTTTGCAATC</t>
  </si>
  <si>
    <t>Ots_103122180</t>
  </si>
  <si>
    <t>Ots_103122-180</t>
  </si>
  <si>
    <t>CATCAACACAATCTGC</t>
  </si>
  <si>
    <t>CATCAACACGATCTGC</t>
  </si>
  <si>
    <t>CAAACGCGCACTCACACACA</t>
  </si>
  <si>
    <t>TCACAATGGTACGATTTTACGACTCAA</t>
  </si>
  <si>
    <t>P4-03</t>
  </si>
  <si>
    <t>Ots_103122-180F</t>
  </si>
  <si>
    <t>CGACAGGTTCAGAGTTCTACAGTCCGACGATCCAAACGCGCACTCACACACA</t>
  </si>
  <si>
    <t>Ots_103122-180R</t>
  </si>
  <si>
    <t>GTGACTGGAGTTCAGACGTGTGCTCTTCCGATCTTCACAATGGTACGATTTTACGACTCAA</t>
  </si>
  <si>
    <t>Ots_U512134</t>
  </si>
  <si>
    <t>Ots_U5121-34</t>
  </si>
  <si>
    <t>AGGGTCTCATGCTCCCT</t>
  </si>
  <si>
    <t>AGGGTCTCGTGCTCCCT</t>
  </si>
  <si>
    <t>CCAGAGGTTAGATGGCCCTTT</t>
  </si>
  <si>
    <t>CTGAGCCAGAACCACAAATTGAATT</t>
  </si>
  <si>
    <t>P4-04</t>
  </si>
  <si>
    <t>Ots_U5121-34F</t>
  </si>
  <si>
    <t>CGACAGGTTCAGAGTTCTACAGTCCGACGATCCCAGAGGTTAGATGGCCCTTT</t>
  </si>
  <si>
    <t>Ots_U5121-34R</t>
  </si>
  <si>
    <t>GTGACTGGAGTTCAGACGTGTGCTCTTCCGATCTCTGAGCCAGAACCACAAATTGAATT</t>
  </si>
  <si>
    <t>Ots_97077179R</t>
  </si>
  <si>
    <t>Ots_97077-179R</t>
  </si>
  <si>
    <t>TCACAAATGTATCCTAAAGC</t>
  </si>
  <si>
    <t>CACAAATGTATACTAAAGC</t>
  </si>
  <si>
    <t>CCTGAACAAATACTTAACGCTCCAGTT</t>
  </si>
  <si>
    <t>GTAATAATACTTCACACCATTGCCACTTC</t>
  </si>
  <si>
    <t>5632XXXX</t>
  </si>
  <si>
    <t>P4-05</t>
  </si>
  <si>
    <t>Ots_97077-179RF</t>
  </si>
  <si>
    <t>CGACAGGTTCAGAGTTCTACAGTCCGACGATCCCTGAACAAATACTTAACGCTCCAGTT</t>
  </si>
  <si>
    <t>Ots_97077-179RR</t>
  </si>
  <si>
    <t>GTGACTGGAGTTCAGACGTGTGCTCTTCCGATCTGTAATAATACTTCACACCATTGCCACTTC</t>
  </si>
  <si>
    <t>Ots_NOD1</t>
  </si>
  <si>
    <t>CCAACGGCGACTTG</t>
  </si>
  <si>
    <t>CCAACGCCGACTTG</t>
  </si>
  <si>
    <t>GTGCTGCAGGAACCATGTG</t>
  </si>
  <si>
    <t>CTGTGTGGACTGCTGTCTAAGG</t>
  </si>
  <si>
    <t>P4-06</t>
  </si>
  <si>
    <t>Ots_NOD1F</t>
  </si>
  <si>
    <t>CGACAGGTTCAGAGTTCTACAGTCCGACGATCGTGCTGCAGGAACCATGTG</t>
  </si>
  <si>
    <t>Ots_NOD1R</t>
  </si>
  <si>
    <t>GTGACTGGAGTTCAGACGTGTGCTCTTCCGATCTCTGTGTGGACTGCTGTCTAAGG</t>
  </si>
  <si>
    <t>Ots_RFC2558</t>
  </si>
  <si>
    <t>Ots_RFC2-558</t>
  </si>
  <si>
    <t>TGCATGTAACAAATAACAT</t>
  </si>
  <si>
    <t>TGCATGTAACATAACAT</t>
  </si>
  <si>
    <t>AAGGTCTACTCCGGTTGTATTCGGT</t>
  </si>
  <si>
    <t>CAATACGACAGTACCGGTGTTAAACT</t>
  </si>
  <si>
    <t>P4-07</t>
  </si>
  <si>
    <t>Ots_RFC2-558F</t>
  </si>
  <si>
    <t>CGACAGGTTCAGAGTTCTACAGTCCGACGATCAAGGTCTACTCCGGTTGTATTCGGT</t>
  </si>
  <si>
    <t>Ots_RFC2-558R</t>
  </si>
  <si>
    <t>GTGACTGGAGTTCAGACGTGTGCTCTTCCGATCTCAATACGACAGTACCGGTGTTAAACT</t>
  </si>
  <si>
    <t>Ots_slc7a271</t>
  </si>
  <si>
    <t>Ots_slc7a2-71</t>
  </si>
  <si>
    <t>GTCTCTGACGGTGTGCTTTC</t>
  </si>
  <si>
    <t>GTCTCTGACTGTGTGCTTTC</t>
  </si>
  <si>
    <t>CCATTCCCATCGGCATCGT</t>
  </si>
  <si>
    <t>GCAGCAGACACACCGAAGTA</t>
  </si>
  <si>
    <t>P4-08</t>
  </si>
  <si>
    <t>Ots_slc7a2-71F</t>
  </si>
  <si>
    <t>CGACAGGTTCAGAGTTCTACAGTCCGACGATCCCATTCCCATCGGCATCGT</t>
  </si>
  <si>
    <t>Ots_slc7a2-71R</t>
  </si>
  <si>
    <t>GTGACTGGAGTTCAGACGTGTGCTCTTCCGATCTGCAGCAGACACACCGAAGTA</t>
  </si>
  <si>
    <t>Ots_crRAD6062051</t>
  </si>
  <si>
    <t>Ots_crRAD60620-51</t>
  </si>
  <si>
    <t>GTACGGAAAAAACA</t>
  </si>
  <si>
    <t>GTACGGGAAAAACA</t>
  </si>
  <si>
    <t>CAGGCAGTCACTGAGTCCG</t>
  </si>
  <si>
    <t>TTTGAGCACCGTTTCCGA</t>
  </si>
  <si>
    <t>P4-09</t>
  </si>
  <si>
    <t>Ots_crRAD60620-51F</t>
  </si>
  <si>
    <t>CGACAGGTTCAGAGTTCTACAGTCCGACGATCCAGGCAGTCACTGAGTCCG</t>
  </si>
  <si>
    <t>Ots_crRAD60620-51R</t>
  </si>
  <si>
    <t>GTGACTGGAGTTCAGACGTGTGCTCTTCCGATCTTTTGAGCACCGTTTCCGA</t>
  </si>
  <si>
    <t>Ots_crRAD2026246</t>
  </si>
  <si>
    <t>Ots_crRAD20262-46</t>
  </si>
  <si>
    <t>GGTTACA[TC]CCCAAA</t>
  </si>
  <si>
    <t>GGTTACG[TC]CCCAAA</t>
  </si>
  <si>
    <t>CCTCTGCTGAGTTTGAGGGG</t>
  </si>
  <si>
    <t>TGAGCAGAGCCTATGAGGACT</t>
  </si>
  <si>
    <t>P4-10</t>
  </si>
  <si>
    <t>Ots_crRAD20262-46F</t>
  </si>
  <si>
    <t>CGACAGGTTCAGAGTTCTACAGTCCGACGATCCCTCTGCTGAGTTTGAGGGG</t>
  </si>
  <si>
    <t>Ots_crRAD20262-46R</t>
  </si>
  <si>
    <t>GTGACTGGAGTTCAGACGTGTGCTCTTCCGATCTTGAGCAGAGCCTATGAGGACT</t>
  </si>
  <si>
    <t>Ots_HFABP34</t>
  </si>
  <si>
    <t>Ots_HFABP-34</t>
  </si>
  <si>
    <t>TCGAACTCCGCTCCTAG</t>
  </si>
  <si>
    <t>TCGAACTCCACTCCTAG</t>
  </si>
  <si>
    <t>CAAGAACACCGAGATCTCCTTCA</t>
  </si>
  <si>
    <t>TCGGCGGTGGTCTCG</t>
  </si>
  <si>
    <t>P4-11</t>
  </si>
  <si>
    <t>Ots_HFABP-34F</t>
  </si>
  <si>
    <t>CGACAGGTTCAGAGTTCTACAGTCCGACGATCCAAGAACACCGAGATCTCCTTCA</t>
  </si>
  <si>
    <t>Ots_HFABP-34R</t>
  </si>
  <si>
    <t>GTGACTGGAGTTCAGACGTGTGCTCTTCCGATCTTCGGCGGTGGTCTCG</t>
  </si>
  <si>
    <t>Ots_unk110438</t>
  </si>
  <si>
    <t>Ots_unk1104-38</t>
  </si>
  <si>
    <t>CCACTAAGGATTACGTTACG</t>
  </si>
  <si>
    <t>CACTAAGGATTACATTACG</t>
  </si>
  <si>
    <t>TAACCATGACTTCTATCAATCACCCC</t>
  </si>
  <si>
    <t>CCTCCATACATCGTCAAAGCTGTA</t>
  </si>
  <si>
    <t>P4-12</t>
  </si>
  <si>
    <t>Ots_unk1104-38F</t>
  </si>
  <si>
    <t>CGACAGGTTCAGAGTTCTACAGTCCGACGATCTAACCATGACTTCTATCAATCACCCC</t>
  </si>
  <si>
    <t>Ots_unk1104-38R</t>
  </si>
  <si>
    <t>GTGACTGGAGTTCAGACGTGTGCTCTTCCGATCTCCTCCATACATCGTCAAAGCTGTA</t>
  </si>
  <si>
    <t>Ots_ARNT</t>
  </si>
  <si>
    <t>TACAGATGTCATTTTAC</t>
  </si>
  <si>
    <t>CTACAGATGTAATTTTAC</t>
  </si>
  <si>
    <t>CCACTGGCTGTGGAGCTT</t>
  </si>
  <si>
    <t>GGGTTCAGTGATAGTTGGGCAAAT</t>
  </si>
  <si>
    <t>P4-13</t>
  </si>
  <si>
    <t>Ots_ARNTF</t>
  </si>
  <si>
    <t>CGACAGGTTCAGAGTTCTACAGTCCGACGATCCCACTGGCTGTGGAGCTT</t>
  </si>
  <si>
    <t>Ots_ARNTR</t>
  </si>
  <si>
    <t>GTGACTGGAGTTCAGACGTGTGCTCTTCCGATCTGGGTTCAGTGATAGTTGGGCAAAT</t>
  </si>
  <si>
    <t>Ots_U5049250</t>
  </si>
  <si>
    <t>Ots_U5049-250</t>
  </si>
  <si>
    <t>TGGAATGGGTAAGGTGTA</t>
  </si>
  <si>
    <t>TGGAATGTGTAAGGTGTA</t>
  </si>
  <si>
    <t>CAATGTCTAAAGTAATGGTGGTATTCTTGC</t>
  </si>
  <si>
    <t>TCTTTGACACACCATCTGCCAATT</t>
  </si>
  <si>
    <t>2257XXXX</t>
  </si>
  <si>
    <t>P4-14</t>
  </si>
  <si>
    <t>Ots_U5049-250F</t>
  </si>
  <si>
    <t>CGACAGGTTCAGAGTTCTACAGTCCGACGATCCAATGTCTAAAGTAATGGTGGTATTCTTGC</t>
  </si>
  <si>
    <t>Ots_U5049-250R</t>
  </si>
  <si>
    <t>GTGACTGGAGTTCAGACGTGTGCTCTTCCGATCTTCTTTGACACACCATCTGCCAATT</t>
  </si>
  <si>
    <t>Ots_EndoRB1486</t>
  </si>
  <si>
    <t>Ots_EndoRB1-486</t>
  </si>
  <si>
    <t>TCCTTCTCACGCTTCT</t>
  </si>
  <si>
    <t>CTCCTTCTCATGCTTCT</t>
  </si>
  <si>
    <t>CCTTTGGGTCTGCTTGAGGTT</t>
  </si>
  <si>
    <t>GGAGCCAAATCCTAATGCTGAAGTA</t>
  </si>
  <si>
    <t>P4-15</t>
  </si>
  <si>
    <t>Ots_EndoRB1-486F</t>
  </si>
  <si>
    <t>CGACAGGTTCAGAGTTCTACAGTCCGACGATCCCTTTGGGTCTGCTTGAGGTT</t>
  </si>
  <si>
    <t>Ots_EndoRB1-486R</t>
  </si>
  <si>
    <t>GTGACTGGAGTTCAGACGTGTGCTCTTCCGATCTGGAGCCAAATCCTAATGCTGAAGTA</t>
  </si>
  <si>
    <t>Ots_106747239</t>
  </si>
  <si>
    <t>Ots_106747-239</t>
  </si>
  <si>
    <t>CCCGCGGTGAGTAT</t>
  </si>
  <si>
    <t>CCCGCTGTGAGTAT</t>
  </si>
  <si>
    <t>ATCGAGGATGCCTCAAAGACATC</t>
  </si>
  <si>
    <t>GTTAGACCCACCACCAGTCATC</t>
  </si>
  <si>
    <t>P4-16</t>
  </si>
  <si>
    <t>Ots_106747-239F</t>
  </si>
  <si>
    <t>CGACAGGTTCAGAGTTCTACAGTCCGACGATCATCGAGGATGCCTCAAAGACATC</t>
  </si>
  <si>
    <t>Ots_106747-239R</t>
  </si>
  <si>
    <t>GTGACTGGAGTTCAGACGTGTGCTCTTCCGATCTGTTAGACCCACCACCAGTCATC</t>
  </si>
  <si>
    <t>Ots_105385421</t>
  </si>
  <si>
    <t>Ots_105385-421</t>
  </si>
  <si>
    <t>CCTCCTGGGTATATCG</t>
  </si>
  <si>
    <t>CTCCTGGGCATATCG</t>
  </si>
  <si>
    <t>GACTGTCTTGGAACCGTTGCTA</t>
  </si>
  <si>
    <t>TCCCGGAACACACCAATGTC</t>
  </si>
  <si>
    <t>P4-17</t>
  </si>
  <si>
    <t>Ots_105385-421F</t>
  </si>
  <si>
    <t>CGACAGGTTCAGAGTTCTACAGTCCGACGATCGACTGTCTTGGAACCGTTGCTA</t>
  </si>
  <si>
    <t>Ots_105385-421R</t>
  </si>
  <si>
    <t>GTGACTGGAGTTCAGACGTGTGCTCTTCCGATCTTCCCGGAACACACCAATGTC</t>
  </si>
  <si>
    <t>Ots_129458451</t>
  </si>
  <si>
    <t>Ots_129458-451</t>
  </si>
  <si>
    <t>CATCTGGCAATGCCTT</t>
  </si>
  <si>
    <t>CATCTGGCAGTGCCTT</t>
  </si>
  <si>
    <t>TGGGACCCACATAAAGCAACTG</t>
  </si>
  <si>
    <t>GACATAAGACCCATTTAGCCCCTTTT</t>
  </si>
  <si>
    <t>P4-18</t>
  </si>
  <si>
    <t>Ots_129458-451F</t>
  </si>
  <si>
    <t>CGACAGGTTCAGAGTTCTACAGTCCGACGATCTGGGACCCACATAAAGCAACTG</t>
  </si>
  <si>
    <t>Ots_129458-451R</t>
  </si>
  <si>
    <t>GTGACTGGAGTTCAGACGTGTGCTCTTCCGATCTGACATAAGACCCATTTAGCCCCTTTT</t>
  </si>
  <si>
    <t>Ots_crRAD2751569</t>
  </si>
  <si>
    <t>Ots_crRAD27515-69</t>
  </si>
  <si>
    <t>GCATTTTAAAAATC</t>
  </si>
  <si>
    <t>GCATTTAAAAAATC</t>
  </si>
  <si>
    <t>CAGATGGTGCAGGCCGAA</t>
  </si>
  <si>
    <t>ACTCGTTGTGATTCCAGCCA</t>
  </si>
  <si>
    <t>P4-19</t>
  </si>
  <si>
    <t>Ots_crRAD27515-69F</t>
  </si>
  <si>
    <t>CGACAGGTTCAGAGTTCTACAGTCCGACGATCCAGATGGTGCAGGCCGAA</t>
  </si>
  <si>
    <t>Ots_crRAD27515-69R</t>
  </si>
  <si>
    <t>GTGACTGGAGTTCAGACGTGTGCTCTTCCGATCTACTCGTTGTGATTCCAGCCA</t>
  </si>
  <si>
    <t>Ots_Ostm1</t>
  </si>
  <si>
    <t>CCGTGGTATTGTTTCAA</t>
  </si>
  <si>
    <t>CCGTGGTATTCTTTCAA</t>
  </si>
  <si>
    <t>CCAGCCCCGTAACACACAT</t>
  </si>
  <si>
    <t>GAGAGGAAGCAGAAAGGTCGTTTAA</t>
  </si>
  <si>
    <t>P4-20</t>
  </si>
  <si>
    <t>Ots_Ostm1F</t>
  </si>
  <si>
    <t>CGACAGGTTCAGAGTTCTACAGTCCGACGATCCCAGCCCCGTAACACACAT</t>
  </si>
  <si>
    <t>Ots_Ostm1R</t>
  </si>
  <si>
    <t>GTGACTGGAGTTCAGACGTGTGCTCTTCCGATCTGAGAGGAAGCAGAAAGGTCGTTTAA</t>
  </si>
  <si>
    <t>Ots_12241456</t>
  </si>
  <si>
    <t>Ots_122414-56</t>
  </si>
  <si>
    <t>TGTATGACCTCTGACCTGT</t>
  </si>
  <si>
    <t>TGTATGACCTCTAACCTGT</t>
  </si>
  <si>
    <t>GCACCGTATCAACGAGCTCAT</t>
  </si>
  <si>
    <t>TGCATGGATTTCCTTTGTGTTGTTG</t>
  </si>
  <si>
    <t>P4-21</t>
  </si>
  <si>
    <t>Ots_122414-56F</t>
  </si>
  <si>
    <t>CGACAGGTTCAGAGTTCTACAGTCCGACGATCGCACCGTATCAACGAGCTCAT</t>
  </si>
  <si>
    <t>Ots_122414-56R</t>
  </si>
  <si>
    <t>GTGACTGGAGTTCAGACGTGTGCTCTTCCGATCTTGCATGGATTTCCTTTGTGTTGTTG</t>
  </si>
  <si>
    <t>Ots_Myc366</t>
  </si>
  <si>
    <t>Ots_Myc-366</t>
  </si>
  <si>
    <t>TCTCTGCTCATCTGTC</t>
  </si>
  <si>
    <t>CTCTGCTCGTCTGTC</t>
  </si>
  <si>
    <t>CCTTAGCTGCTCTTTGAAGTTGACT</t>
  </si>
  <si>
    <t>GGCTATAGAGTGTATTTACAGCATGCA</t>
  </si>
  <si>
    <t>P4-22</t>
  </si>
  <si>
    <t>Ots_Myc-366F</t>
  </si>
  <si>
    <t>CGACAGGTTCAGAGTTCTACAGTCCGACGATCCCTTAGCTGCTCTTTGAAGTTGACT</t>
  </si>
  <si>
    <t>Ots_Myc-366R</t>
  </si>
  <si>
    <t>GTGACTGGAGTTCAGACGTGTGCTCTTCCGATCTGGCTATAGAGTGTATTTACAGCATGCA</t>
  </si>
  <si>
    <t>Ots_GPH318</t>
  </si>
  <si>
    <t>Ots_GPH-318</t>
  </si>
  <si>
    <t>ATCAAGCTGACGAACCA</t>
  </si>
  <si>
    <t>CAAGCTGACAAACCA</t>
  </si>
  <si>
    <t>GGTGATAACAGGTGTTGCACCAA</t>
  </si>
  <si>
    <t>TCAGGTGGTGGTGGACAAC</t>
  </si>
  <si>
    <t>P4-23</t>
  </si>
  <si>
    <t>Ots_GPH-318F</t>
  </si>
  <si>
    <t>CGACAGGTTCAGAGTTCTACAGTCCGACGATCGGTGATAACAGGTGTTGCACCAA</t>
  </si>
  <si>
    <t>Ots_GPH-318R</t>
  </si>
  <si>
    <t>GTGACTGGAGTTCAGACGTGTGCTCTTCCGATCTTCAGGTGGTGGTGGACAAC</t>
  </si>
  <si>
    <t>Ots_GH2</t>
  </si>
  <si>
    <t>TGACTCTCAGCA[TA]CTG</t>
  </si>
  <si>
    <t>TGACTCTCTGCA[TA]CTG</t>
  </si>
  <si>
    <t>GCGTACTGAGCCTGGATGACA</t>
  </si>
  <si>
    <t>CCCCCAGGTTCTGGTAGTAGTTC</t>
  </si>
  <si>
    <t>P4-24</t>
  </si>
  <si>
    <t>Ots_GH2F</t>
  </si>
  <si>
    <t>CGACAGGTTCAGAGTTCTACAGTCCGACGATCGCGTACTGAGCCTGGATGACA</t>
  </si>
  <si>
    <t>Ots_GH2R</t>
  </si>
  <si>
    <t>GTGACTGGAGTTCAGACGTGTGCTCTTCCGATCTCCCCCAGGTTCTGGTAGTAGTTC</t>
  </si>
  <si>
    <t>Ots_IL11</t>
  </si>
  <si>
    <t>AGCTCCATGCGGACT</t>
  </si>
  <si>
    <t>AGCTCCACGCGGACT</t>
  </si>
  <si>
    <t>CCTCCAGATGAGACCCACTCT</t>
  </si>
  <si>
    <t>CAAAATGGTGCTCAAACGACTTCA</t>
  </si>
  <si>
    <t>P4-25</t>
  </si>
  <si>
    <t>Ots_IL11F</t>
  </si>
  <si>
    <t>CGACAGGTTCAGAGTTCTACAGTCCGACGATCCCTCCAGATGAGACCCACTCT</t>
  </si>
  <si>
    <t>Ots_IL11R</t>
  </si>
  <si>
    <t>GTGACTGGAGTTCAGACGTGTGCTCTTCCGATCTCAAAATGGTGCTCAAACGACTTCA</t>
  </si>
  <si>
    <t>Ots_120950417</t>
  </si>
  <si>
    <t>Ots_120950-417</t>
  </si>
  <si>
    <t>CTGGACCAGAACTCTGA</t>
  </si>
  <si>
    <t>CTGGACCAGATCTCTGA</t>
  </si>
  <si>
    <t>CAGACAGGTCACCATCACACT</t>
  </si>
  <si>
    <t>TGGTGAAGCTGTAGGAGAAGGA</t>
  </si>
  <si>
    <t>P4-26</t>
  </si>
  <si>
    <t>Ots_120950-417F</t>
  </si>
  <si>
    <t>CGACAGGTTCAGAGTTCTACAGTCCGACGATCCAGACAGGTCACCATCACACT</t>
  </si>
  <si>
    <t>Ots_120950-417R</t>
  </si>
  <si>
    <t>GTGACTGGAGTTCAGACGTGTGCTCTTCCGATCTTGGTGAAGCTGTAGGAGAAGGA</t>
  </si>
  <si>
    <t>Ots_crRAD3439733</t>
  </si>
  <si>
    <t>Ots_crRAD34397-33</t>
  </si>
  <si>
    <t>AA[GA]GTGCCTTCCCC</t>
  </si>
  <si>
    <t>AA[GA]GTGGCTTCCCC</t>
  </si>
  <si>
    <t>TGCCTAAACACTCCCAAGGT</t>
  </si>
  <si>
    <t>GTTCCGTTTTTGTTCCGCGA</t>
  </si>
  <si>
    <t>P4-27</t>
  </si>
  <si>
    <t>Ots_crRAD34397-33F</t>
  </si>
  <si>
    <t>CGACAGGTTCAGAGTTCTACAGTCCGACGATCTGCCTAAACACTCCCAAGGT</t>
  </si>
  <si>
    <t>Ots_crRAD34397-33R</t>
  </si>
  <si>
    <t>GTGACTGGAGTTCAGACGTGTGCTCTTCCGATCTGTTCCGTTTTTGTTCCGCGA</t>
  </si>
  <si>
    <t>Ots_sept978</t>
  </si>
  <si>
    <t>Ots_sept9-78</t>
  </si>
  <si>
    <t>CTCTTCGATGTCTAGACA</t>
  </si>
  <si>
    <t>CTCTTCAATGTCTAGACA</t>
  </si>
  <si>
    <t>GTCGATTACCGTTAGCTTCATCCT</t>
  </si>
  <si>
    <t>ATTTCTCCTGTGTCTCTCTCTGTCT</t>
  </si>
  <si>
    <t>4th cluster in OtsBonn</t>
  </si>
  <si>
    <t>P4-28</t>
  </si>
  <si>
    <t>Ots_sept9-78F</t>
  </si>
  <si>
    <t>CGACAGGTTCAGAGTTCTACAGTCCGACGATCGTCGATTACCGTTAGCTTCATCCT</t>
  </si>
  <si>
    <t>Ots_sept9-78R</t>
  </si>
  <si>
    <t>GTGACTGGAGTTCAGACGTGTGCTCTTCCGATCTATTTCTCCTGTGTCTCTCTCTGTCT</t>
  </si>
  <si>
    <t>Ots_crRAD7382360</t>
  </si>
  <si>
    <t>Ots_crRAD73823-60</t>
  </si>
  <si>
    <t>GCACGATG[CT]AGAAC</t>
  </si>
  <si>
    <t>GCACGAAG[CT]AGAAC</t>
  </si>
  <si>
    <t>GCAGGAAGCAAAGTTCGGTG</t>
  </si>
  <si>
    <t>AGCAACTCATCGCGTGGT</t>
  </si>
  <si>
    <t>P4-29</t>
  </si>
  <si>
    <t>Ots_crRAD73823-60F</t>
  </si>
  <si>
    <t>CGACAGGTTCAGAGTTCTACAGTCCGACGATCGCAGGAAGCAAAGTTCGGTG</t>
  </si>
  <si>
    <t>Ots_crRAD73823-60R</t>
  </si>
  <si>
    <t>GTGACTGGAGTTCAGACGTGTGCTCTTCCGATCTAGCAACTCATCGCGTGGT</t>
  </si>
  <si>
    <t>Ots_crRAD3349171</t>
  </si>
  <si>
    <t>Ots_crRAD33491-71</t>
  </si>
  <si>
    <t>GAGAGCCGAGCTTT</t>
  </si>
  <si>
    <t>GAGAGCTGAGCTTT</t>
  </si>
  <si>
    <t>CAGTTCGCTTCTCCAGGGA</t>
  </si>
  <si>
    <t>TGTGGGTAGCAGACTGACG</t>
  </si>
  <si>
    <t>P4-30</t>
  </si>
  <si>
    <t>Ots_crRAD33491-71F</t>
  </si>
  <si>
    <t>CGACAGGTTCAGAGTTCTACAGTCCGACGATCCAGTTCGCTTCTCCAGGGA</t>
  </si>
  <si>
    <t>Ots_crRAD33491-71R</t>
  </si>
  <si>
    <t>GTGACTGGAGTTCAGACGTGTGCTCTTCCGATCTTGTGGGTAGCAGACTGACG</t>
  </si>
  <si>
    <t>Ots_CCR7</t>
  </si>
  <si>
    <t>CCACGTAGCGATCG</t>
  </si>
  <si>
    <t>ACCACATAGCGATCG</t>
  </si>
  <si>
    <t>CTGCTCACCTGCATCAGTGT</t>
  </si>
  <si>
    <t>CCATGGTGGTCTGGACGAT</t>
  </si>
  <si>
    <t>P4-31</t>
  </si>
  <si>
    <t>Ots_CCR7F</t>
  </si>
  <si>
    <t>CGACAGGTTCAGAGTTCTACAGTCCGACGATCCTGCTCACCTGCATCAGTGT</t>
  </si>
  <si>
    <t>Ots_CCR7R</t>
  </si>
  <si>
    <t>GTGACTGGAGTTCAGACGTGTGCTCTTCCGATCTCCATGGTGGTCTGGACGAT</t>
  </si>
  <si>
    <t>Ots_brp1664</t>
  </si>
  <si>
    <t>Ots_brp16-64</t>
  </si>
  <si>
    <t>AAGTCAGCATCTTTCA</t>
  </si>
  <si>
    <t>AGTCAGCGTCTTTCA</t>
  </si>
  <si>
    <t>ACTCTGGGTCCAGGAGGTTTT</t>
  </si>
  <si>
    <t>CTGACGAGACCATGCACCAA</t>
  </si>
  <si>
    <t>P4-32</t>
  </si>
  <si>
    <t>Ots_brp16-64F</t>
  </si>
  <si>
    <t>CGACAGGTTCAGAGTTCTACAGTCCGACGATCACTCTGGGTCCAGGAGGTTTT</t>
  </si>
  <si>
    <t>Ots_brp16-64R</t>
  </si>
  <si>
    <t>GTGACTGGAGTTCAGACGTGTGCTCTTCCGATCTCTGACGAGACCATGCACCAA</t>
  </si>
  <si>
    <t>Ots_101554407</t>
  </si>
  <si>
    <t>Ots_101554-407</t>
  </si>
  <si>
    <t>ATGGAGGATTGTGGTTGT</t>
  </si>
  <si>
    <t>ATGGAGGATTCTGGTTGT</t>
  </si>
  <si>
    <t>TGAAAGATATCAATTGTAGTAGTGGTGGTG</t>
  </si>
  <si>
    <t>ACACGCCAGTCCACAAGT</t>
  </si>
  <si>
    <t>P4-33</t>
  </si>
  <si>
    <t>Ots_101554-407F</t>
  </si>
  <si>
    <t>CGACAGGTTCAGAGTTCTACAGTCCGACGATCTGAAAGATATCAATTGTAGTAGTGGTGGTG</t>
  </si>
  <si>
    <t>Ots_101554-407R</t>
  </si>
  <si>
    <t>GTGACTGGAGTTCAGACGTGTGCTCTTCCGATCTACACGCCAGTCCACAAGT</t>
  </si>
  <si>
    <t>Ots_U2362227</t>
  </si>
  <si>
    <t>Ots_U2362-227</t>
  </si>
  <si>
    <t>AAGAAGCATTTTTT[GT][GT]</t>
  </si>
  <si>
    <t>AAGAAGCATTTATTTT</t>
  </si>
  <si>
    <t>TCGTGGATTGTGGCTTACGT</t>
  </si>
  <si>
    <t>GGGTGTTTAACAAGTAGTCCCTTCA</t>
  </si>
  <si>
    <t>P4-34</t>
  </si>
  <si>
    <t>Ots_U2362-227F</t>
  </si>
  <si>
    <t>CGACAGGTTCAGAGTTCTACAGTCCGACGATCTCGTGGATTGTGGCTTACGT</t>
  </si>
  <si>
    <t>Ots_U2362-227R</t>
  </si>
  <si>
    <t>GTGACTGGAGTTCAGACGTGTGCTCTTCCGATCTGGGTGTTTAACAAGTAGTCCCTTCA</t>
  </si>
  <si>
    <t>Ots_crRAD961569</t>
  </si>
  <si>
    <t>Ots_crRAD9615-69</t>
  </si>
  <si>
    <t>TATTGGTCAGGGAA</t>
  </si>
  <si>
    <t>TATTGGCCAGGGAA</t>
  </si>
  <si>
    <t>GAATGCAGGGCCAGGGAG</t>
  </si>
  <si>
    <t>ACTCCCAGACCATCCAGCT</t>
  </si>
  <si>
    <t>P4-35</t>
  </si>
  <si>
    <t>Ots_crRAD9615-69F</t>
  </si>
  <si>
    <t>CGACAGGTTCAGAGTTCTACAGTCCGACGATCGAATGCAGGGCCAGGGAG</t>
  </si>
  <si>
    <t>Ots_crRAD9615-69R</t>
  </si>
  <si>
    <t>GTGACTGGAGTTCAGACGTGTGCTCTTCCGATCTACTCCCAGACCATCCAGCT</t>
  </si>
  <si>
    <t>Ots_unk948051</t>
  </si>
  <si>
    <t>Ots_unk9480-51</t>
  </si>
  <si>
    <t>CTCCCACAAACCC</t>
  </si>
  <si>
    <t>TCCCAGAAACCC</t>
  </si>
  <si>
    <t>CAAATCAGAACAAAACCTCCCACAA</t>
  </si>
  <si>
    <t>GGAAGTCTGTCTGAATGGTTGTCTT</t>
  </si>
  <si>
    <t>P4-36</t>
  </si>
  <si>
    <t>Ots_unk9480-51F</t>
  </si>
  <si>
    <t>CGACAGGTTCAGAGTTCTACAGTCCGACGATCCAAATCAGAACAAAACCTCCCACAA</t>
  </si>
  <si>
    <t>Ots_unk9480-51R</t>
  </si>
  <si>
    <t>GTGACTGGAGTTCAGACGTGTGCTCTTCCGATCTGGAAGTCTGTCTGAATGGTTGTCTT</t>
  </si>
  <si>
    <t>Ots_109693392</t>
  </si>
  <si>
    <t>Ots_109693-392</t>
  </si>
  <si>
    <t>TCCGTTAGTTCATCCTGG</t>
  </si>
  <si>
    <t>TCCGTTAGTTCCTCCTGG</t>
  </si>
  <si>
    <t>TCTCCCTCATTCCCATGTCATATCA</t>
  </si>
  <si>
    <t>GGGAACGTATCAGGTGAGTGT</t>
  </si>
  <si>
    <t>P4-37</t>
  </si>
  <si>
    <t>Ots_109693-392F</t>
  </si>
  <si>
    <t>CGACAGGTTCAGAGTTCTACAGTCCGACGATCTCTCCCTCATTCCCATGTCATATCA</t>
  </si>
  <si>
    <t>Ots_109693-392R</t>
  </si>
  <si>
    <t>GTGACTGGAGTTCAGACGTGTGCTCTTCCGATCTGGGAACGTATCAGGTGAGTGT</t>
  </si>
  <si>
    <t>Ots_myo1a384</t>
  </si>
  <si>
    <t>Ots_myo1a-384</t>
  </si>
  <si>
    <t>ACAGATCCATCCACCACT</t>
  </si>
  <si>
    <t>AGATCCAGCCACCACT</t>
  </si>
  <si>
    <t>CTCCCCCCTGGACTTTGG</t>
  </si>
  <si>
    <t>GCTCTATTGCACCGTGTTCTG</t>
  </si>
  <si>
    <t>P4-38</t>
  </si>
  <si>
    <t>Ots_myo1a-384F</t>
  </si>
  <si>
    <t>CGACAGGTTCAGAGTTCTACAGTCCGACGATCCTCCCCCCTGGACTTTGG</t>
  </si>
  <si>
    <t>Ots_myo1a-384R</t>
  </si>
  <si>
    <t>GTGACTGGAGTTCAGACGTGTGCTCTTCCGATCTGCTCTATTGCACCGTGTTCTG</t>
  </si>
  <si>
    <t>Ots_IL8R_C8</t>
  </si>
  <si>
    <t>CTGGACGCCGTTACA</t>
  </si>
  <si>
    <t>TGGACGCCATTACA</t>
  </si>
  <si>
    <t>CGTGGTGTTCGCCTTCCT</t>
  </si>
  <si>
    <t>TGTCGGCCATCACTGTCATG</t>
  </si>
  <si>
    <t>P4-39</t>
  </si>
  <si>
    <t>Ots_IL8R_C8F</t>
  </si>
  <si>
    <t>CGACAGGTTCAGAGTTCTACAGTCCGACGATCCGTGGTGTTCGCCTTCCT</t>
  </si>
  <si>
    <t>Ots_IL8R_C8R</t>
  </si>
  <si>
    <t>GTGACTGGAGTTCAGACGTGTGCTCTTCCGATCTTGTCGGCCATCACTGTCATG</t>
  </si>
  <si>
    <t>Ots_unk351349</t>
  </si>
  <si>
    <t>Ots_unk3513-49</t>
  </si>
  <si>
    <t>AGTGCGAAGAACC</t>
  </si>
  <si>
    <t>AGTGCAAAGAACC</t>
  </si>
  <si>
    <t>TTTGAGTGAGTCACTGCACCAA</t>
  </si>
  <si>
    <t>CAGCTCCACAGTGTCACCAT</t>
  </si>
  <si>
    <t>P4-40</t>
  </si>
  <si>
    <t>Ots_unk3513-49F</t>
  </si>
  <si>
    <t>CGACAGGTTCAGAGTTCTACAGTCCGACGATCTTTGAGTGAGTCACTGCACCAA</t>
  </si>
  <si>
    <t>Ots_unk3513-49R</t>
  </si>
  <si>
    <t>GTGACTGGAGTTCAGACGTGTGCTCTTCCGATCTCAGCTCCACAGTGTCACCAT</t>
  </si>
  <si>
    <t>Ots_crRAD7896846</t>
  </si>
  <si>
    <t>Ots_crRAD78968-46</t>
  </si>
  <si>
    <t>AG[CA]AATC[CA]CACAGC</t>
  </si>
  <si>
    <t>AG[CA]AATT[CA]CACAGC</t>
  </si>
  <si>
    <t>CCTGCTCTGTGTCTGGGC</t>
  </si>
  <si>
    <t>GTGAAGACGACCCCGGTG</t>
  </si>
  <si>
    <t>P4-41</t>
  </si>
  <si>
    <t>Ots_crRAD78968-46F</t>
  </si>
  <si>
    <t>CGACAGGTTCAGAGTTCTACAGTCCGACGATCCCTGCTCTGTGTCTGGGC</t>
  </si>
  <si>
    <t>Ots_crRAD78968-46R</t>
  </si>
  <si>
    <t>GTGACTGGAGTTCAGACGTGTGCTCTTCCGATCTGTGAAGACGACCCCGGTG</t>
  </si>
  <si>
    <t>Ots_u100275</t>
  </si>
  <si>
    <t>Ots_u1002-75</t>
  </si>
  <si>
    <t>ATGGCCCTTACACTATC</t>
  </si>
  <si>
    <t>TGGCCCTTACGCTATC</t>
  </si>
  <si>
    <t>CCGCCTTTCCCACCTTCTC</t>
  </si>
  <si>
    <t>TCAAACGAGAACACACTAAGGTTGT</t>
  </si>
  <si>
    <t>P4-42</t>
  </si>
  <si>
    <t>Ots_u1002-75F</t>
  </si>
  <si>
    <t>CGACAGGTTCAGAGTTCTACAGTCCGACGATCCCGCCTTTCCCACCTTCTC</t>
  </si>
  <si>
    <t>Ots_u1002-75R</t>
  </si>
  <si>
    <t>GTGACTGGAGTTCAGACGTGTGCTCTTCCGATCTTCAAACGAGAACACACTAAGGTTGT</t>
  </si>
  <si>
    <t>Ots_102867609</t>
  </si>
  <si>
    <t>Ots_102867-609</t>
  </si>
  <si>
    <t>ACAGAGAGAAGTCCCAGGTG</t>
  </si>
  <si>
    <t>AGAGAGAAGCCCCAGGTG</t>
  </si>
  <si>
    <t>CTCTGCCATTCATTTGGGCTTTG</t>
  </si>
  <si>
    <t>GTCTAAAGTGGTCCCCTTGGAT</t>
  </si>
  <si>
    <t>204XXXXX</t>
  </si>
  <si>
    <t>P4-43</t>
  </si>
  <si>
    <t>Ots_102867-609F</t>
  </si>
  <si>
    <t>CGACAGGTTCAGAGTTCTACAGTCCGACGATCCTCTGCCATTCATTTGGGCTTTG</t>
  </si>
  <si>
    <t>Ots_102867-609R</t>
  </si>
  <si>
    <t>GTGACTGGAGTTCAGACGTGTGCTCTTCCGATCTGTCTAAAGTGGTCCCCTTGGAT</t>
  </si>
  <si>
    <t>Ots_cgo2422</t>
  </si>
  <si>
    <t>Ots_cgo24-22</t>
  </si>
  <si>
    <t>CCAGATGAACAACTTCAC</t>
  </si>
  <si>
    <t>CCAGATGAGCAACTTCAC</t>
  </si>
  <si>
    <t>AGGTCCTCTGTCGCACCTA</t>
  </si>
  <si>
    <t>GGAGGCGAGGTCTGGTG</t>
  </si>
  <si>
    <t>P4-44</t>
  </si>
  <si>
    <t>Ots_cgo24-22F</t>
  </si>
  <si>
    <t>CGACAGGTTCAGAGTTCTACAGTCCGACGATCAGGTCCTCTGTCGCACCTA</t>
  </si>
  <si>
    <t>Ots_cgo24-22R</t>
  </si>
  <si>
    <t>GTGACTGGAGTTCAGACGTGTGCTCTTCCGATCTGGAGGCGAGGTCTGGTG</t>
  </si>
  <si>
    <t>Ots_TAPBP</t>
  </si>
  <si>
    <t>CAGCTGTCCAGTTCTG</t>
  </si>
  <si>
    <t>CAGTTGTCCAGTTCTG</t>
  </si>
  <si>
    <t>TTTCTCATCCTTCTCTCTTCCAGTCT</t>
  </si>
  <si>
    <t>GGACAAACCAGCACTCCAGAA</t>
  </si>
  <si>
    <t>P4-45</t>
  </si>
  <si>
    <t>Ots_TAPBPF</t>
  </si>
  <si>
    <t>CGACAGGTTCAGAGTTCTACAGTCCGACGATCTTTCTCATCCTTCTCTCTTCCAGTCT</t>
  </si>
  <si>
    <t>Ots_TAPBPR</t>
  </si>
  <si>
    <t>GTGACTGGAGTTCAGACGTGTGCTCTTCCGATCTGGACAAACCAGCACTCCAGAA</t>
  </si>
  <si>
    <t>Ots_crRAD5540059</t>
  </si>
  <si>
    <t>Ots_crRAD55400-59</t>
  </si>
  <si>
    <t>CTAACCCGGA[CA][GA]AC</t>
  </si>
  <si>
    <t>CTAACCTGGA[CA][GA]AC</t>
  </si>
  <si>
    <t>CGCAATGAGCCAACCCCT</t>
  </si>
  <si>
    <t>CTGGTTTGTTCCCGGGCT</t>
  </si>
  <si>
    <t>P4-46</t>
  </si>
  <si>
    <t>Ots_crRAD55400-59F</t>
  </si>
  <si>
    <t>CGACAGGTTCAGAGTTCTACAGTCCGACGATCCGCAATGAGCCAACCCCT</t>
  </si>
  <si>
    <t>Ots_crRAD55400-59R</t>
  </si>
  <si>
    <t>GTGACTGGAGTTCAGACGTGTGCTCTTCCGATCTCTGGTTTGTTCCCGGGCT</t>
  </si>
  <si>
    <t>Ots_P53</t>
  </si>
  <si>
    <t>CTGGGTCGGCGCT</t>
  </si>
  <si>
    <t>TGGGTCGACGCTC</t>
  </si>
  <si>
    <t>GGAACTTCCTCTCCCGTTCTG</t>
  </si>
  <si>
    <t>GCACACACACGCACCTCAA</t>
  </si>
  <si>
    <t>P4-47</t>
  </si>
  <si>
    <t>Ots_P53F</t>
  </si>
  <si>
    <t>CGACAGGTTCAGAGTTCTACAGTCCGACGATCGGAACTTCCTCTCCCGTTCTG</t>
  </si>
  <si>
    <t>Ots_P53R</t>
  </si>
  <si>
    <t>GTGACTGGAGTTCAGACGTGTGCTCTTCCGATCTGCACACACACGCACCTCAA</t>
  </si>
  <si>
    <t>Ots_11820561</t>
  </si>
  <si>
    <t>Ots_118205-61</t>
  </si>
  <si>
    <t>TAGTAGCCCCTACACCTC</t>
  </si>
  <si>
    <t>TAGCCCCTGCACCTC</t>
  </si>
  <si>
    <t>CCATACAGCCAGTCCAGGTG</t>
  </si>
  <si>
    <t>ACTGGACAGGGCTGGGT</t>
  </si>
  <si>
    <t>P4-48</t>
  </si>
  <si>
    <t>Ots_118205-61F</t>
  </si>
  <si>
    <t>CGACAGGTTCAGAGTTCTACAGTCCGACGATCCCATACAGCCAGTCCAGGTG</t>
  </si>
  <si>
    <t>Ots_118205-61R</t>
  </si>
  <si>
    <t>GTGACTGGAGTTCAGACGTGTGCTCTTCCGATCTACTGGACAGGGCTGGGT</t>
  </si>
  <si>
    <t>Ots_TNF</t>
  </si>
  <si>
    <t>CTGGCTGTAAACGAAGA</t>
  </si>
  <si>
    <t>TGGCTGTAAACAAAGA</t>
  </si>
  <si>
    <t>CCAAATCCTCATCCCACACACT</t>
  </si>
  <si>
    <t>CCGTTGCACTTGACCCTAAAC</t>
  </si>
  <si>
    <t>P4-49</t>
  </si>
  <si>
    <t>Ots_TNFF</t>
  </si>
  <si>
    <t>CGACAGGTTCAGAGTTCTACAGTCCGACGATCCCAAATCCTCATCCCACACACT</t>
  </si>
  <si>
    <t>Ots_TNFR</t>
  </si>
  <si>
    <t>GTGACTGGAGTTCAGACGTGTGCTCTTCCGATCTCCGTTGCACTTGACCCTAAAC</t>
  </si>
  <si>
    <t>Ots_crRAD4729755</t>
  </si>
  <si>
    <t>Ots_crRAD47297-55</t>
  </si>
  <si>
    <t>TAGCCGTCACCGAT</t>
  </si>
  <si>
    <t>TAGCCGCCACCGAT</t>
  </si>
  <si>
    <t>CTCCCTGTTCGCTAGCCG</t>
  </si>
  <si>
    <t>GGACGACCAAAGGTAGAACCC</t>
  </si>
  <si>
    <t>P4-50</t>
  </si>
  <si>
    <t>Ots_crRAD47297-55F</t>
  </si>
  <si>
    <t>CGACAGGTTCAGAGTTCTACAGTCCGACGATCCTCCCTGTTCGCTAGCCG</t>
  </si>
  <si>
    <t>Ots_crRAD47297-55R</t>
  </si>
  <si>
    <t>GTGACTGGAGTTCAGACGTGTGCTCTTCCGATCTGGACGACCAAAGGTAGAACCC</t>
  </si>
  <si>
    <t>Ots_10304152</t>
  </si>
  <si>
    <t>Ots_103041-52</t>
  </si>
  <si>
    <t>CATCCTGCTGGACCC</t>
  </si>
  <si>
    <t>CATCCTGTTGGACCC</t>
  </si>
  <si>
    <t>ACCACCCACCTCCTCAGA</t>
  </si>
  <si>
    <t>AGACAGAGAAAGTCGGGACACT</t>
  </si>
  <si>
    <t>P4-51</t>
  </si>
  <si>
    <t>Ots_103041-52F</t>
  </si>
  <si>
    <t>CGACAGGTTCAGAGTTCTACAGTCCGACGATCACCACCCACCTCCTCAGA</t>
  </si>
  <si>
    <t>Ots_103041-52R</t>
  </si>
  <si>
    <t>GTGACTGGAGTTCAGACGTGTGCTCTTCCGATCTAGACAGAGAAAGTCGGGACACT</t>
  </si>
  <si>
    <t>Ots_crRAD2608128</t>
  </si>
  <si>
    <t>Ots_crRAD26081-28</t>
  </si>
  <si>
    <t>TGGAGGTGGAGGAG</t>
  </si>
  <si>
    <t>TGGAGGGGGAGGAG</t>
  </si>
  <si>
    <t>GGGAGAGGGAGACGTGGA</t>
  </si>
  <si>
    <t>TCACCAGCTCCTCCTCCTC</t>
  </si>
  <si>
    <t>Kept at Jon's request despite being fixed at Bonneville</t>
  </si>
  <si>
    <t>P4-52</t>
  </si>
  <si>
    <t>Ots_crRAD26081-28F</t>
  </si>
  <si>
    <t>CGACAGGTTCAGAGTTCTACAGTCCGACGATCGGGAGAGGGAGACGTGGA</t>
  </si>
  <si>
    <t>Ots_crRAD26081-28R</t>
  </si>
  <si>
    <t>GTGACTGGAGTTCAGACGTGTGCTCTTCCGATCTTCACCAGCTCCTCCTCCTC</t>
  </si>
  <si>
    <t>Ots_crRAD2296032</t>
  </si>
  <si>
    <t>Ots_crRAD22960-32</t>
  </si>
  <si>
    <t>CGACACCACTTACA</t>
  </si>
  <si>
    <t>CGACACTACTTACA</t>
  </si>
  <si>
    <t>ATCAGGTCTGGGGCGACA</t>
  </si>
  <si>
    <t>TTCACCTCTGCCATCGCC</t>
  </si>
  <si>
    <t>P4-53</t>
  </si>
  <si>
    <t>Ots_crRAD22960-32F</t>
  </si>
  <si>
    <t>CGACAGGTTCAGAGTTCTACAGTCCGACGATCATCAGGTCTGGGGCGACA</t>
  </si>
  <si>
    <t>Ots_crRAD22960-32R</t>
  </si>
  <si>
    <t>GTGACTGGAGTTCAGACGTGTGCTCTTCCGATCTTTCACCTCTGCCATCGCC</t>
  </si>
  <si>
    <t>Ots28_11206740</t>
  </si>
  <si>
    <t>CCTTCCCTCCTAGGGCAACGT</t>
  </si>
  <si>
    <t>CCTTCCCTCCCAGGGCAACGT</t>
  </si>
  <si>
    <t>ACTTTGAGGACTTACTCCTGTCCT</t>
  </si>
  <si>
    <t>GATCATCATCTTGTCTTTCTCCAG</t>
  </si>
  <si>
    <t>P4-54</t>
  </si>
  <si>
    <t>Ots28_11206740F</t>
  </si>
  <si>
    <t>CGACAGGTTCAGAGTTCTACAGTCCGACGATCACTTTGAGGACTTACTCCTGTCCT</t>
  </si>
  <si>
    <t>Ots28_11206740R</t>
  </si>
  <si>
    <t>GTGACTGGAGTTCAGACGTGTGCTCTTCCGATCTGATCATCATCTTGTCTTTCTCCAG</t>
  </si>
  <si>
    <t>Ots29_18791740</t>
  </si>
  <si>
    <t>CCTATGAAGTT</t>
  </si>
  <si>
    <t>CCGATGAAGTT</t>
  </si>
  <si>
    <t>GTTTTGGTGTGGTCTCAAATCC</t>
  </si>
  <si>
    <t>CGGCACCTGGAAACAGTC</t>
  </si>
  <si>
    <t>P4-55</t>
  </si>
  <si>
    <t>Ots29_18791740F</t>
  </si>
  <si>
    <t>CGACAGGTTCAGAGTTCTACAGTCCGACGATCGTTTTGGTGTGGTCTCAAATCC</t>
  </si>
  <si>
    <t>Ots29_18791740R</t>
  </si>
  <si>
    <t>GTGACTGGAGTTCAGACGTGTGCTCTTCCGATCTCGGCACCTGGAAACAGTC</t>
  </si>
  <si>
    <t>Ots28_11143508</t>
  </si>
  <si>
    <t>TTCACGTACGGCCCAT</t>
  </si>
  <si>
    <t>TTCACATACGGCCCAT</t>
  </si>
  <si>
    <t>ACCTTTTAGCCAGTGACAACATTT</t>
  </si>
  <si>
    <t>CTATCGTCGAGAGTTTCTTGCAT</t>
  </si>
  <si>
    <t>P4-56</t>
  </si>
  <si>
    <t>Ots28_11143508F</t>
  </si>
  <si>
    <t>CGACAGGTTCAGAGTTCTACAGTCCGACGATCACCTTTTAGCCAGTGACAACATTT</t>
  </si>
  <si>
    <t>Ots28_11143508R</t>
  </si>
  <si>
    <t>GTGACTGGAGTTCAGACGTGTGCTCTTCCGATCTCTATCGTCGAGAGTTTCTTGCAT</t>
  </si>
  <si>
    <t>Ots28_11070757</t>
  </si>
  <si>
    <t>ACCCATGAATAAGGACGAGAG</t>
  </si>
  <si>
    <t>ACCCATGAATGAGGACGAGAG</t>
  </si>
  <si>
    <t>TTTTGGAACCCTTTTTACTACGAG</t>
  </si>
  <si>
    <t>CCCTCTCCTCTGCTATACTGATGT</t>
  </si>
  <si>
    <t>P4-57</t>
  </si>
  <si>
    <t>Ots28_11070757F</t>
  </si>
  <si>
    <t>CGACAGGTTCAGAGTTCTACAGTCCGACGATCTTTTGGAACCCTTTTTACTACGAG</t>
  </si>
  <si>
    <t>Ots28_11070757R</t>
  </si>
  <si>
    <t>GTGACTGGAGTTCAGACGTGTGCTCTTCCGATCTCCCTCTCCTCTGCTATACTGATGT</t>
  </si>
  <si>
    <t>Ots28_11071377</t>
  </si>
  <si>
    <t>CATCTTAGCCTCTCTGACCCC</t>
  </si>
  <si>
    <t>CATCTTAGCCCCTCTGACCCC</t>
  </si>
  <si>
    <t>ATTTGCTGTGTGTGGAGTGAAT</t>
  </si>
  <si>
    <t>CCTCCAAGAGCATCTGTCACTAC</t>
  </si>
  <si>
    <t>P4-58</t>
  </si>
  <si>
    <t>Ots28_11071377F</t>
  </si>
  <si>
    <t>CGACAGGTTCAGAGTTCTACAGTCCGACGATCATTTGCTGTGTGTGGAGTGAAT</t>
  </si>
  <si>
    <t>Ots28_11071377R</t>
  </si>
  <si>
    <t>GTGACTGGAGTTCAGACGTGTGCTCTTCCGATCTCCTCCAAGAGCATCTGTCACTAC</t>
  </si>
  <si>
    <t>Ots4_41638710</t>
  </si>
  <si>
    <t>CCTGAGATTAGG</t>
  </si>
  <si>
    <t>CCTGAGATTAAG</t>
  </si>
  <si>
    <t>CAGCAGCTGTTTATGACTGACTTC</t>
  </si>
  <si>
    <t>CATTTCACATCGGTTACACGAG</t>
  </si>
  <si>
    <t>P4-59</t>
  </si>
  <si>
    <t>Ots4_41638710F</t>
  </si>
  <si>
    <t>CGACAGGTTCAGAGTTCTACAGTCCGACGATCCAGCAGCTGTTTATGACTGACTTC</t>
  </si>
  <si>
    <t>Ots4_41638710R</t>
  </si>
  <si>
    <t>GTGACTGGAGTTCAGACGTGTGCTCTTCCGATCTCATTTCACATCGGTTACACGAG</t>
  </si>
  <si>
    <t>Ots3_57055518</t>
  </si>
  <si>
    <t>TGATCATATCTCGTTCAGT</t>
  </si>
  <si>
    <t>TGATCATACCTCGTTCAGT</t>
  </si>
  <si>
    <t>TTAGCAGGCGATCTAATTCTGATT</t>
  </si>
  <si>
    <t>CAGAGAATACAGCAGTTAGCGTGT</t>
  </si>
  <si>
    <t>P4-60</t>
  </si>
  <si>
    <t>Ots3_57055518F</t>
  </si>
  <si>
    <t>CGACAGGTTCAGAGTTCTACAGTCCGACGATCTTAGCAGGCGATCTAATTCTGATT</t>
  </si>
  <si>
    <t>Ots3_57055518R</t>
  </si>
  <si>
    <t>GTGACTGGAGTTCAGACGTGTGCTCTTCCGATCTCAGAGAATACAGCAGTTAGCGTGT</t>
  </si>
  <si>
    <t>Ots18_3550047</t>
  </si>
  <si>
    <t>TCATTTTTGCAGAGAGAGAAT</t>
  </si>
  <si>
    <t>TCATTTTTGCGGAGAGAGAAT</t>
  </si>
  <si>
    <t>ATCATCTCTGCTCAGAGGCTATTC</t>
  </si>
  <si>
    <t>AGTGTAAGACGTTCCTTCCACTCT</t>
  </si>
  <si>
    <t>P4-61</t>
  </si>
  <si>
    <t>Ots18_3550047F</t>
  </si>
  <si>
    <t>CGACAGGTTCAGAGTTCTACAGTCCGACGATCATCATCTCTGCTCAGAGGCTATTC</t>
  </si>
  <si>
    <t>Ots18_3550047R</t>
  </si>
  <si>
    <t>GTGACTGGAGTTCAGACGTGTGCTCTTCCGATCTAGTGTAAGACGTTCCTTCCACTCT</t>
  </si>
  <si>
    <t>Ots11_32418659</t>
  </si>
  <si>
    <t>AGCCAATTGTAGCCTTAGTGC</t>
  </si>
  <si>
    <t>AGCCAATTGTTGCCTTAGTGC</t>
  </si>
  <si>
    <t>CAATTGTAGCCCTCTAACTTTTCC</t>
  </si>
  <si>
    <t>TACAATTGGCTTTGTGTGTCGTAT</t>
  </si>
  <si>
    <t>P4-62</t>
  </si>
  <si>
    <t>Ots11_32418659F</t>
  </si>
  <si>
    <t>CGACAGGTTCAGAGTTCTACAGTCCGACGATCCAATTGTAGCCCTCTAACTTTTCC</t>
  </si>
  <si>
    <t>Ots11_32418659R</t>
  </si>
  <si>
    <t>GTGACTGGAGTTCAGACGTGTGCTCTTCCGATCTTACAATTGGCTTTGTGTGTCGTAT</t>
  </si>
  <si>
    <t>Ots28_11207428</t>
  </si>
  <si>
    <t>GTTGGGAGCGTCCCAAAATGG</t>
  </si>
  <si>
    <t>GTTGGGAGCGGCCCAAAATGG</t>
  </si>
  <si>
    <t>TATACCTTTGTAGCATCCCTCTCC</t>
  </si>
  <si>
    <t>GTCAAACGCTGTCCACTTTATATG</t>
  </si>
  <si>
    <t>P4-63</t>
  </si>
  <si>
    <t>Ots28_11207428F</t>
  </si>
  <si>
    <t>CGACAGGTTCAGAGTTCTACAGTCCGACGATCTATACCTTTGTAGCATCCCTCTCC</t>
  </si>
  <si>
    <t>Ots28_11207428R</t>
  </si>
  <si>
    <t>GTGACTGGAGTTCAGACGTGTGCTCTTCCGATCTGTCAAACGCTGTCCACTTTATATG</t>
  </si>
  <si>
    <t>Ots5_70908626</t>
  </si>
  <si>
    <t>AGCCTCTTCCTCTCTG</t>
  </si>
  <si>
    <t>AGCCTCTTCCCCTCTG</t>
  </si>
  <si>
    <t>TACGGTAGGAAGACTGAATGAGTG</t>
  </si>
  <si>
    <t>TACAAGCTATCTGGAGAGGTAGGG</t>
  </si>
  <si>
    <t>P4-64</t>
  </si>
  <si>
    <t>Ots5_70908626F</t>
  </si>
  <si>
    <t>CGACAGGTTCAGAGTTCTACAGTCCGACGATCTACGGTAGGAAGACTGAATGAGTG</t>
  </si>
  <si>
    <t>Ots5_70908626R</t>
  </si>
  <si>
    <t>GTGACTGGAGTTCAGACGTGTGCTCTTCCGATCTTACAAGCTATCTGGAGAGGTAGGG</t>
  </si>
  <si>
    <t>Ots28_11210919</t>
  </si>
  <si>
    <t>GACCTCAAGCAGTCAG</t>
  </si>
  <si>
    <t>GACCTTAAGCAGTCAG</t>
  </si>
  <si>
    <t>AGTGCTCCATGCTGGAGTTT</t>
  </si>
  <si>
    <t>AGCCTCTCCTTCTGCTTCATC</t>
  </si>
  <si>
    <t>P4-65</t>
  </si>
  <si>
    <t>Ots28_11210919F</t>
  </si>
  <si>
    <t>CGACAGGTTCAGAGTTCTACAGTCCGACGATCAGTGCTCCATGCTGGAGTTT</t>
  </si>
  <si>
    <t>Ots28_11210919R</t>
  </si>
  <si>
    <t>GTGACTGGAGTTCAGACGTGTGCTCTTCCGATCTAGCCTCTCCTTCTGCTTCATC</t>
  </si>
  <si>
    <t>Ots4_42378741</t>
  </si>
  <si>
    <t>AGATGAACACCAACTGGCCGG</t>
  </si>
  <si>
    <t>AGATGAACACTAACTGGCCGG</t>
  </si>
  <si>
    <t>CAGTTTAAGTGTTACCACCACGAG</t>
  </si>
  <si>
    <t>CGTTAACGCTCACCTGCAC</t>
  </si>
  <si>
    <t>P4-66</t>
  </si>
  <si>
    <t>Ots4_42378741F</t>
  </si>
  <si>
    <t>CGACAGGTTCAGAGTTCTACAGTCCGACGATCCAGTTTAAGTGTTACCACCACGAG</t>
  </si>
  <si>
    <t>Ots4_42378741R</t>
  </si>
  <si>
    <t>GTGACTGGAGTTCAGACGTGTGCTCTTCCGATCTCGTTAACGCTCACCTGCAC</t>
  </si>
  <si>
    <t>Ots28_11205423</t>
  </si>
  <si>
    <t>CCTGCACACATGTCAAACCG</t>
  </si>
  <si>
    <t>CCTGCACACGTGTCAAACCG</t>
  </si>
  <si>
    <t>TTAAATCACCCAGAGCTTGTTAGA</t>
  </si>
  <si>
    <t>TTGTGGTTGTTATCTAGGTCAGGT</t>
  </si>
  <si>
    <t>P4-67</t>
  </si>
  <si>
    <t>Ots28_11205423F</t>
  </si>
  <si>
    <t>CGACAGGTTCAGAGTTCTACAGTCCGACGATCTTAAATCACCCAGAGCTTGTTAGA</t>
  </si>
  <si>
    <t>Ots28_11205423R</t>
  </si>
  <si>
    <t>GTGACTGGAGTTCAGACGTGTGCTCTTCCGATCTTTGTGGTTGTTATCTAGGTCAGGT</t>
  </si>
  <si>
    <t>Ots28_11075348</t>
  </si>
  <si>
    <t>GTGTGAAAGGGGAGAAGGGCT</t>
  </si>
  <si>
    <t>GTGTGAAAGGAGAGAAGGGCT</t>
  </si>
  <si>
    <t>CATTTCAAAATTAGGAGGTTAGGG</t>
  </si>
  <si>
    <t>ACAGGCCACAGCTCTCATCT</t>
  </si>
  <si>
    <t>P4-68</t>
  </si>
  <si>
    <t>Ots28_11075348F</t>
  </si>
  <si>
    <t>CGACAGGTTCAGAGTTCTACAGTCCGACGATCCATTTCAAAATTAGGAGGTTAGGG</t>
  </si>
  <si>
    <t>Ots28_11075348R</t>
  </si>
  <si>
    <t>GTGACTGGAGTTCAGACGTGTGCTCTTCCGATCTACAGGCCACAGCTCTCATCT</t>
  </si>
  <si>
    <t>Ots17_22360456</t>
  </si>
  <si>
    <t>AGTCTGTCGTTGT</t>
  </si>
  <si>
    <t>AGGCTGTCGTTGT</t>
  </si>
  <si>
    <t>ATGGTTAAATTGACTCCTCCCTAT</t>
  </si>
  <si>
    <t>GCAGATGACAGAACAGTAGTAGGC</t>
  </si>
  <si>
    <t>P4-69</t>
  </si>
  <si>
    <t>Ots17_22360456F</t>
  </si>
  <si>
    <t>CGACAGGTTCAGAGTTCTACAGTCCGACGATCATGGTTAAATTGACTCCTCCCTAT</t>
  </si>
  <si>
    <t>Ots17_22360456R</t>
  </si>
  <si>
    <t>GTGACTGGAGTTCAGACGTGTGCTCTTCCGATCTGCAGATGACAGAACAGTAGTAGGC</t>
  </si>
  <si>
    <t>Ots19_46172133</t>
  </si>
  <si>
    <t>GCAAATCTCCGATGTAAAGT</t>
  </si>
  <si>
    <t>GCAAATCTCTGATGTAAAGT</t>
  </si>
  <si>
    <t>CACATGGCTCTTTGCTCAAAAT</t>
  </si>
  <si>
    <t>AACATTCAACACATAATGGTAGGC</t>
  </si>
  <si>
    <t>within_OT/ between_SL</t>
  </si>
  <si>
    <t xml:space="preserve">Possible Null allele in Lookingglass but may be correctable </t>
  </si>
  <si>
    <t>P4-70</t>
  </si>
  <si>
    <t>Ots19_46172133F</t>
  </si>
  <si>
    <t>CGACAGGTTCAGAGTTCTACAGTCCGACGATCCACATGGCTCTTTGCTCAAAAT</t>
  </si>
  <si>
    <t>Ots19_46172133R</t>
  </si>
  <si>
    <t>GTGACTGGAGTTCAGACGTGTGCTCTTCCGATCTAACATTCAACACATAATGGTAGGC</t>
  </si>
  <si>
    <t>Ots19_46172427</t>
  </si>
  <si>
    <t>TATTCAAAAGGAGCAGTTCAT</t>
  </si>
  <si>
    <t>TATTCAAAAGAAGCAGTTCAT</t>
  </si>
  <si>
    <t>CAGTTCCTGACATTCACCAAAATA</t>
  </si>
  <si>
    <t>CTGTATTAGTGATGGGTTGTTTGC</t>
  </si>
  <si>
    <t>P4-71</t>
  </si>
  <si>
    <t>Ots19_46172427F</t>
  </si>
  <si>
    <t>CGACAGGTTCAGAGTTCTACAGTCCGACGATCCAGTTCCTGACATTCACCAAAATA</t>
  </si>
  <si>
    <t>Ots19_46172427R</t>
  </si>
  <si>
    <t>GTGACTGGAGTTCAGACGTGTGCTCTTCCGATCTCTGTATTAGTGATGGGTTGTTTGC</t>
  </si>
  <si>
    <t>Ots_Six6-3_AT</t>
  </si>
  <si>
    <t>GAGTAAACATTGAA</t>
  </si>
  <si>
    <t>GAGTAAACTTTGAA</t>
  </si>
  <si>
    <t>GCGAGCAATTATTCGGGCAA</t>
  </si>
  <si>
    <t>AAGGTAACTGAACTATAGGGTAGC</t>
  </si>
  <si>
    <t>AAM (age at maturity) Test Markers</t>
  </si>
  <si>
    <t>Waters et al. 2021 Modified</t>
  </si>
  <si>
    <t>Ots_Six6-3_ATF</t>
  </si>
  <si>
    <t>CGACAGGTTCAGAGTTCTACAGTCCGACGATCGCGAGCAATTATTCGGGCAA</t>
  </si>
  <si>
    <t>Ots_Six6-3_ATR</t>
  </si>
  <si>
    <t>GTGACTGGAGTTCAGACGTGTGCTCTTCCGATCTAAGGTAACTGAACTATAGGGTAGC</t>
  </si>
  <si>
    <t>Ots_Six6-3_AG</t>
  </si>
  <si>
    <t>AGTAAAATGTATGA</t>
  </si>
  <si>
    <t>AGTAAAGTGTATGA</t>
  </si>
  <si>
    <t>GACACCATAAACGCTGTAGCC</t>
  </si>
  <si>
    <t>TCAACTTTGCAATGAAAATGACAAG</t>
  </si>
  <si>
    <t>Ots_Six6-3_AGF</t>
  </si>
  <si>
    <t>CGACAGGTTCAGAGTTCTACAGTCCGACGATCGACACCATAAACGCTGTAGCC</t>
  </si>
  <si>
    <t>Ots_Six6-3_AGR</t>
  </si>
  <si>
    <t>GTGACTGGAGTTCAGACGTGTGCTCTTCCGATCTTCAACTTTGCAATGAAAATGACAAG</t>
  </si>
  <si>
    <t>Ots_VGLL3-1</t>
  </si>
  <si>
    <t>ACCTGCTCTAACTA</t>
  </si>
  <si>
    <t>ACCTGATCTAACTA</t>
  </si>
  <si>
    <t>AGGAGTCCGAGTCATTCT</t>
  </si>
  <si>
    <t>AGATGTGGGTGTCACAGAACTC</t>
  </si>
  <si>
    <t>Ots_VGLL3-1F</t>
  </si>
  <si>
    <t>CGACAGGTTCAGAGTTCTACAGTCCGACGATCAGGAGTCCGAGTCATTCT</t>
  </si>
  <si>
    <t>Ots_VGLL3-1R</t>
  </si>
  <si>
    <t>GTGACTGGAGTTCAGACGTGTGCTCTTCCGATCTAGATGTGGGTGTCACAGAACTC</t>
  </si>
  <si>
    <t>Include as part of Species panel</t>
  </si>
  <si>
    <t>Oki_120255mod</t>
  </si>
  <si>
    <t>TAACTTCTTGGCATAGT</t>
  </si>
  <si>
    <t>TAACTTCATGGCATAGT</t>
  </si>
  <si>
    <t>GGGTAGGCTAAAACTAAATTACTCAAA</t>
  </si>
  <si>
    <t>CATTGAAGGGTGGAATTGAAG</t>
  </si>
  <si>
    <t>Oki257</t>
  </si>
  <si>
    <t>Species ID</t>
  </si>
  <si>
    <t>Poor plots</t>
  </si>
  <si>
    <t>3X</t>
  </si>
  <si>
    <t>Oki_120255modF</t>
  </si>
  <si>
    <t>CGACAGGTTCAGAGTTCTACAGTCCGACGATCGGGTAGGCTAAAACTAAATTACTCAAA</t>
  </si>
  <si>
    <t>Oki_120255modR</t>
  </si>
  <si>
    <t>GTGACTGGAGTTCAGACGTGTGCTCTTCCGATCTCATTGAAGGGTGGAATTGAAG</t>
  </si>
  <si>
    <t>Oki_101419-103</t>
  </si>
  <si>
    <t>CTACTTGCCTGTCT</t>
  </si>
  <si>
    <t>CTACTTGACTGTCT</t>
  </si>
  <si>
    <t>CCCAATTGGAGACCAGGGTT</t>
  </si>
  <si>
    <t>TCATTCAGACAGTTGGGAGACA</t>
  </si>
  <si>
    <t>Oki_101419-103F</t>
  </si>
  <si>
    <t>CGACAGGTTCAGAGTTCTACAGTCCGACGATCCCCAATTGGAGACCAGGGTT</t>
  </si>
  <si>
    <t>Oki_101419-103R</t>
  </si>
  <si>
    <t>GTGACTGGAGTTCAGACGTGTGCTCTTCCGATCTTCATTCAGACAGTTGGGAGACA</t>
  </si>
  <si>
    <t>Oki_105105-245</t>
  </si>
  <si>
    <t>ATGTAACTCTCAAA</t>
  </si>
  <si>
    <t>ATGTAACGCTCAAA</t>
  </si>
  <si>
    <t>GCGTATCAAGCATCAACGCC</t>
  </si>
  <si>
    <t>TCTTTCAGCAAGGTTGGGCA</t>
  </si>
  <si>
    <t>Oki_105105-245F</t>
  </si>
  <si>
    <t>CGACAGGTTCAGAGTTCTACAGTCCGACGATCGCGTATCAAGCATCAACGCC</t>
  </si>
  <si>
    <t>Oki_105105-245R</t>
  </si>
  <si>
    <t>GTGACTGGAGTTCAGACGTGTGCTCTTCCGATCTTCTTTCAGCAAGGTTGGGCA</t>
  </si>
  <si>
    <t>Oki_106172-60</t>
  </si>
  <si>
    <t>AACCCTCCATCGTG</t>
  </si>
  <si>
    <t>AACCCTCTATCGTG</t>
  </si>
  <si>
    <t>ACTACTTGGCGTGTGTGTGGG</t>
  </si>
  <si>
    <t>TCCACTGAGAGGATGAGGCA</t>
  </si>
  <si>
    <t>Oki_106172-60F</t>
  </si>
  <si>
    <t>CGACAGGTTCAGAGTTCTACAGTCCGACGATCACTACTTGGCGTGTGTGTGGG</t>
  </si>
  <si>
    <t>Oki_106172-60R</t>
  </si>
  <si>
    <t>GTGACTGGAGTTCAGACGTGTGCTCTTCCGATCTTCCACTGAGAGGATGAGGCA</t>
  </si>
  <si>
    <t>Oki_111681-407</t>
  </si>
  <si>
    <t>ACTGCAAAAGCGCA</t>
  </si>
  <si>
    <t>ACTGCAATAGCGCA</t>
  </si>
  <si>
    <t>TTCATCCCATTGGAAGCCCC</t>
  </si>
  <si>
    <t>ACAGCCTATATCTGTGCGCT</t>
  </si>
  <si>
    <t>Oki_111681-407F</t>
  </si>
  <si>
    <t>CGACAGGTTCAGAGTTCTACAGTCCGACGATCTTCATCCCATTGGAAGCCCC</t>
  </si>
  <si>
    <t>Oki_111681-407R</t>
  </si>
  <si>
    <t>GTGACTGGAGTTCAGACGTGTGCTCTTCCGATCTACAGCCTATATCTGTGCGCT</t>
  </si>
  <si>
    <t>Oki_126619-265</t>
  </si>
  <si>
    <t>CGGATTGTGCACAC</t>
  </si>
  <si>
    <t>CGGATTGGGCACAC</t>
  </si>
  <si>
    <t>TGCGTAGTTAATTTTCACCTCGG</t>
  </si>
  <si>
    <t>TACGCAGCACTGAAGACTGG</t>
  </si>
  <si>
    <t>Oki_126619-265F</t>
  </si>
  <si>
    <t>CGACAGGTTCAGAGTTCTACAGTCCGACGATCTGCGTAGTTAATTTTCACCTCGG</t>
  </si>
  <si>
    <t>Oki_126619-265R</t>
  </si>
  <si>
    <t>GTGACTGGAGTTCAGACGTGTGCTCTTCCGATCTTACGCAGCACTGAAGACTGG</t>
  </si>
  <si>
    <t>Oki_aspAT-273</t>
  </si>
  <si>
    <t>AGTGGGGCACGGTG</t>
  </si>
  <si>
    <t>AGTGGGGTACGGTG</t>
  </si>
  <si>
    <t>ATGCTGGGAGAAACAGTGGG</t>
  </si>
  <si>
    <t>CTCCTCTGTAAGGGGTGGGT</t>
  </si>
  <si>
    <t>Oki_aspAT-273F</t>
  </si>
  <si>
    <t>CGACAGGTTCAGAGTTCTACAGTCCGACGATCATGCTGGGAGAAACAGTGGG</t>
  </si>
  <si>
    <t>Oki_aspAT-273R</t>
  </si>
  <si>
    <t>GTGACTGGAGTTCAGACGTGTGCTCTTCCGATCTCTCCTCTGTAAGGGGTGGGT</t>
  </si>
  <si>
    <t>Oki_RAD41030-31</t>
  </si>
  <si>
    <t>GGGGCCTAGGGGCT</t>
  </si>
  <si>
    <t>GGGGCCCAGGGGCT</t>
  </si>
  <si>
    <t>GCTGAGCCTGGTCTGGG</t>
  </si>
  <si>
    <t>TGGATACCCCAACTCCTCCA</t>
  </si>
  <si>
    <t>Oki_RAD41030-31F</t>
  </si>
  <si>
    <t>CGACAGGTTCAGAGTTCTACAGTCCGACGATCGCTGAGCCTGGTCTGGG</t>
  </si>
  <si>
    <t>Oki_RAD41030-31R</t>
  </si>
  <si>
    <t>GTGACTGGAGTTCAGACGTGTGCTCTTCCGATCTTGGATACCCCAACTCCTCCA</t>
  </si>
  <si>
    <t>Oki_RAD51585-47</t>
  </si>
  <si>
    <t>TCACTTGGTAGAGC</t>
  </si>
  <si>
    <t>TCACTTTGTAGAGC</t>
  </si>
  <si>
    <t>ACTTTCTAGTAGGCGTGTGGC</t>
  </si>
  <si>
    <t>CAAAACCCTGGCGTTGCAAG</t>
  </si>
  <si>
    <t>Oki_RAD51585-47F</t>
  </si>
  <si>
    <t>CGACAGGTTCAGAGTTCTACAGTCCGACGATCACTTTCTAGTAGGCGTGTGGC</t>
  </si>
  <si>
    <t>Oki_RAD51585-47R</t>
  </si>
  <si>
    <t>GTGACTGGAGTTCAGACGTGTGCTCTTCCGATCTCAAAACCCTGGCGTTGCAAG</t>
  </si>
  <si>
    <t>Omy_myclarp404111</t>
  </si>
  <si>
    <t>Omy_myclarp404-111</t>
  </si>
  <si>
    <t>CAAAGCCATACGTGGCC</t>
  </si>
  <si>
    <t>AAGCCATCCGTGGCC</t>
  </si>
  <si>
    <t>GCTGTGGTGCTCATGGGTAAA</t>
  </si>
  <si>
    <t>CCAGGGCAGGGTTGTTCTC</t>
  </si>
  <si>
    <t>Campbell unpublished</t>
  </si>
  <si>
    <t>Omy_myclarp404-111F</t>
  </si>
  <si>
    <t>CGACAGGTTCAGAGTTCTACAGTCCGACGATCGCTGTGGTGCTCATGGGTAAA</t>
  </si>
  <si>
    <t>Omy_myclarp404-111R</t>
  </si>
  <si>
    <t>GTGACTGGAGTTCAGACGTGTGCTCTTCCGATCTCCAGGGCAGGGTTGTTCTC</t>
  </si>
  <si>
    <t>Omy_RAD1303467</t>
  </si>
  <si>
    <t>Omy_RAD13034-67</t>
  </si>
  <si>
    <t>ATAAATCACAA</t>
  </si>
  <si>
    <t>CTAAATCACAA</t>
  </si>
  <si>
    <t>GAGTGATTCCCAGCCCTCC</t>
  </si>
  <si>
    <t>TCTCTCCGTTGGCCAGAAAC</t>
  </si>
  <si>
    <t>Chen et al. 2018, MEC. Micheletti et al. 2018, MEC</t>
  </si>
  <si>
    <t>Omy_RAD13034-67F</t>
  </si>
  <si>
    <t>CGACAGGTTCAGAGTTCTACAGTCCGACGATCGAGTGATTCCCAGCCCTCC</t>
  </si>
  <si>
    <t>Omy_RAD13034-67R</t>
  </si>
  <si>
    <t>GTGACTGGAGTTCAGACGTGTGCTCTTCCGATCTTCTCTCCGTTGGCCAGAAAC</t>
  </si>
  <si>
    <t>Omy_RAD7931458</t>
  </si>
  <si>
    <t>Omy_RAD79314-58</t>
  </si>
  <si>
    <t>AGACCTTGTC</t>
  </si>
  <si>
    <t>AGACTTTGTC</t>
  </si>
  <si>
    <t>CACACTGACTCATCCCTCGC</t>
  </si>
  <si>
    <t>GAGTGTCTTACCGAGCTGCC</t>
  </si>
  <si>
    <t>Omy_RAD79314-58F</t>
  </si>
  <si>
    <t>CGACAGGTTCAGAGTTCTACAGTCCGACGATCCACACTGACTCATCCCTCGC</t>
  </si>
  <si>
    <t>Omy_RAD79314-58R</t>
  </si>
  <si>
    <t>GTGACTGGAGTTCAGACGTGTGCTCTTCCGATCTGAGTGTCTTACCGAGCTGCC</t>
  </si>
  <si>
    <t>One_1a.54542-52</t>
  </si>
  <si>
    <t>TTGACCAAAAGGGG</t>
  </si>
  <si>
    <t>TTGACCAGAAGGGG</t>
  </si>
  <si>
    <t>GCAGGTTGTGATCGTGACCA</t>
  </si>
  <si>
    <t>TGAAGAGACTACGCCCCCTT</t>
  </si>
  <si>
    <t>One_1a.54542-52F</t>
  </si>
  <si>
    <t>CGACAGGTTCAGAGTTCTACAGTCCGACGATCGCAGGTTGTGATCGTGACCA</t>
  </si>
  <si>
    <t>One_1a.54542-52R</t>
  </si>
  <si>
    <t>GTGACTGGAGTTCAGACGTGTGCTCTTCCGATCTTGAAGAGACTACGCCCCCTT</t>
  </si>
  <si>
    <t>One_2.70711-39</t>
  </si>
  <si>
    <t>AGGTGCTCGTGCGT</t>
  </si>
  <si>
    <t>AGGTGCTTGTGCGT</t>
  </si>
  <si>
    <t>TGCCCTGTTGTGATGAGCAT</t>
  </si>
  <si>
    <t>GGCTGTGTAGAACGACCCC</t>
  </si>
  <si>
    <t>One_2.70711-39F</t>
  </si>
  <si>
    <t>CGACAGGTTCAGAGTTCTACAGTCCGACGATCTGCCCTGTTGTGATGAGCAT</t>
  </si>
  <si>
    <t>One_2.70711-39R</t>
  </si>
  <si>
    <t>GTGACTGGAGTTCAGACGTGTGCTCTTCCGATCTGGCTGTGTAGAACGACCCC</t>
  </si>
  <si>
    <t>Reference Original entry</t>
  </si>
  <si>
    <t>Janowitz‐Koch 2018</t>
  </si>
  <si>
    <t>Entries Beyond this point were dropped from the panel. They should remain here with a reason for exclusion. Plate position may overlap current plans as they will not be updated.</t>
  </si>
  <si>
    <t>Dropped after 351 L1704 review. Aug 2021</t>
  </si>
  <si>
    <t>Ots17_1345774_C6</t>
  </si>
  <si>
    <t>TGAGACACAGTAAACCTTCTT</t>
  </si>
  <si>
    <t>TGAGACACAGCAAACCTTCTT</t>
  </si>
  <si>
    <t>ACTCCTGGACATTCTGTGGTG</t>
  </si>
  <si>
    <t>GGTTGTAGACTCCATCTCATGCTA</t>
  </si>
  <si>
    <t>Low OnTarget</t>
  </si>
  <si>
    <t>Omit. Hog 3.5X</t>
  </si>
  <si>
    <t>X-Dropped</t>
  </si>
  <si>
    <t>X-DroppedOts351_1F</t>
  </si>
  <si>
    <t>Ots17_1345774_C6F</t>
  </si>
  <si>
    <t>CGACAGGTTCAGAGTTCTACAGTCCGACGATCACTCCTGGACATTCTGTGGTG</t>
  </si>
  <si>
    <t>X-DroppedOts351_1R</t>
  </si>
  <si>
    <t>Ots17_1345774_C6R</t>
  </si>
  <si>
    <t>GTGACTGGAGTTCAGACGTGTGCTCTTCCGATCTTAGCATGAGATGGAGTCTACAACC</t>
  </si>
  <si>
    <t>Ots17_1488679_C6</t>
  </si>
  <si>
    <t>TCCGGGCTCTGGCTGGGGACA</t>
  </si>
  <si>
    <t>TCCGGGCTCTTGCTGGGGACA</t>
  </si>
  <si>
    <t>CAGGTCTCTCCAGAGATGTTTGAT</t>
  </si>
  <si>
    <t>GTTGTTTTTGCTGTGTGCCTAG</t>
  </si>
  <si>
    <t>Omit. Hog 5X</t>
  </si>
  <si>
    <t>Ots17_1488679_C6F</t>
  </si>
  <si>
    <t>CGACAGGTTCAGAGTTCTACAGTCCGACGATCCAGGTCTCTCCAGAGATGTTTGAT</t>
  </si>
  <si>
    <t>Ots17_1488679_C6R</t>
  </si>
  <si>
    <t>GTGACTGGAGTTCAGACGTGTGCTCTTCCGATCTCTAGGCACACAGCAAAAACAAC</t>
  </si>
  <si>
    <t>Ots17_1066109_C6</t>
  </si>
  <si>
    <t>CCCACACATGTGGTGACCTCA</t>
  </si>
  <si>
    <t>CCCACACATGCGGTGACCTCA</t>
  </si>
  <si>
    <t>TAGTCCCACTGTACATGCCTTAGA</t>
  </si>
  <si>
    <t>AGTATAACCACCGTGTCCAGAGAT</t>
  </si>
  <si>
    <t>Read Hog with abnormal and fixed plots</t>
  </si>
  <si>
    <t>Omit. Hog 13X usually with semi-fixed plots</t>
  </si>
  <si>
    <t>Ots17_1066109_C6F</t>
  </si>
  <si>
    <t>CGACAGGTTCAGAGTTCTACAGTCCGACGATCTAGTCCCACTGTACATGCCTTAGA</t>
  </si>
  <si>
    <t>Ots17_1066109_C6R</t>
  </si>
  <si>
    <t>GTGACTGGAGTTCAGACGTGTGCTCTTCCGATCTATCTCTGGACACGGTGGTTATACT</t>
  </si>
  <si>
    <t>Dropped after Testing in 2020</t>
  </si>
  <si>
    <t>wenYhap_106664_7</t>
  </si>
  <si>
    <t>Ots_wenYhap_106664_7</t>
  </si>
  <si>
    <t>TCCTGCAGGCAT[CT]AGCTATGT</t>
  </si>
  <si>
    <t>TCCTGCAGGCTT[CT]AGCTATGT</t>
  </si>
  <si>
    <t>Ots353</t>
  </si>
  <si>
    <t>wenYhap_106664_48</t>
  </si>
  <si>
    <t>Ots_wenYhap_106664_48</t>
  </si>
  <si>
    <t>CAGCAATCGAGGGAACAGGGA</t>
  </si>
  <si>
    <t>CAGCAATCGATGGAACAGGGA</t>
  </si>
  <si>
    <t>wenYhap_25067_66</t>
  </si>
  <si>
    <t>Ots_wenYhap_25067_66</t>
  </si>
  <si>
    <t>GGCTTCCGGGGTAAGTGGGCA</t>
  </si>
  <si>
    <t>GGCTTCCGGGTTAAGTGGGCA</t>
  </si>
  <si>
    <t>wenYhap_25067_79</t>
  </si>
  <si>
    <t>Ots_wenYhap_25067_79</t>
  </si>
  <si>
    <t>AGTGGGCAGGGGTTAAGAAGC</t>
  </si>
  <si>
    <t>AGTGGGCAGGTGTTAAGAAGC</t>
  </si>
  <si>
    <t>Dropped after 344+ review</t>
  </si>
  <si>
    <t>CHI06027687_48149</t>
  </si>
  <si>
    <t>Ots_CHI06027687_48149</t>
  </si>
  <si>
    <t>TGAGACGTCCGAGATC</t>
  </si>
  <si>
    <t>TGAGACGTCCTAGATC</t>
  </si>
  <si>
    <t>CACTTTGTTCCCCTCTCCAA</t>
  </si>
  <si>
    <t>CCTGAACACCTCCCTAACCA</t>
  </si>
  <si>
    <t>March 2019</t>
  </si>
  <si>
    <t>Chen Unpublished</t>
  </si>
  <si>
    <t>Drop. Read Hog</t>
  </si>
  <si>
    <t>CHI06027687_48149F</t>
  </si>
  <si>
    <t>CGACAGGTTCAGAGTTCTACAGTCCGACGATCCACTTTGTTCCCCTCTCCAA</t>
  </si>
  <si>
    <t>CHI06027687_48149R</t>
  </si>
  <si>
    <t>GTGACTGGAGTTCAGACGTGTGCTCTTCCGATCTCCTGAACACCTCCCTAACCA</t>
  </si>
  <si>
    <t>CHI06027687_102035</t>
  </si>
  <si>
    <t>Ots_CHI06027687_102035</t>
  </si>
  <si>
    <t>TCTCAACCAGCT</t>
  </si>
  <si>
    <t>TTTCAACCAGCT</t>
  </si>
  <si>
    <t>TTTGCACACTCTTGGCATTC</t>
  </si>
  <si>
    <t>TGCTCAGCATATGTGGGAAG</t>
  </si>
  <si>
    <t>CHI06027687_102035F</t>
  </si>
  <si>
    <t>CGACAGGTTCAGAGTTCTACAGTCCGACGATCTTTGCACACTCTTGGCATTC</t>
  </si>
  <si>
    <t>CHI06027687_102035R</t>
  </si>
  <si>
    <t>GTGACTGGAGTTCAGACGTGTGCTCTTCCGATCTTGCTCAGCATATGTGGGAAG</t>
  </si>
  <si>
    <t>Ots18_28957937</t>
  </si>
  <si>
    <t>TTTTTGAAGCC</t>
  </si>
  <si>
    <t>TCTTTGAAGCC</t>
  </si>
  <si>
    <t>GTCAAGGTTCCCTTTCCAGATA</t>
  </si>
  <si>
    <t>TGAGGCTCTTGTTCCTAATGTTT</t>
  </si>
  <si>
    <t>Early 2019</t>
  </si>
  <si>
    <t>Drop-Fixed for A1 with Previous comment of no hets. The previous comment was probably based on a single plate of Bonn samples with 4 A2A2 occurences. Reverse Sequence may be listed wrong</t>
  </si>
  <si>
    <t>Ots18_28957937F</t>
  </si>
  <si>
    <t>CGACAGGTTCAGAGTTCTACAGTCCGACGATCGTCAAGGTTCCCTTTCCAGATA</t>
  </si>
  <si>
    <t>Ots18_28957937R</t>
  </si>
  <si>
    <t>GTGACTGGAGTTCAGACGTGTGCTCTTCCGATCTTGAGGCTCTTGTTCCTAATGTTT</t>
  </si>
  <si>
    <t>Ots6_26160919</t>
  </si>
  <si>
    <t>CCACAAGGAA</t>
  </si>
  <si>
    <t>CCACAAGGAG</t>
  </si>
  <si>
    <t>CAAACCATGGCAGAGGTAATG</t>
  </si>
  <si>
    <t>AGTGGTAGTGGCCTCAGTTGTT</t>
  </si>
  <si>
    <t>Drop-Monomorphic. Reverse Sequence may be listed wrong</t>
  </si>
  <si>
    <t>Ots6_26160919F</t>
  </si>
  <si>
    <t>CGACAGGTTCAGAGTTCTACAGTCCGACGATCCAAACCATGGCAGAGGTAATG</t>
  </si>
  <si>
    <t>Ots6_26160919R</t>
  </si>
  <si>
    <t>GTGACTGGAGTTCAGACGTGTGCTCTTCCGATCTAGTGGTAGTGGCCTCAGTTGTT</t>
  </si>
  <si>
    <t>Ots11_29681451</t>
  </si>
  <si>
    <t>GCTAGATAATA</t>
  </si>
  <si>
    <t>GCTAGGTAATA</t>
  </si>
  <si>
    <t>TCATCCTAAAGCTTTCGTTTTAAT</t>
  </si>
  <si>
    <t>ACATTGAGTAAGGTTTGGTGCT</t>
  </si>
  <si>
    <t>Drop. Fixed for A1</t>
  </si>
  <si>
    <t>Ots11_29681451F</t>
  </si>
  <si>
    <t>CGACAGGTTCAGAGTTCTACAGTCCGACGATCTCATCCTAAAGCTTTCGTTTTAAT</t>
  </si>
  <si>
    <t>Ots11_29681451R</t>
  </si>
  <si>
    <t>GTGACTGGAGTTCAGACGTGTGCTCTTCCGATCTACATTGAGTAAGGTTTGGTGCT</t>
  </si>
  <si>
    <t>CHI06023484_2778</t>
  </si>
  <si>
    <t>Ots_CHI06023484_2778</t>
  </si>
  <si>
    <t>TTTGGCTGATTTCAAA</t>
  </si>
  <si>
    <t>TTTGGTTGATTTCAAA</t>
  </si>
  <si>
    <t>ATGGGCCTAGTGTCTCAAGC</t>
  </si>
  <si>
    <t>TGGTTGAGATGGAGACGTGA</t>
  </si>
  <si>
    <t>Drop. Indistinguishable plot</t>
  </si>
  <si>
    <t>CHI06023484_2778F</t>
  </si>
  <si>
    <t>CGACAGGTTCAGAGTTCTACAGTCCGACGATCATGGGCCTAGTGTCTCAAGC</t>
  </si>
  <si>
    <t>CHI06023484_2778R</t>
  </si>
  <si>
    <t>GTGACTGGAGTTCAGACGTGTGCTCTTCCGATCTTGGTTGAGATGGAGACGTGA</t>
  </si>
  <si>
    <t>Ots_crRAD2654147</t>
  </si>
  <si>
    <t>Ots_crRAD26541-47</t>
  </si>
  <si>
    <t>CTGCTCGACAGAGA</t>
  </si>
  <si>
    <t>CTGCTCAACAGAGA</t>
  </si>
  <si>
    <t>TGCAGGAGAAGCTGACTGAC</t>
  </si>
  <si>
    <t>GCAGCTTTGGAGGGTCGT</t>
  </si>
  <si>
    <t>DROP-Cannot score as is</t>
  </si>
  <si>
    <t>Ots_crRAD26541-47F</t>
  </si>
  <si>
    <t>CGACAGGTTCAGAGTTCTACAGTCCGACGATCTGCAGGAGAAGCTGACTGAC</t>
  </si>
  <si>
    <t>Ots_crRAD26541-47R</t>
  </si>
  <si>
    <t>GTGACTGGAGTTCAGACGTGTGCTCTTCCGATCTGCAGCTTTGGAGGGTCGT</t>
  </si>
  <si>
    <t>Ots_u0717373</t>
  </si>
  <si>
    <t>Ots_u07-17.373</t>
  </si>
  <si>
    <t>ACACATACACATTTGAATG</t>
  </si>
  <si>
    <t>CACATACACATTGAATG</t>
  </si>
  <si>
    <t>TTGCCCATTCACCATCGGAAT</t>
  </si>
  <si>
    <t>CACTGCACCAAATCACTCTTTCAAT</t>
  </si>
  <si>
    <t>Ots_u07-17.373F</t>
  </si>
  <si>
    <t>CGACAGGTTCAGAGTTCTACAGTCCGACGATCTTGCCCATTCACCATCGGAAT</t>
  </si>
  <si>
    <t>Ots_u07-17.373R</t>
  </si>
  <si>
    <t>GTGACTGGAGTTCAGACGTGTGCTCTTCCGATCTCACTGCACCAAATCACTCTTTCAAT</t>
  </si>
  <si>
    <t>Ots_104048194</t>
  </si>
  <si>
    <t>Ots_104048-194</t>
  </si>
  <si>
    <t>C[TC]GCCACCACCACCAC</t>
  </si>
  <si>
    <t>C[TC]GCCACCGCCACCAC</t>
  </si>
  <si>
    <t>CAGCTGCTGCAGTCAATGAG</t>
  </si>
  <si>
    <t>GCTCCTTACCAGTGTTGTCAGT</t>
  </si>
  <si>
    <t>Ots_104048-194F</t>
  </si>
  <si>
    <t>CGACAGGTTCAGAGTTCTACAGTCCGACGATCCAGCTGCTGCAGTCAATGAG</t>
  </si>
  <si>
    <t>Ots_104048-194R</t>
  </si>
  <si>
    <t>GTGACTGGAGTTCAGACGTGTGCTCTTCCGATCTGCTCCTTACCAGTGTTGTCAGT</t>
  </si>
  <si>
    <t>CHI06023484_2802</t>
  </si>
  <si>
    <t>Ots_CHI06023484_2802</t>
  </si>
  <si>
    <t>AATCTTCCAACTTAATCATTC</t>
  </si>
  <si>
    <t>AATCTTCCAAGTTAATCATTC</t>
  </si>
  <si>
    <t>CHI06023484_2802F</t>
  </si>
  <si>
    <t>CHI06023484_2802R</t>
  </si>
  <si>
    <t>CHI06035945_4168TEST1</t>
  </si>
  <si>
    <t>Ots_CHI06035945_4168TEST1</t>
  </si>
  <si>
    <t>TTGACTCATTCCCTTAAATGA</t>
  </si>
  <si>
    <t>TTGACTCATTTCCTTAAATGA</t>
  </si>
  <si>
    <t>TCCCAGTCATGTGAAATCCA</t>
  </si>
  <si>
    <t>TGAACAAAAATGTAAACGCAACA</t>
  </si>
  <si>
    <t>Drop in favor of 4547</t>
  </si>
  <si>
    <t>CHI06035945_4168F</t>
  </si>
  <si>
    <t>CGACAGGTTCAGAGTTCTACAGTCCGACGATCTCCCAGTCATGTGAAATCCA</t>
  </si>
  <si>
    <t>CHI06035945_4168R</t>
  </si>
  <si>
    <t>GTGACTGGAGTTCAGACGTGTGCTCTTCCGATCTTGAACAAAAATGTAAACGCAACA</t>
  </si>
  <si>
    <t>CHI06035945_4168TEST2</t>
  </si>
  <si>
    <t>Ots_CHI06035945_4168TEST2</t>
  </si>
  <si>
    <t>ATTCCCTTAAA</t>
  </si>
  <si>
    <t>ATTTCCTTAAA</t>
  </si>
  <si>
    <t>GCCTAATTAATACATTTCAATTGACTC</t>
  </si>
  <si>
    <t>Drop. Too weak to score. 4547will be kept</t>
  </si>
  <si>
    <t>CGACAGGTTCAGAGTTCTACAGTCCGACGATCGCCTAATTAATACATTTCAATTGACTC</t>
  </si>
  <si>
    <t>CHI06048618_5210</t>
  </si>
  <si>
    <t>Ots_CHI06048618_5210</t>
  </si>
  <si>
    <t>ATGAGTAAAGAGATTGTGCTT</t>
  </si>
  <si>
    <t>ATGAGTAAAGCGATTGTGCTT</t>
  </si>
  <si>
    <t>Drop in favor of smaller probe with SNP at  5222</t>
  </si>
  <si>
    <t>CHI06048618_5210F</t>
  </si>
  <si>
    <t>CHI06048618_5210R</t>
  </si>
  <si>
    <t>Dropped after Ots299 Review</t>
  </si>
  <si>
    <t>Ots_aldb177M</t>
  </si>
  <si>
    <t>Ots_aldb-177M</t>
  </si>
  <si>
    <t>CCAAATTGCTTAACCC</t>
  </si>
  <si>
    <t>CCAAATTGCTTTATCC</t>
  </si>
  <si>
    <t>GCGATCAGGTGACGCTAAAATGA</t>
  </si>
  <si>
    <t>AGGAAGGTGATGCCTGAGAGA</t>
  </si>
  <si>
    <t>Linked to  Ots_OTALDBINT1-SNP1 which was retained</t>
  </si>
  <si>
    <t>Ots_Tnsf</t>
  </si>
  <si>
    <t>TGCTCCAGATCTC</t>
  </si>
  <si>
    <t>TGCTCCAGGTCTC</t>
  </si>
  <si>
    <t>GCCAATACGGGTTCTGAACTGT</t>
  </si>
  <si>
    <t>CGGAATAGTCATAGTAGGGCTCGTT</t>
  </si>
  <si>
    <t>Linked to  Ots_OTSTF1-SNP1 which was retained</t>
  </si>
  <si>
    <t>Ots_FGF6A</t>
  </si>
  <si>
    <t>CACGATTAGCAATGAACAA</t>
  </si>
  <si>
    <t>CACGATTAGCAATTAACAA</t>
  </si>
  <si>
    <t>CTTGTGCGCACCTTGCA</t>
  </si>
  <si>
    <t>TCAAAAATGTCTATCCAACAAATACTCTGAAAAATATTG</t>
  </si>
  <si>
    <t>Linked to Ots_FGF6B_1. Low On target rate. Low read Depth.</t>
  </si>
  <si>
    <t>Ots_hsc715453</t>
  </si>
  <si>
    <t>Ots_hsc71-5'-453</t>
  </si>
  <si>
    <t>GCCTGAGGTGGCAAA</t>
  </si>
  <si>
    <t>GCCTGAGGTGACAAA</t>
  </si>
  <si>
    <t>GTACGAAGTTGCGCCTTGTC</t>
  </si>
  <si>
    <t>TTGAGAACATGTGGTAATTAACTACAATGACTAA</t>
  </si>
  <si>
    <t>Linked to Ots_hsc71-3'-488 which was retained</t>
  </si>
  <si>
    <t>Ots_zP3b215</t>
  </si>
  <si>
    <t>Ots_zP3b-215</t>
  </si>
  <si>
    <t>CCAAATATCCTACCCGTGATG</t>
  </si>
  <si>
    <t>CAAATATCCTACCAGTGATG</t>
  </si>
  <si>
    <t>TGCTGAGGACCATCTGCAATTC</t>
  </si>
  <si>
    <t>AGGTCCATGAATAACTGAAAATGTACAAGT</t>
  </si>
  <si>
    <t>Fixed locus</t>
  </si>
  <si>
    <t>Ots_111312435</t>
  </si>
  <si>
    <t>Ots_111312-435</t>
  </si>
  <si>
    <t>ACTCATACCTAGAGGTCACAT</t>
  </si>
  <si>
    <t>CTCATACCTAGAGATCACAT</t>
  </si>
  <si>
    <t>CCATGCGCCTTTGAGGAAATTAA</t>
  </si>
  <si>
    <t>TTCATGGTCTTTATCCCCCCTACA</t>
  </si>
  <si>
    <t>Jon reports as noninformative</t>
  </si>
  <si>
    <t>Ots_crRAD4845974</t>
  </si>
  <si>
    <t>Ots_crRAD48459-74</t>
  </si>
  <si>
    <t>GGCTGATGACCGG</t>
  </si>
  <si>
    <t>GGCTGACGACCGG</t>
  </si>
  <si>
    <t>GGTCACGATCGTGGGGTC</t>
  </si>
  <si>
    <t>ACCGTTCATCCTCCAGATCT</t>
  </si>
  <si>
    <t>Ots_crRAD506127</t>
  </si>
  <si>
    <t>Ots_crRAD5061-27</t>
  </si>
  <si>
    <t>ATTAGGTAT[CT]TTAA</t>
  </si>
  <si>
    <t>ATTAGGCAT[CT]TTAA</t>
  </si>
  <si>
    <t>AGATGCAGGAGGCTCTGGA</t>
  </si>
  <si>
    <t>AGGACTGGAGTGTGATAGCAC</t>
  </si>
  <si>
    <t>Ots_MHC1</t>
  </si>
  <si>
    <t>CATCATCCCGTGAGCAG</t>
  </si>
  <si>
    <t>TCATCATCCCATGAGCAG</t>
  </si>
  <si>
    <t>GTCCACATTCTCCAGTACATGTATGG</t>
  </si>
  <si>
    <t>CAAACCCCTCTGTCTGTTCAGT</t>
  </si>
  <si>
    <t>Low GT%. Poor plots</t>
  </si>
  <si>
    <t>Ots_105897124</t>
  </si>
  <si>
    <t>Ots_105897-124</t>
  </si>
  <si>
    <t>AACCAATAATATGAAAC</t>
  </si>
  <si>
    <t>CCAATAATATGGAAC</t>
  </si>
  <si>
    <t>CCTCAGTGTTATTTGTATATGATCATTTTGAAACATTT</t>
  </si>
  <si>
    <t>AGCCCAATGCATCTACTGAATTCAT</t>
  </si>
  <si>
    <t>Low MAF</t>
  </si>
  <si>
    <t>Ots_u1006171</t>
  </si>
  <si>
    <t>Ots_u1006-171</t>
  </si>
  <si>
    <t>CAGGAATATACTAATGATATAAA</t>
  </si>
  <si>
    <t>TCAGGAATATACTAATAATATAAA</t>
  </si>
  <si>
    <t>GGCAGGTAAGTGGAACGTTTTAGAT</t>
  </si>
  <si>
    <t>CTCGCAAATATTTTTTTTGTTCTTGGTTCA</t>
  </si>
  <si>
    <t>Ots_Chin30up211</t>
  </si>
  <si>
    <t>Ots_Chin30up-211</t>
  </si>
  <si>
    <t>CAGGGTGGGAGAAT</t>
  </si>
  <si>
    <t>CAGGGTGAGAGAAT</t>
  </si>
  <si>
    <t>GGACAATCGAAGACGAAAATATGCA</t>
  </si>
  <si>
    <t>CCTGCCCTGCAGACTTAGG</t>
  </si>
  <si>
    <t>Ots_98409850</t>
  </si>
  <si>
    <t>Ots_98409-850</t>
  </si>
  <si>
    <t>TTGTTCACGAACCTTG</t>
  </si>
  <si>
    <t>TTGTTCACAAACCTTG</t>
  </si>
  <si>
    <t>CTGCGTTTCTGGAATGTTTTCAGT</t>
  </si>
  <si>
    <t>CAAACCTGTTACTGGCCAAATGAAA</t>
  </si>
  <si>
    <t>Ots_crRAD29221</t>
  </si>
  <si>
    <t>Ots_crRAD292-21</t>
  </si>
  <si>
    <t>ATTCATCATTTATG</t>
  </si>
  <si>
    <t>ATTCATTATTTATG</t>
  </si>
  <si>
    <t>TGCAGGGTGGAAGAATTCATC</t>
  </si>
  <si>
    <t>TCACAGTCTGACCTGTCGA</t>
  </si>
  <si>
    <t>Ots_crRAD375851</t>
  </si>
  <si>
    <t>Ots_crRAD3758-51</t>
  </si>
  <si>
    <t>TCT[GA]GTTTACAATT</t>
  </si>
  <si>
    <t>TCT[GA]GTTCACAATT</t>
  </si>
  <si>
    <t>GGCGACACACACAGGGTT</t>
  </si>
  <si>
    <t>TCACAGTAAAGCAGTGAGATTTCA</t>
  </si>
  <si>
    <t>Ots_SERPC1209</t>
  </si>
  <si>
    <t>Ots_SERPC1-209</t>
  </si>
  <si>
    <t>CATTCAGCTTTTTTTC</t>
  </si>
  <si>
    <t>ATTCAGCATTTTTTC</t>
  </si>
  <si>
    <t>CTAAGTTCTTCCTGCCTAATGTGGAT</t>
  </si>
  <si>
    <t>CCAAGATTGAGACTTACTATACATTTACAAGTACA</t>
  </si>
  <si>
    <t>Ots_u0719260</t>
  </si>
  <si>
    <t>Ots_u07-19.260</t>
  </si>
  <si>
    <t>CTTTAGACTGGTGGACTC</t>
  </si>
  <si>
    <t>CTTTAGACTAGTGGACTC</t>
  </si>
  <si>
    <t>GGATGTAGAGTGAAATCACCTTCGA</t>
  </si>
  <si>
    <t>GCAGACTGACTGGTTTAGTTTAACG</t>
  </si>
  <si>
    <t>Ots_98683796</t>
  </si>
  <si>
    <t>Ots_98683-796</t>
  </si>
  <si>
    <t>CTCAGCCCCTATATTACAA</t>
  </si>
  <si>
    <t>CTCAGCCCCTATTTTACAA</t>
  </si>
  <si>
    <t>GCAATGGCATGACAATGGAAGTC</t>
  </si>
  <si>
    <t>CACTGGCACTGGTGGAGATTA</t>
  </si>
  <si>
    <t>Ots_crRAD1271137</t>
  </si>
  <si>
    <t>Ots_crRAD12711-37</t>
  </si>
  <si>
    <t>CAGTTTCCCAAGAC</t>
  </si>
  <si>
    <t>CAGTTTTCCAAGAC</t>
  </si>
  <si>
    <t>GCTGTTATAGCGCGGACTCA</t>
  </si>
  <si>
    <t>CCTCCTCAGACCAATTGGCA</t>
  </si>
  <si>
    <t>Ots_LEI292</t>
  </si>
  <si>
    <t>Ots_LEI-292</t>
  </si>
  <si>
    <t>CATCATGTCAGGCCTG</t>
  </si>
  <si>
    <t>ATCATGTCAAGCCTG</t>
  </si>
  <si>
    <t>CACCTGAACCTCCACTGTGT</t>
  </si>
  <si>
    <t>GCTGCTGACCTATGAGAAAATTGTG</t>
  </si>
  <si>
    <t>Ots_10177082</t>
  </si>
  <si>
    <t>Ots_101770-82</t>
  </si>
  <si>
    <t>ACTTCCCGGAGCTGC</t>
  </si>
  <si>
    <t>ACTTCCCTGAGCTGC</t>
  </si>
  <si>
    <t>GCGACTTGACAACGAGGAGAA</t>
  </si>
  <si>
    <t>CCCTCTTCATAACGTTACCAAACAC</t>
  </si>
  <si>
    <t>Ots_u1004117</t>
  </si>
  <si>
    <t>Ots_u1004-117</t>
  </si>
  <si>
    <t>AGCCATGGTGGATTT</t>
  </si>
  <si>
    <t>CAGCCATAGTGGATTT</t>
  </si>
  <si>
    <t>GGGACCACATAGAAAACATCTGTCT</t>
  </si>
  <si>
    <t>GGTGACAGTGACTGTTTCATTGG</t>
  </si>
  <si>
    <t>Ots_crRAD3809529</t>
  </si>
  <si>
    <t>Ots_crRAD38095-29</t>
  </si>
  <si>
    <t>GAGTGGAGTCTGAC</t>
  </si>
  <si>
    <t>GAGTGGTGTCTGAC</t>
  </si>
  <si>
    <t>GTGCCGCAACAGAGTGGA</t>
  </si>
  <si>
    <t>CTGCCTTTCCAGGGTGCA</t>
  </si>
  <si>
    <t>Ots_USMG567</t>
  </si>
  <si>
    <t>Ots_USMG5-67</t>
  </si>
  <si>
    <t>TCTTGCTCACGTATGCA</t>
  </si>
  <si>
    <t>CTTGCTCACATATGCA</t>
  </si>
  <si>
    <t>GGGCAATGGTGGCTATGCT</t>
  </si>
  <si>
    <t>CGTATGTTGTTCTGTCCACAGTGT</t>
  </si>
  <si>
    <t>Low MAF. Read Hog</t>
  </si>
  <si>
    <t>Ots_crRAD3874636</t>
  </si>
  <si>
    <t>Ots_crRAD38746-36</t>
  </si>
  <si>
    <t>CGTGACTATGCCAC</t>
  </si>
  <si>
    <t>CGTGACAATGCCAC</t>
  </si>
  <si>
    <t>TGACCCTCCAGCGTGACT</t>
  </si>
  <si>
    <t>ACTCTTCGCTGGCCATGG</t>
  </si>
  <si>
    <t>Ots_crRAD5753724</t>
  </si>
  <si>
    <t>Ots_crRAD57537-24</t>
  </si>
  <si>
    <t>GAGCCC+ATGAGAAA</t>
  </si>
  <si>
    <t>GAGCCC+CTGAGAAA</t>
  </si>
  <si>
    <t>TGCAGGGGGACAAGAGAGA</t>
  </si>
  <si>
    <t>CGCTCATAGCTTGTTCTCCA</t>
  </si>
  <si>
    <t>Low On Target Genotyping</t>
  </si>
  <si>
    <t>Ots_crRAD2867765</t>
  </si>
  <si>
    <t>Ots_crRAD28677-65</t>
  </si>
  <si>
    <t>CTTCCGGGTTAAGAGGA</t>
  </si>
  <si>
    <t>CTTCTGGGTTAAGAGGA</t>
  </si>
  <si>
    <t>CTTGCGCGGCAGTTGAAC</t>
  </si>
  <si>
    <t>TGTGTCCTCCGAAACATGACC</t>
  </si>
  <si>
    <t>Ots_crRAD4205848</t>
  </si>
  <si>
    <t>Ots_crRAD42058-48</t>
  </si>
  <si>
    <t>GAGCCAAGTAAAGC</t>
  </si>
  <si>
    <t>GAGCCATGTAAAGC</t>
  </si>
  <si>
    <t>AAGCTATGCAGGCGACGG</t>
  </si>
  <si>
    <t>GTGCACAATTGGCCCAGC</t>
  </si>
  <si>
    <t>Low On Target Genotyping. Low GT%</t>
  </si>
  <si>
    <t>Ots_crRAD3305462</t>
  </si>
  <si>
    <t>Ots_crRAD33054-62</t>
  </si>
  <si>
    <t>CACGGGAATGGACA</t>
  </si>
  <si>
    <t>CACGGGTATGGACA</t>
  </si>
  <si>
    <t>CGACCATGGCCCCCAATTCAT</t>
  </si>
  <si>
    <t>GTGAGGCTGACCGTGACC</t>
  </si>
  <si>
    <t>Read Hog</t>
  </si>
  <si>
    <t>Ots_crRAD3034148</t>
  </si>
  <si>
    <t>Ots_crRAD30341-48</t>
  </si>
  <si>
    <t>G[AG]CACATTGGTGCA</t>
  </si>
  <si>
    <t>G[AG]CACAATGGTGCA</t>
  </si>
  <si>
    <t>TGCAGGCTGACTTGGGTA</t>
  </si>
  <si>
    <t>TAACCCGGAAGCCAGCTG</t>
  </si>
  <si>
    <t>Read Hog. Low GT%</t>
  </si>
  <si>
    <t>Dropped - see comments</t>
  </si>
  <si>
    <t>Duplicated - already in panel</t>
  </si>
  <si>
    <t>Ots_CHI06027687_143477F</t>
  </si>
  <si>
    <t>tube</t>
  </si>
  <si>
    <t>Ots_CHI06027687_143477R</t>
  </si>
  <si>
    <t>Ots_CHI06105101_16717F</t>
  </si>
  <si>
    <t>Ots_CHI06105101_16717R</t>
  </si>
  <si>
    <t>L-1704</t>
  </si>
  <si>
    <t>Old Comment</t>
  </si>
  <si>
    <t>Old Spike</t>
  </si>
  <si>
    <t>Jeffs Initial thought</t>
  </si>
  <si>
    <t>Jeffs reccomendation based on previous work</t>
  </si>
  <si>
    <t>RD</t>
  </si>
  <si>
    <t>OnT</t>
  </si>
  <si>
    <t>HogQ</t>
  </si>
  <si>
    <t>Corrections</t>
  </si>
  <si>
    <t>Corrections2</t>
  </si>
  <si>
    <t>GT%</t>
  </si>
  <si>
    <t>GT new average</t>
  </si>
  <si>
    <t>GT new Clearwater</t>
  </si>
  <si>
    <t>GT new Chief</t>
  </si>
  <si>
    <t>GT new Cowlitz</t>
  </si>
  <si>
    <t>Hz new average</t>
  </si>
  <si>
    <t>HZ new Clearwater</t>
  </si>
  <si>
    <t>HZ new Chief</t>
  </si>
  <si>
    <t>HZ new Cowlitz</t>
  </si>
  <si>
    <t>GT orig Clearwater</t>
  </si>
  <si>
    <t>GT orig Chief</t>
  </si>
  <si>
    <t>GT orig Cowlitz</t>
  </si>
  <si>
    <t>HZ orig Clearwater</t>
  </si>
  <si>
    <t>HZ orig Chief</t>
  </si>
  <si>
    <t>HZ orig Cowlitz</t>
  </si>
  <si>
    <t>Omit. It sucks</t>
  </si>
  <si>
    <t>[0.5,</t>
  </si>
  <si>
    <t>0.0]</t>
  </si>
  <si>
    <t>Omit if Shawn approves</t>
  </si>
  <si>
    <t>[0.0,</t>
  </si>
  <si>
    <t>Omit but clear with Shawn</t>
  </si>
  <si>
    <t>Omit. Lacks Diversity</t>
  </si>
  <si>
    <t>Omit</t>
  </si>
  <si>
    <t>Fixed in Bonneville - kept at Jon's request</t>
  </si>
  <si>
    <t>Omit. Non amplifying</t>
  </si>
  <si>
    <t>FIX PLOTS. Het cluster isn't being scored at all</t>
  </si>
  <si>
    <t>Keep. TWEAK CORRECTIONS</t>
  </si>
  <si>
    <t>Keep. Spike to 1X</t>
  </si>
  <si>
    <t>[1.0,</t>
  </si>
  <si>
    <t>Keep. Review plots again</t>
  </si>
  <si>
    <t>[2.0,</t>
  </si>
  <si>
    <t>Possible Omit. Lacks Diversity</t>
  </si>
  <si>
    <t>Keep. Keep the old loci unless there is a blatant problem</t>
  </si>
  <si>
    <t>2.0]</t>
  </si>
  <si>
    <t>[1.8,</t>
  </si>
  <si>
    <t>Ignore. Already at 2X</t>
  </si>
  <si>
    <t>[0.8,</t>
  </si>
  <si>
    <t>Ignore</t>
  </si>
  <si>
    <t>[1.6,</t>
  </si>
  <si>
    <t>[0.3,</t>
  </si>
  <si>
    <t>0.7]</t>
  </si>
  <si>
    <t>[1.5,</t>
  </si>
  <si>
    <t>Need to review Reverse sequence before ordering again</t>
  </si>
  <si>
    <t>[0.4,</t>
  </si>
  <si>
    <t>[1.9,</t>
  </si>
  <si>
    <t>0.4]</t>
  </si>
  <si>
    <t>[2.2,</t>
  </si>
  <si>
    <t>[0.7,</t>
  </si>
  <si>
    <t>[0.2,</t>
  </si>
  <si>
    <t>0.2]</t>
  </si>
  <si>
    <t>Need to review reverse sequence before ordering again</t>
  </si>
  <si>
    <t>[0.6,</t>
  </si>
  <si>
    <t>Locus</t>
  </si>
  <si>
    <t>chromosome</t>
  </si>
  <si>
    <t>read coordinate start position in genome (SAM 1 base)</t>
  </si>
  <si>
    <t xml:space="preserve">snp coordinate
 in genome </t>
  </si>
  <si>
    <t>SNP position
 in fastq</t>
  </si>
  <si>
    <t>Forward primer</t>
  </si>
  <si>
    <t>Reverse primer</t>
  </si>
  <si>
    <t>probe 1</t>
  </si>
  <si>
    <t>probe 2</t>
  </si>
  <si>
    <t>probe snp</t>
  </si>
  <si>
    <t>probe found</t>
  </si>
  <si>
    <t>probe orientation</t>
  </si>
  <si>
    <t>fastq sequence (amplicon)</t>
  </si>
  <si>
    <t>sam flag</t>
  </si>
  <si>
    <t>mapQ</t>
  </si>
  <si>
    <t>cigar</t>
  </si>
  <si>
    <t>Notes</t>
  </si>
  <si>
    <t>snp annotation (SNPeff)</t>
  </si>
  <si>
    <t>AACTACAATTC[A,G]CATATAT</t>
  </si>
  <si>
    <t>+</t>
  </si>
  <si>
    <t>CGGAAGACCAGATTCTCCAAGAGTATCAAATAGAACTACAATTCACATATATAAGTGCCGCTACTTGGTCGAGATC</t>
  </si>
  <si>
    <t>71M5S</t>
  </si>
  <si>
    <t>ANN=G|3_prime_UTR_variant|MODIFIER|CHIV01G011882|CHIV01G011882|transcript|CHIV01T011882|protein_coding|11/11|c.*459A&gt;G|||||459|WARNING_TRANSCRIPT_NO_STOP_CODON,G|upstream_gene_variant|MODIFIER|CHIV01G011883|CHIV01G011883|transcript|CHIV01T011883|protein_coding||c.-3853A&gt;G|||||2659|WARNING_TRANSCRIPT_NO_STOP_CODON</t>
  </si>
  <si>
    <t>CCACATG[A,G]TAATTGA</t>
  </si>
  <si>
    <t>TTTTCTAGGACAGGTTGCTTGCACCTACTACATATAGCCACTGCCACATGGTAATTGATAACATTGAAATGTAAAG</t>
  </si>
  <si>
    <t>76M</t>
  </si>
  <si>
    <t>ANN=G|intron_variant|MODIFIER|CHIV01G002559|CHIV01G002559|transcript|CHIV01T002559|protein_coding|4/34|c.307-96T&gt;C||||||</t>
  </si>
  <si>
    <t>ATGGAGGATT[G,C]TGGTTGT</t>
  </si>
  <si>
    <t>ACAACCAGAATCCTCCAT</t>
  </si>
  <si>
    <t>TTCCGATCTACACGCCAGTCCACAAGTACAACCAGAATCCTCCATCACCACCACTACTACAATTGATATCTTTCAG</t>
  </si>
  <si>
    <t>9S67M</t>
  </si>
  <si>
    <t>ANN=C|3_prime_UTR_variant|MODIFIER|CHIV01G024351|CHIV01G024351|transcript|CHIV01T024351|protein_coding|20/20|c.*383C&gt;G|||||383|WARNING_TRANSCRIPT_MULTIPLE_STOP_CODONS</t>
  </si>
  <si>
    <t>CTTAGACGTC[A,C]GAGGTC</t>
  </si>
  <si>
    <t>GACCTCGGACGTCTAAG</t>
  </si>
  <si>
    <t>GAGAAGGACCTCGGACGTCTAAGTCGCGGTTTTGCCTGACAACACCCCGCCTCATCATCCGATTGGCTCAAGAAGT</t>
  </si>
  <si>
    <t>ANN=C|3_prime_UTR_variant|MODIFIER|CHIV01G010750|CHIV01G010750|transcript|CHIV01T010750|protein_coding|14/14|c.*279A&gt;C|||||279|WARNING_TRANSCRIPT_MULTIPLE_STOP_CODONS&amp;WARNING_REF_DOES_NOT_MATCH_GENOME</t>
  </si>
  <si>
    <t>Ots_102213-210 secondary</t>
  </si>
  <si>
    <t>ACAGTAAGAG[T,C]ATTAAT</t>
  </si>
  <si>
    <t>ACTCTTGTACTGTATACAGTAAGAGCATTAATATTGAATTAATGTGTTTTTAGATTTCAATCATTGTCATGGAATG</t>
  </si>
  <si>
    <t>ANN=C|intron_variant|MODIFIER|CHIV01G010652|CHIV01G010652|transcript|CHIV01T010652|protein_coding|5/6|c.361-506A&gt;G||||||WARNING_TRANSCRIPT_MULTIPLE_STOP_CODONS</t>
  </si>
  <si>
    <t>ATCCTTGTACTGTATACAGTAAGAGCATTAATATTGAATTAATGTGTTTTTAGATTTCAATCATTGTCATGGAATG</t>
  </si>
  <si>
    <t>ANN=C|splice_region_variant&amp;intron_variant|LOW|CHIV01G010652|CHIV01G010652|transcript|CHIV01T010652|protein_coding|1/6|c.41-7A&gt;G||||||WARNING_TRANSCRIPT_MULTIPLE_STOP_CODONS</t>
  </si>
  <si>
    <t>CACATAGTGTAGCT[T,C]TACTAC</t>
  </si>
  <si>
    <t>AACAAAAGGGTGCACATAGTGTAGCTCTACTACAGAACTGGAGGTGTCCATTACTGTCATACATTTATCAGTAGGC</t>
  </si>
  <si>
    <t>ANN=C|upstream_gene_variant|MODIFIER|CHIV01G013331|CHIV01G013331|transcript|CHIV01T013331|protein_coding||c.-2153A&gt;G|||||2153|WARNING_TRANSCRIPT_NO_START_CODON,C|intergenic_region|MODIFIER|CHIV01G013331-CHIV01G013332|CHIV01G013331-CHIV01G013332|intergenic_region|CHIV01G013331-CHIV01G013332|||n.20097469T&gt;C||||||</t>
  </si>
  <si>
    <t>Ots_102457-132 secondary</t>
  </si>
  <si>
    <t>TGGGGC[A,G]ACGCACAATTGGCT</t>
  </si>
  <si>
    <t>AGCCAATTGTGCGTCGCCCCA</t>
  </si>
  <si>
    <t>TCCCTAACCCAGACGACGCTAAGCCAATTGTGCGTCGCCCCACGGACCTCCCGGTCGTGAACCCAGTCTCTGCTGG</t>
  </si>
  <si>
    <t>ANN=G|upstream_gene_variant|MODIFIER|CHIV01G011696|CHIV01G011696|transcript|CHIV01T011696|protein_coding||c.-1942T&gt;C|||||1814|,G|downstream_gene_variant|MODIFIER|CHIV01G011698|CHIV01G011698|transcript|CHIV01T011698|protein_coding||c.*94294T&gt;C|||||1291|WARNING_TRANSCRIPT_NO_STOP_CODON,G|intron_variant|MODIFIER|CHIV01G011697|CHIV01G011697|transcript|CHIV01T011697|protein_coding|5/9|c.427-225A&gt;G||||||WARNING_TRANSCRIPT_MULTIPLE_STOP_CODONS</t>
  </si>
  <si>
    <t>ACCCTAACCCGGACGACGCTAAGCCAATTGTGCGTCGCCCCACGGACCTCCCGGTCGTGAACCCAGTCTCTGCTGG</t>
  </si>
  <si>
    <t>ANN=G|intron_variant|MODIFIER|CHIV01G011697|CHIV01G011697|transcript|CHIV01T011697|protein_coding|9/9|c.*230-679A&gt;G||||||WARNING_TRANSCRIPT_MULTIPLE_STOP_CODONS,G|intron_variant|MODIFIER|CHIV01G011698|CHIV01G011698|transcript|CHIV01T011698|protein_coding|9/10|c.*1732+1977T&gt;C||||||WARNING_TRANSCRIPT_NO_STOP_CODON</t>
  </si>
  <si>
    <t>AGGGACAGTTTC[G,T]CAGACG</t>
  </si>
  <si>
    <t>TGGGACAGAGGTGGGAATTGACAAGTGTTTTTAGCAGAACTGAAAGGGACAGTTTCGCAGACGAAGATTGATCCCA</t>
  </si>
  <si>
    <t>ANN=T|downstream_gene_variant|MODIFIER|CHIV01G019523|CHIV01G019523|transcript|CHIV01T019523|protein_coding||c.*6433G&gt;T|||||1191|WARNING_TRANSCRIPT_MULTIPLE_STOP_CODONS,T|intron_variant|MODIFIER|CHIV01G019524|CHIV01G019524|transcript|CHIV01T019524|protein_coding|1/11|c.64+340G&gt;T||||||</t>
  </si>
  <si>
    <t>Ots_102867-609 secondary</t>
  </si>
  <si>
    <t>AGAGAGAAG[T,C]CCCAGGTG</t>
  </si>
  <si>
    <t>CACCTGGGGCTTCTCTCT</t>
  </si>
  <si>
    <t>CTCTGCCATTCATTTGGGCTTTGCACCTGGGGCTTCTCTCTGTCCAGCCCATCCAAAGGGACCACTTTAGACAGAT</t>
  </si>
  <si>
    <t>72M4S</t>
  </si>
  <si>
    <t>ANN=C|missense_variant|MODERATE|CHIV01G015495|CHIV01G015495|transcript|CHIV01T015495|protein_coding|10/10|c.1450A&gt;G|p.Pro484Ala|1678/1861|1450/1629|484/542||WARNING_REF_DOES_NOT_MATCH_GENOME,C|upstream_gene_variant|MODIFIER|CHIV01G015494|CHIV01G015494|transcript|CHIV01T015494|protein_coding||c.-2425A&gt;G|||||2271|</t>
  </si>
  <si>
    <t>CTCTGCCATTCATTTGGGCTTTGCACCTGGGGCTTCTCTCTGTCCAACCCATCCAAGGGGACCACTTTAGACAGAT</t>
  </si>
  <si>
    <t>ANN=C|downstream_gene_variant|MODIFIER|CHIV01G015496|CHIV01G015496|transcript|CHIV01T015496|protein_coding||c.*6936A&gt;G|||||4796|,C|intron_variant|MODIFIER|CHIV01G015495|CHIV01G015495|transcript|CHIV01T015495|protein_coding|6/9|c.967+1730A&gt;G||||||</t>
  </si>
  <si>
    <t>CATCCTG[C,T]TGGACCC</t>
  </si>
  <si>
    <t>ACCACCCACCTCCTCAGAAGCATCCTGTTGGACCCCCAGTGTCCCGACTTTCTCTGTCTAGATCGGAAGAGCACAC</t>
  </si>
  <si>
    <t>59M17S</t>
  </si>
  <si>
    <t>ANN=T|upstream_gene_variant|MODIFIER|CHIV01G010894|CHIV01G010894|transcript|CHIV01T010894|protein_coding||c.-3657C&gt;T|||||2244|WARNING_TRANSCRIPT_MULTIPLE_STOP_CODONS,T|intergenic_region|MODIFIER|CHIV01G010893-CHIV01G010894|CHIV01G010893-CHIV01G010894|intergenic_region|CHIV01G010893-CHIV01G010894|||n.55669454C&gt;T||||||</t>
  </si>
  <si>
    <t>CATCAACAC[A,G]ATCTGC</t>
  </si>
  <si>
    <t>CAAACGCGCACTCACACACATCAACACAATCTGCAGAAGAATTGAGTCGTAAAATCGTACCATTGTGAAGATCGAA</t>
  </si>
  <si>
    <t>69M7S</t>
  </si>
  <si>
    <t>ANN=G|3_prime_UTR_variant|MODIFIER|CHIV01G004749|CHIV01G004749|transcript|CHIV01T004749|protein_coding|15/15|c.*1374T&gt;C|||||1540|WARNING_TRANSCRIPT_NO_STOP_CODON</t>
  </si>
  <si>
    <t>*</t>
  </si>
  <si>
    <t>CTTTCGTCCTTA[G,A]CACATAG</t>
  </si>
  <si>
    <t>CTATGTGCTAAGGACGAAAG</t>
  </si>
  <si>
    <t>GCGTTACTGGTGTTATAAACGTTAGCTAGCTATGTGCTAAGGACGAAAGGTTGACCTCAACATCGTCCTTCATAAT</t>
  </si>
  <si>
    <t>No significant similarity found</t>
  </si>
  <si>
    <t>ANN=A||MODIFIER|||||||||||||ERROR_CHROMOSOME_NOT_FOUND</t>
  </si>
  <si>
    <t>CTGAAAAAC[G,A]ACATCC</t>
  </si>
  <si>
    <t>GGATGTCGTTTTTCAGGA</t>
  </si>
  <si>
    <t>CCTGAGCATCCCAGTTGAACTGACAAGGATGTCGTTTTTCAGGATTTCGTTTTTTCCTATGACCAAATTGTAAATA</t>
  </si>
  <si>
    <t>ANN=A|3_prime_UTR_variant|MODIFIER|CHIV01G021345|CHIV01G021345|transcript|CHIV01T021345|protein_coding|9/9|c.*15G&gt;A|||||15|WARNING_TRANSCRIPT_NO_START_CODON&amp;WARNING_REF_DOES_NOT_MATCH_GENOME,A|downstream_gene_variant|MODIFIER|CHIV01G021346|CHIV01G021346|transcript|CHIV01T021346|protein_coding||c.*1466C&gt;T|||||738|</t>
  </si>
  <si>
    <t>CCGAGCTTGA[G,C]TTAGGA</t>
  </si>
  <si>
    <t>AGTACAAGTGCAGAGAATGACATCATGCCCCATCAACTCATGATTCCGAGCTTGAGTTAGGAGGACTTTGTAGCTT</t>
  </si>
  <si>
    <t>ANN=C|missense_variant|MODERATE|CHIV01G009787|CHIV01G009787|transcript|CHIV01T009787|protein_coding|15/20|c.7139C&gt;G|p.Thr2380Ser|7360/8944|7139/8151|2380/2716||</t>
  </si>
  <si>
    <t>CAAGAGTGG[C,A]ATAAAA</t>
  </si>
  <si>
    <t>ATAATCATTGACCATAATTCATCAATAAAGTACAAGAGTGGAATAAAAACCTGCAGACACTGCCCTCAGTACATCG</t>
  </si>
  <si>
    <t>ANN=A|3_prime_UTR_variant|MODIFIER|CHIV01G024336|CHIV01G024336|transcript|CHIV01T024336|protein_coding|3/3|c.*853G&gt;T|||||1609|WARNING_TRANSCRIPT_NO_STOP_CODON&amp;WARNING_REF_DOES_NOT_MATCH_GENOME,A|upstream_gene_variant|MODIFIER|CHIV01G024335|CHIV01G024335|transcript|CHIV01T024335|protein_coding||c.-2358G&gt;T|||||2358|WARNING_TRANSCRIPT_NO_STOP_CODON</t>
  </si>
  <si>
    <t>CTCCTGGG[T,C]ATATCG</t>
  </si>
  <si>
    <t>CGATATGCCCAGGAG</t>
  </si>
  <si>
    <t>GACTGTCTTGGAACCGTTGCTACAGCGATATGCCCAGGAGGGCGACATTGGTGTGTTCCGGGAAGATCGGAAGAGC</t>
  </si>
  <si>
    <t>63M13S</t>
  </si>
  <si>
    <t>ANN=C|missense_variant|MODERATE|CHIV01G008414|CHIV01G008414|transcript|CHIV01T008414|protein_coding|5/5|c.1504T&gt;C|p.Ala502Pro|1891/3880|1504/1599|502/532||WARNING_TRANSCRIPT_NO_STOP_CODON&amp;WARNING_REF_DOES_NOT_MATCH_GENOME,C|downstream_gene_variant|MODIFIER|CHIV01G008413|CHIV01G008413|transcript|CHIV01T008413|protein_coding||c.*5126T&gt;C|||||3643|,C|downstream_gene_variant|MODIFIER|CHIV01G008415|CHIV01G008415|transcript|CHIV01T008415|protein_coding||c.*2503A&gt;G|||||2379|WARNING_TRANSCRIPT_MULTIPLE_STOP_CODONS</t>
  </si>
  <si>
    <t>CCCGGACAAGATGAGAC[A,C]G</t>
  </si>
  <si>
    <t>CTGTCTCATCTTGTCCGGG</t>
  </si>
  <si>
    <t>GAGCTCGCCTCCTGGTGTCTATCCTCTGTAACTGTCTCATCTTGTCCGGGCTCCCTGCCCAGCAGCCGCTCAGTTC</t>
  </si>
  <si>
    <t>4S40M32S</t>
  </si>
  <si>
    <t>ANN=C|downstream_gene_variant|MODIFIER|CHIV01G004606|CHIV01G004606|transcript|CHIV01T004606|protein_coding||c.*6082A&gt;C|||||1858|,C|downstream_gene_variant|MODIFIER|CHIV01G004607|CHIV01G004607|transcript|CHIV01T004607|protein_coding||c.*1933T&gt;G|||||1292|,C|intergenic_region|MODIFIER|CHIV01G004606-CHIV01G004607|CHIV01G004606-CHIV01G004607|intergenic_region|CHIV01G004606-CHIV01G004607|||n.12543170A&gt;C||||||</t>
  </si>
  <si>
    <t>GAACTGAGCGGCTGCTGGGCAGGGAGCCCGGACAAGATGAGACAGAGGATAGCCACCAGGAGGCGAGATCGGAAGA</t>
  </si>
  <si>
    <t>ANN=C||MODIFIER|||||||||||||ERROR_CHROMOSOME_NOT_FOUND</t>
  </si>
  <si>
    <t>Ots_105407-117 secondary</t>
  </si>
  <si>
    <t>CAGGTTAGGA[A,T]TGGTTG</t>
  </si>
  <si>
    <t>CAACCAATCCTAACCTG</t>
  </si>
  <si>
    <t>AAACTCTTCATCAACCAATCCTAACCTGAACCCATAAAACCTCTGATTATCTTCAATATTTACGCGGATGTACACA</t>
  </si>
  <si>
    <t>ANN=T|3_prime_UTR_variant|MODIFIER|CHIV01G001809|CHIV01G001809|transcript|CHIV01T001809|protein_coding|11/11|c.*719T&gt;A|||||719|WARNING_TRANSCRIPT_MULTIPLE_STOP_CODONS&amp;WARNING_REF_DOES_NOT_MATCH_GENOME,T|upstream_gene_variant|MODIFIER|CHIV01G001808|CHIV01G001808|transcript|CHIV01T001808|protein_coding||c.-6376T&gt;A|||||4954|WARNING_TRANSCRIPT_NO_STOP_CODON</t>
  </si>
  <si>
    <t>ACTCTTCACCAACCAATCCTAACCTGAACCCATAAAACCTCTTTGATTATCTTCAATATTTACGCGGATGTACACA</t>
  </si>
  <si>
    <t>ANN=T|downstream_gene_variant|MODIFIER|CHIV01G009271|CHIV01G009271|transcript|CHIV01T009271|protein_coding||c.*786T&gt;A|||||786|WARNING_TRANSCRIPT_NO_STOP_CODON,T|intergenic_region|MODIFIER|CHIV01G009270-CHIV01G009271|CHIV01G009270-CHIV01G009271|intergenic_region|CHIV01G009270-CHIV01G009271|||n.40120897A&gt;T||||||</t>
  </si>
  <si>
    <t>AAGAGTCCAG[C,T]GTTACTT</t>
  </si>
  <si>
    <t>TTGTTCAATGGGCATTAATGCATGTTAACATTTAAGAGTCCAGCGTTACTTACAATTAAATTCAGAGTATTTTTTA</t>
  </si>
  <si>
    <t>ANN=T||MODIFIER|||||||||||||ERROR_CHROMOSOME_NOT_FOUND</t>
  </si>
  <si>
    <t>TGATTAATGATT[A,C]ATCCTTC</t>
  </si>
  <si>
    <t>GAAGGATGAATCATTAATCA</t>
  </si>
  <si>
    <t>CTAGAGGGTGAAGGATGAATCATTAATCATTGATACCATGAGACGACTAAGTGAAAAATCTGCCAATGTGCCCTTG</t>
  </si>
  <si>
    <t>ANN=C|downstream_gene_variant|MODIFIER|CHIV01G016664|CHIV01G016664|transcript|CHIV01T016664|protein_coding||c.*1189T&gt;G|||||1189|WARNING_TRANSCRIPT_NO_START_CODON,C|intron_variant|MODIFIER|CHIV01G016663|CHIV01G016663|transcript|CHIV01T016663|protein_coding|1/2|c.187-17T&gt;G||||||WARNING_TRANSCRIPT_NO_START_CODON</t>
  </si>
  <si>
    <t>CATTTTTCAGAATT[G,C]TATTC</t>
  </si>
  <si>
    <t>ACTCTATCATCGGCAGGACCATAGTGGTAAGACTCATTTTTCAGAATTCTATTCTTAATGAACACAACCACACTTA</t>
  </si>
  <si>
    <t>CCCGC[G,T]GTGAGTAT</t>
  </si>
  <si>
    <t>ATCGAGGATGCCTCAAAGACATCCAACAGCCCGCTGTGAGTATGATGACTGGTGGTGGGTCTAACAGATCGGAAGA</t>
  </si>
  <si>
    <t>65M11S</t>
  </si>
  <si>
    <t>ANN=T|missense_variant&amp;splice_region_variant|MODERATE|CHIV01G026707|CHIV01G026707|transcript|CHIV01T026707|protein_coding|5/6|c.995G&gt;T|p.Arg332Leu|1509/2066|995/1203|332/400||,T|upstream_gene_variant|MODIFIER|CHIV01G026706|CHIV01G026706|transcript|CHIV01T026706|protein_coding||c.-5405C&gt;A|||||3448|WARNING_TRANSCRIPT_NO_STOP_CODON</t>
  </si>
  <si>
    <t>CGTAGC[T,A]GCACCTG</t>
  </si>
  <si>
    <t>CGATCTTTTCCATGGCTGTGTGTACTGTACCGTAGCTGCACCTGGTAGCCCTGGGGCTTCAGGCTCTGGAAGTGGG</t>
  </si>
  <si>
    <t>ANN=A|3_prime_UTR_variant|MODIFIER|CHIV01G014448|CHIV01G014448|transcript|CHIV01T014448|protein_coding|2/2|c.*554T&gt;A|||||554|,A|intron_variant|MODIFIER|CHIV01G014447|CHIV01G014447|transcript|CHIV01T014447|protein_coding|4/12|c.478-35224A&gt;T||||||WARNING_TRANSCRIPT_MULTIPLE_STOP_CODONS</t>
  </si>
  <si>
    <t>AAGTAACGTATCA[A,T]ATGGC</t>
  </si>
  <si>
    <t>GCCCTTGTGACAATGCACTGTTATAATGGAATGAAACAAGGTCAAAAGTAACGTATCAAATGGCGCACTGTCTAGA</t>
  </si>
  <si>
    <t>ANN=T|upstream_gene_variant|MODIFIER|CHIV01G004482|CHIV01G004482|transcript|CHIV01T004482|protein_coding||c.-811T&gt;A|||||510|,T|intron_variant|MODIFIER|CHIV01G004483|CHIV01G004483|transcript|CHIV01T004483|protein_coding|2/4|c.199+31A&gt;T||||||</t>
  </si>
  <si>
    <t>ATGGGAGACA[G,T]ATAACT</t>
  </si>
  <si>
    <t>GTGATGAGAGGTTTCCGGAAAATCTCCTAAAAAGCGACATGGGAGACAGATAACTTTTGCACAATGGAATCCAGAA</t>
  </si>
  <si>
    <t>ANN=T|upstream_gene_variant|MODIFIER|CHIV01G007819|CHIV01G007819|transcript|CHIV01T007819|protein_coding||c.-218G&gt;T|||||218|WARNING_TRANSCRIPT_NO_STOP_CODON,T|intergenic_region|MODIFIER|CHIV01G007818-CHIV01G007819|CHIV01G007818-CHIV01G007819|intergenic_region|CHIV01G007818-CHIV01G007819|||n.36761804G&gt;T||||||</t>
  </si>
  <si>
    <t>CAAAGAAAATC[A,T]AAATTT</t>
  </si>
  <si>
    <t>GAGCACATCAGCAAAGAAAATCAAAATTTATCCTCTCACATTTTCCACAAAAATTAATCTCTAATTCAGCACTGCA</t>
  </si>
  <si>
    <t>ANN=T|upstream_gene_variant|MODIFIER|CHIV01G000882|CHIV01G000882|transcript|CHIV01T000882|protein_coding||c.-2259A&gt;T|||||2016|WARNING_TRANSCRIPT_NO_STOP_CODON,T|intron_variant|MODIFIER|CHIV01G000881|CHIV01G000881|transcript|CHIV01T000881|protein_coding|5/5|c.576+25A&gt;T||||||</t>
  </si>
  <si>
    <t>TTTCACTTAATTT[T,A]AAAATG</t>
  </si>
  <si>
    <t>CATTTTTAAATTAAGTGAAA</t>
  </si>
  <si>
    <t>CAGGCTTGTGTTAAGTAGGGAGAAAACATTTTTAAATTAAGTGAAACTGGGGGAGGGACTACCCGGTCTTGTCCAA</t>
  </si>
  <si>
    <t>13S63M</t>
  </si>
  <si>
    <t>ANN=A|intron_variant|MODIFIER|CHIV01G023346|CHIV01G023346|transcript|CHIV01T023346|protein_coding|2/3|c.215+41689A&gt;T||||||</t>
  </si>
  <si>
    <t>CTACTTATGTAG[C,G]ATTTTAA</t>
  </si>
  <si>
    <t>TTAAAATCCTACATAAGTAG</t>
  </si>
  <si>
    <t>CCTGCTGCAGCAAACTGTCTCAAATTAAAATCCTACATAAGTAGCTTAACTTCTATGGGTGACAGTAACAAACCTC</t>
  </si>
  <si>
    <t>ANN=G|intron_variant|MODIFIER|CHIV01G030107|CHIV01G030107|transcript|CHIV01T030107|protein_coding|5/13|c.343+3897G&gt;C||||||WARNING_TRANSCRIPT_MULTIPLE_STOP_CODONS</t>
  </si>
  <si>
    <t>AACAAACAAC[G,A]CCTCATG</t>
  </si>
  <si>
    <t>TAATAAAACATTTTTTTTTCAAAACAAACAACGCCTCATGACAATCTCTGGGGAAGTAAAACTAATAAGAAAAAGG</t>
  </si>
  <si>
    <t>ANN=A|3_prime_UTR_variant|MODIFIER|CHIV01G014523|CHIV01G014523|transcript|CHIV01T014523|protein_coding|14/14|c.*2040C&gt;T|||||2072|WARNING_TRANSCRIPT_NO_STOP_CODON</t>
  </si>
  <si>
    <t>ATTGCCCATCT[C,T]AGAATA</t>
  </si>
  <si>
    <t>TATTCTGAGATGGGCAAT</t>
  </si>
  <si>
    <t>CATGTAGATTTCCTTAAAATATTCTGAGATGGGCAATTATTCCAAAATTCACATATCAACAGAACAATTTATTTCA</t>
  </si>
  <si>
    <t>ANN=T|3_prime_UTR_variant|MODIFIER|CHIV01G029329|CHIV01G029329|transcript|CHIV01T029329|protein_coding|8/9|c.*2131G&gt;A|||||2204|WARNING_TRANSCRIPT_NO_STOP_CODON&amp;WARNING_REF_DOES_NOT_MATCH_GENOME</t>
  </si>
  <si>
    <t>ATGAGGC[G,A]TTCGGC</t>
  </si>
  <si>
    <t>GAGGCTCACCGCTTCGCTGTGGGCCATGAGGCATTCGGCCTGGTGCCTGGTCTCATGATGTACGCTACTATCTGGC</t>
  </si>
  <si>
    <t>ANN=A|missense_variant|MODERATE|CHIV01G007072|CHIV01G007072|transcript|CHIV01T007072|protein_coding|7/10|c.893G&gt;A|p.Arg298His|951/2691|893/1827|298/608||WARNING_TRANSCRIPT_MULTIPLE_STOP_CODONS</t>
  </si>
  <si>
    <t>TCCGTTAGTTC[A,C]TCCTGG</t>
  </si>
  <si>
    <t>TCTCCCTCATTCCCATGTCATATCATCTCTCTCTGCCTCCGTTAGTTCCTCCTGGTACCCACACTCACCTGATACG</t>
  </si>
  <si>
    <t>5S71M</t>
  </si>
  <si>
    <t>ANN=C|downstream_gene_variant|MODIFIER|CHIV01G016587|CHIV01G016587|transcript|CHIV01T016587|protein_coding||c.*896A&gt;C|||||896|WARNING_TRANSCRIPT_NO_STOP_CODON,C|intergenic_region|MODIFIER|CHIV01G016587-CHIV01G016588|CHIV01G016587-CHIV01G016588|intergenic_region|CHIV01G016587-CHIV01G016588|||n.7402550A&gt;C||||||</t>
  </si>
  <si>
    <t>TCTCCCTCATTCCCATGTCATATCATCCCTCTCTGCCTCCGTTAGTTCCTCCTGGCACCCACACTCACCGATACGT</t>
  </si>
  <si>
    <t>PREDICTED: Oncorhynchus tshawytscha nuclear transcription factor Y subunit gamma (nfyc), transcript variant X6, mRNA 5e-29 ACCESSION   XM_024395301 chr31 Otsh v1.0</t>
  </si>
  <si>
    <t>ACGTAATGAAC[G,A]TTAGCT</t>
  </si>
  <si>
    <t>AACTAGCTAATCCCTAGAAGGCTACGTAATGAACGTTAGCTTTTCATTTCCTGTTTGGTGTTTAACATTCTTTGTT</t>
  </si>
  <si>
    <t>ANN=A|upstream_gene_variant|MODIFIER|CHIV01G028507|CHIV01G028507|transcript|CHIV01T028507|protein_coding||c.-3004C&gt;T|||||2077|WARNING_TRANSCRIPT_NO_STOP_CODON,A|downstream_gene_variant|MODIFIER|CHIV01G028509|CHIV01G028509|transcript|CHIV01T028509|protein_coding||c.*1748C&gt;T|||||1748|WARNING_TRANSCRIPT_NO_STOP_CODON,A|downstream_gene_variant|MODIFIER|CHIV01G028510|CHIV01G028510|transcript|CHIV01T028510|protein_coding||c.*3931C&gt;T|||||3548|WARNING_TRANSCRIPT_NO_STOP_CODON,A|intron_variant|MODIFIER|CHIV01G028508|CHIV01G028508|transcript|CHIV01T028508|protein_coding|2/3|c.200-48G&gt;A||||||</t>
  </si>
  <si>
    <t>TTTTAAAACTGGCATCCA</t>
  </si>
  <si>
    <t>TTTT[A,T]AAACTGGCATCCA</t>
  </si>
  <si>
    <t>TGGATGCCAGTTTAAAAA</t>
  </si>
  <si>
    <t>CAGGTCAATGGATGCCAGTTTAAAAAAAAAAATACAGCTAGCTACATGTTTTAATGTATAATTTCAATAGCCAAAC</t>
  </si>
  <si>
    <t>Plus sign removed from probe to find alignments in Samfile. Plus indicates gap in alignment. Up to 3 gaps in probe alignment to reference.</t>
  </si>
  <si>
    <t>ANN=T|upstream_gene_variant|MODIFIER|CHIV01G011741|CHIV01G011741|transcript|CHIV01T011741|protein_coding||c.-14095T&gt;A|||||1089|WARNING_TRANSCRIPT_MULTIPLE_STOP_CODONS,T|upstream_gene_variant|MODIFIER|CHIV01G011744|CHIV01G011744|transcript|CHIV01T011744|protein_coding||c.-1831A&gt;T|||||961|WARNING_TRANSCRIPT_NO_STOP_CODON,T|downstream_gene_variant|MODIFIER|CHIV01G011742|CHIV01G011742|transcript|CHIV01T011742|protein_coding||c.*6587A&gt;T|||||3470|WARNING_TRANSCRIPT_NO_STOP_CODON,T|intron_variant|MODIFIER|CHIV01G011743|CHIV01G011743|transcript|CHIV01T011743|protein_coding|1/1|c.253-45T&gt;A||||||</t>
  </si>
  <si>
    <t>TTGCGTC[T,C]TCTCCC</t>
  </si>
  <si>
    <t>GGGAGAAGACGCAAAT</t>
  </si>
  <si>
    <t>CTCTTGTTTGCTATGGGAGATGTAGTGGGAGAAGACGCAAATGAAACGTCCCCAACTTACCCAAAATCAAACAGTG</t>
  </si>
  <si>
    <t>ANN=C|synonymous_variant|LOW|CHIV01G022935|CHIV01G022935|transcript|CHIV01T022935|protein_coding|5/5|c.399A&gt;G|p.Ser133Ser|828/2062|399/1164|133/387||WARNING_TRANSCRIPT_NO_STOP_CODON&amp;WARNING_REF_DOES_NOT_MATCH_GENOME</t>
  </si>
  <si>
    <t>Ots_110495-380 secondary</t>
  </si>
  <si>
    <t>CATAGACAGGGGCCAT</t>
  </si>
  <si>
    <t>CATACACAGGGGCCAT</t>
  </si>
  <si>
    <t>CATA[G,C]ACAGGGGCCAT</t>
  </si>
  <si>
    <t>ATGGCCCCTGTGTATG</t>
  </si>
  <si>
    <t>GTCGTATGAAAAGTTCCTCATGCCGATGGCCCCTGTGTATGGGGGTTTTCCTGTGAAGTTTCGTACATACCTAGGC</t>
  </si>
  <si>
    <t>ANN=C|synonymous_variant|LOW|CHIV01G013728|CHIV01G013728|transcript|CHIV01T013728|protein_coding|7/9|c.798G&gt;C|p.Val266Val|1036/1938|798/990|266/329||WARNING_TRANSCRIPT_NO_STOP_CODON</t>
  </si>
  <si>
    <t>CATAGACGGGGGCCAT</t>
  </si>
  <si>
    <t>CATACACGGGGGCCAT</t>
  </si>
  <si>
    <t>CATA[G,C]ACGGGGGCCAT</t>
  </si>
  <si>
    <t>GCCTAGGTATGTACGAAACTTCACAGGAAAACACCCATAGACGGGGGCCATCGGCACGCGGAATATTTCATACGAC</t>
  </si>
  <si>
    <t>ANN=C|synonymous_variant|LOW|CHIV01G029513|CHIV01G029513|transcript|CHIV01T029513|protein_coding|9/10|c.765C&gt;G|p.Val255Val|1161/2907|765/990|255/329||WARNING_TRANSCRIPT_MULTIPLE_STOP_CODONS</t>
  </si>
  <si>
    <t>ACGCTC[G,T]GAACATT</t>
  </si>
  <si>
    <t>GAGTGGTCAAGGTTTCAGTTTCTGGGGACGCTCGGAACATTGGCTGGGTATGCCCTTGTGTCTGTACATTTCAGAT</t>
  </si>
  <si>
    <t>ANN=T|upstream_gene_variant|MODIFIER|CHIV01G025089|CHIV01G025089|transcript|CHIV01T025089|protein_coding||c.-66G&gt;T|||||66|WARNING_TRANSCRIPT_NO_STOP_CODON,T|downstream_gene_variant|MODIFIER|CHIV01G025088|CHIV01G025088|transcript|CHIV01T025088|protein_coding||c.*1880G&gt;T|||||570|WARNING_TRANSCRIPT_MULTIPLE_STOP_CODONS,T|intergenic_region|MODIFIER|CHIV01G025088-CHIV01G025089|CHIV01G025088-CHIV01G025089|intergenic_region|CHIV01G025088-CHIV01G025089|||n.14420914G&gt;T||||||</t>
  </si>
  <si>
    <t>ACCAATCAATT[A,C]ATTATT</t>
  </si>
  <si>
    <t>GTATAAACTAGAGTCCAGTGTTATGTTAATGTCTTAAACACCAATCAATTCATTATTGATTGATAGAAAAACACAA</t>
  </si>
  <si>
    <t>TCCATGGAAACGGACAAT</t>
  </si>
  <si>
    <t>TCCATGGAAACTGACAAT</t>
  </si>
  <si>
    <t>TCCATGGAAAC[G,T]GACAAT</t>
  </si>
  <si>
    <t>ATTGTCAGTTTCCATGGA</t>
  </si>
  <si>
    <t>ATATGATACTTTATTGTCAGTTTCCATGGAAAAACGCACAGATCTAGAATTGAACTCTGAAGGTGTAATTCCACAA</t>
  </si>
  <si>
    <t>ANN=T|downstream_gene_variant|MODIFIER|CHIV01G030175|CHIV01G030175|transcript|CHIV01T030175|protein_coding||c.*4245C&gt;A|||||3636|WARNING_TRANSCRIPT_MULTIPLE_STOP_CODONS,T|intron_variant|MODIFIER|CHIV01G030174|CHIV01G030174|transcript|CHIV01T030174|protein_coding|27/28|c.3060+73G&gt;T||||||WARNING_TRANSCRIPT_NO_STOP_CODON</t>
  </si>
  <si>
    <t>CGCAAAC[C,A]CCGAACC</t>
  </si>
  <si>
    <t>CTGGCGCAACAGCAACTGCATGGTATAGCGCAAACACCGAACCCCGCTATCCAACAAGTAAGTTGAAAAAGCTCAG</t>
  </si>
  <si>
    <t>2S74M</t>
  </si>
  <si>
    <t>ANN=A|synonymous_variant|LOW|CHIV01G005958|CHIV01G005958|transcript|CHIV01T005958|protein_coding|1/2|c.346C&gt;A|p.Thr116Thr|3044/4707|346/1032|116/343||WARNING_TRANSCRIPT_NO_STOP_CODON&amp;WARNING_REF_DOES_NOT_MATCH_GENOME,A|downstream_gene_variant|MODIFIER|CHIV01G005959|CHIV01G005959|transcript|CHIV01T005959|protein_coding||c.*2952G&gt;T|||||2670|WARNING_TRANSCRIPT_NO_STOP_CODON</t>
  </si>
  <si>
    <t>TGTGAGG[G,T]CGGTCTT</t>
  </si>
  <si>
    <t>AAGACCGCCCTCACA</t>
  </si>
  <si>
    <t>ACTAGAATAAGCATCAAAGACCGCCCTCACATTTTTATTTTGCATTAACCTTTTATTTGAGTTAACGTTCATGCAG</t>
  </si>
  <si>
    <t>ANN=T|intron_variant|MODIFIER|CHIV01G019494|CHIV01G019494|transcript|CHIV01T019494|protein_coding|6/7|c.714-145G&gt;T||||||</t>
  </si>
  <si>
    <t>Ots_112301-43 secondary</t>
  </si>
  <si>
    <t>CGTCGC[A,G]TTCAGC</t>
  </si>
  <si>
    <t>GCTGAACGCGACG</t>
  </si>
  <si>
    <t>GTGCGCTTCCGATCTTCAGAACATTTCCTTCAGCTTCGTGTCGGCTGAACGCGACGCTGTTCTAGGGCAGCCATGC</t>
  </si>
  <si>
    <t>14S62M</t>
  </si>
  <si>
    <t>ANN=G|intron_variant|MODIFIER|CHIV01G003685|CHIV01G003685|transcript|CHIV01T003685|protein_coding|21/25|c.3215+900A&gt;G||||||WARNING_TRANSCRIPT_MULTIPLE_STOP_CODONS</t>
  </si>
  <si>
    <t>GGGCTCTTCCGATCTTCAGAACATTTCCTTCAGCTTCGTGGCGGCTGAACGCGACGCTGTTCTAGGGCAGCCATGC</t>
  </si>
  <si>
    <t>ANN=G|downstream_gene_variant|MODIFIER|CHIV01G003686|CHIV01G003686|transcript|CHIV01T003686|protein_coding||c.*5903T&gt;C|||||4843|WARNING_TRANSCRIPT_MULTIPLE_STOP_CODONS,G|intron_variant|MODIFIER|CHIV01G003685|CHIV01G003685|transcript|CHIV01T003685|protein_coding|23/25|c.3480-80A&gt;G||||||WARNING_TRANSCRIPT_MULTIPLE_STOP_CODONS</t>
  </si>
  <si>
    <t>AGCGAC[T,A]TGATTATC</t>
  </si>
  <si>
    <t>GATAATCATGTCGCT</t>
  </si>
  <si>
    <t>GTGGGTAATCGATGCCAAAGAGATTCTATTTTGTGACGATAATCATGTCGCTTCCTTTTAAAATGTTTTTTCAAAG</t>
  </si>
  <si>
    <t>ANN=A|3_prime_UTR_variant|MODIFIER|CHIV01G032185|CHIV01G032185|transcript|CHIV01T032185|protein_coding|16/17|c.*265T&gt;A|||||419|WARNING_TRANSCRIPT_MULTIPLE_STOP_CODONS</t>
  </si>
  <si>
    <t>ACTCACACTC[G,A]AGTGACT</t>
  </si>
  <si>
    <t>CGTTTTCATATTAGTGTAAAATACTCACACTCGAGTGACTATATACAGTGGGAGGTTTTTCATATAAACATCTATG</t>
  </si>
  <si>
    <t>ANN=A|downstream_gene_variant|MODIFIER|CHIV01G013304|CHIV01G013304|transcript|CHIV01T013304|protein_coding||c.*3048G&gt;A|||||3047|WARNING_TRANSCRIPT_MULTIPLE_STOP_CODONS,A|downstream_gene_variant|MODIFIER|CHIV01G013305|CHIV01G013305|transcript|CHIV01T013305|protein_coding||c.*2139C&gt;T|||||2139|WARNING_TRANSCRIPT_NO_STOP_CODON,A|intergenic_region|MODIFIER|CHIV01G013304-CHIV01G013305|CHIV01G013304-CHIV01G013305|intergenic_region|CHIV01G013304-CHIV01G013305|||n.16907470G&gt;A||||||</t>
  </si>
  <si>
    <t>CATCACAAC[G,T]ATGTGTG</t>
  </si>
  <si>
    <t>GCCTACAGCAAATTCAGCTACACATACATTCCCCACATCACAACGATGTGTGCTCAGTCAAGCTGTGATGATTGAA</t>
  </si>
  <si>
    <t>ANN=T|intron_variant|MODIFIER|CHIV01G028040|CHIV01G028040|transcript|CHIV01T028040|protein_coding|4/5|c.393+78G&gt;T||||||</t>
  </si>
  <si>
    <t>TTACCAAC[G,A]GAGAACC</t>
  </si>
  <si>
    <t>GGTTCTCCGTTGGTAAT</t>
  </si>
  <si>
    <t>GAGGCCTAATGTCTCTTGTGACTGGTTCTCCGTTGGTAATGAACGGGTGAATGAACACTTGTTGAAGATGTCAGAT</t>
  </si>
  <si>
    <t>PREDICTED: Oncorhynchus tshawytscha exostosin-1c-like (LOC112229926), mRNA 5e-29 ACCESSION   XM_024396072 Otsh v1.0</t>
  </si>
  <si>
    <t>CCCTATTCTCCAATCCATAT</t>
  </si>
  <si>
    <t>CCCTATTCTCTAATCCATATG</t>
  </si>
  <si>
    <t>CCCTATTCTC[C,T]AATCCATAT</t>
  </si>
  <si>
    <t>ATATGGATTGGAGAATAGGG</t>
  </si>
  <si>
    <t>TTTGATAATAGAATCATTCTCAAAATGATAGAAACATATGGATTGGAGAATAGGGGACTGACACTCACCACTTGGG</t>
  </si>
  <si>
    <t>ANN=T|upstream_gene_variant|MODIFIER|CHIV01G025804|CHIV01G025804|transcript|CHIV01T025804|protein_coding||c.-3305G&gt;A|||||2463|WARNING_TRANSCRIPT_NO_STOP_CODON,T|upstream_gene_variant|MODIFIER|CHIV01G025806|CHIV01G025806|transcript|CHIV01T025806|protein_coding||c.-4206C&gt;T|||||3999|,T|intron_variant|MODIFIER|CHIV01G025805|CHIV01G025805|transcript|CHIV01T025805|protein_coding|3/6|c.-447+24G&gt;A||||||</t>
  </si>
  <si>
    <t>ATGCATAAAAGGT[A,C]ATTGTG</t>
  </si>
  <si>
    <t>CACAATTACCTTTTATGCAT</t>
  </si>
  <si>
    <t>AAAAAGCCTACATAACGACCAGTCTTACACAATTACCTTTTATGCATCTCTTATCTTCCCATTTCACTACACCTCC</t>
  </si>
  <si>
    <t>ANN=C|downstream_gene_variant|MODIFIER|CHIV01G008302|CHIV01G008302|transcript|CHIV01T008302|protein_coding||c.*2043A&gt;C|||||1752|WARNING_TRANSCRIPT_NO_STOP_CODON,C|intron_variant|MODIFIER|CHIV01G008303|CHIV01G008303|transcript|CHIV01T008303|protein_coding|24/24|c.3602+265T&gt;G||||||</t>
  </si>
  <si>
    <t>AGCACATAAC[T,C]TGACCTC</t>
  </si>
  <si>
    <t>CTCCCTATCTCTATCTACTACTGAAGCTATACAGCACATAACTTGACCTCAAATGTCTCTTTCTGTCTCCTGTCAC</t>
  </si>
  <si>
    <t>ANN=C|downstream_gene_variant|MODIFIER|CHIV01G020386|CHIV01G020386|transcript|CHIV01T020386|protein_coding||c.*56T&gt;C|||||56|WARNING_TRANSCRIPT_NO_STOP_CODON,C|downstream_gene_variant|MODIFIER|CHIV01G020387|CHIV01G020387|transcript|CHIV01T020387|protein_coding||c.*215A&gt;G|||||215|WARNING_TRANSCRIPT_NO_STOP_CODON,C|intergenic_region|MODIFIER|CHIV01G020386-CHIV01G020387|CHIV01G020386-CHIV01G020387|intergenic_region|CHIV01G020386-CHIV01G020387|||n.29333295T&gt;C||||||</t>
  </si>
  <si>
    <t>CTCTCCTGATC[A,C]CTCTGT</t>
  </si>
  <si>
    <t>ACAGAGTGATCAGGAGAG</t>
  </si>
  <si>
    <t>AAGAGCTTAGCTTGGACTGCTGGTCTCCCACGGTTACAGAGTGATCAGGAGAGGTTATGGAGGTTGAAGTGGGTGT</t>
  </si>
  <si>
    <t>ANN=C|missense_variant|MODERATE|CHIV01G020169|CHIV01G020169|transcript|CHIV01T020169|protein_coding|8/9|c.1490T&gt;G|p.Pro497Arg|1709/4035|1490/1980|497/659||WARNING_TRANSCRIPT_NO_STOP_CODON&amp;WARNING_REF_DOES_NOT_MATCH_GENOME</t>
  </si>
  <si>
    <t>CGGAACAAATAAG[A,C]CATTT</t>
  </si>
  <si>
    <t>ATACTAATGCAAGTACGGAACAAATAAGCCATTTCATATAAAAACATTGCTTCCAAATTGAATTGAAGGAGCCAAC</t>
  </si>
  <si>
    <t>ANN=C|intron_variant|MODIFIER|CHIV01G026644|CHIV01G026644|transcript|CHIV01T026644|protein_coding|7/7|c.1099-78T&gt;G||||||WARNING_TRANSCRIPT_NO_START_CODON</t>
  </si>
  <si>
    <t>ACTTTGCTC[T,C]ATAACAG</t>
  </si>
  <si>
    <t>ACCTGTCACGCTGTCTTCCGTTTAGACTTTGCTCTATAACAGCACCGCCGGACACAGAAGAGGCATGTTTTGATGA</t>
  </si>
  <si>
    <t>ANN=C|missense_variant|MODERATE|CHIV01G029998|CHIV01G029998|transcript|CHIV01T029998|protein_coding|1/1|c.1564A&gt;G|p.Arg522Gly|1600/1846|1564/1590|522/529||WARNING_TRANSCRIPT_NO_STOP_CODON,C|intron_variant|MODIFIER|CHIV01G029996|CHIV01G029996|transcript|CHIV01T029996|protein_coding|3/19|c.-72-30272T&gt;C||||||WARNING_TRANSCRIPT_NO_STOP_CODON</t>
  </si>
  <si>
    <t>AGAATGAAGT[G,A]AAAAGAA</t>
  </si>
  <si>
    <t>AGGAAAAAAATTATGTTTGGGGATGCAAATCAATAGGGAGAATGAAGTGAAAAGAAATGGTTGAATGAGACGCGCA</t>
  </si>
  <si>
    <t>ANN=A|3_prime_UTR_variant|MODIFIER|CHIV01G032109|CHIV01G032109|transcript|CHIV01T032109|protein_coding|13/14|c.*475G&gt;A|||||475|WARNING_TRANSCRIPT_NO_STOP_CODON,A|upstream_gene_variant|MODIFIER|CHIV01G032110|CHIV01G032110|transcript|CHIV01T032110|protein_coding||c.-3474G&gt;A|||||2608|WARNING_TRANSCRIPT_NO_STOP_CODON</t>
  </si>
  <si>
    <t>TAGCCCCT[A,G]CACCTC</t>
  </si>
  <si>
    <t>CCATACAGCCAGTCCAGGTGGAAGACCCCATAGTAGCCCCTACACCTCACCCAGCCCTGTCCAGTAGATAGGAAGA</t>
  </si>
  <si>
    <t>ANN=G|synonymous_variant|LOW|CHIV01G033132|CHIV01G033132|transcript|CHIV01T033132|protein_coding|4/5|c.550A&gt;G|p.Ala184Ala|1007/4774|550/720|184/239||WARNING_REF_DOES_NOT_MATCH_GENOME</t>
  </si>
  <si>
    <t>Ots_118205-61 secondary</t>
  </si>
  <si>
    <t>CCATACAGCCAGTCCAGGTGCCAGCCCCCCTAGTAGCCCCTGCACCTCACCCAGACCTGTGTCACGTAGATCGGAA</t>
  </si>
  <si>
    <t>54M22S</t>
  </si>
  <si>
    <t>ANN=G|synonymous_variant|LOW|CHIV01G030510|CHIV01G030510|transcript|CHIV01T030510|protein_coding|5/5|c.736A&gt;G|p.Ala246Ala|736/903|736/903|246/300||WARNING_TRANSCRIPT_NO_STOP_CODON&amp;WARNING_REF_DOES_NOT_MATCH_GENOME,G|upstream_gene_variant|MODIFIER|CHIV01G030511|CHIV01G030511|transcript|CHIV01T030511|protein_coding||c.-1676A&gt;G|||||1145|</t>
  </si>
  <si>
    <t>AGAGATGCAAA[G,A]TGGAGTT</t>
  </si>
  <si>
    <t>AACTCCACTTTGCATCTCT</t>
  </si>
  <si>
    <t>ATTTTCAAACAGGCATTTATCATTGGTGAAAAACTCCACTTTGCATCTCTCTCTCGTGCAAAGAATGAGGGACAGA</t>
  </si>
  <si>
    <t>ANN=A|downstream_gene_variant|MODIFIER|CHIV01G003856|CHIV01G003856|transcript|CHIV01T003856|protein_coding||c.*216G&gt;A|||||216|WARNING_TRANSCRIPT_MULTIPLE_STOP_CODONS,A|intergenic_region|MODIFIER|CHIV01G003856-CHIV01G003857|CHIV01G003856-CHIV01G003857|intergenic_region|CHIV01G003856-CHIV01G003857|||n.43610834G&gt;A||||||</t>
  </si>
  <si>
    <t>CTGGACCAGA[A,T]CTCTGA</t>
  </si>
  <si>
    <t>TCAGAGTTCTGGTCCAG</t>
  </si>
  <si>
    <t>AGTGAAGCTGTAGGAGAAGGACTGCCTCTGCCTGACGTCAGAGTTCTGGTCCAGCAGTGTGATGGTGACCTGTCTG</t>
  </si>
  <si>
    <t>ANN=T|synonymous_variant|LOW|CHIV01G006146|CHIV01G006146|transcript|CHIV01T006146|protein_coding|8/17|c.1367T&gt;A|p.Asn456Asn|1367/3327|1367/3327|456/1108||WARNING_TRANSCRIPT_NO_STOP_CODON&amp;WARNING_REF_DOES_NOT_MATCH_GENOME</t>
  </si>
  <si>
    <t>TGTATGACCTCT[G,A]ACCTGT</t>
  </si>
  <si>
    <t>CTCCGATCTTGCATGGATTTCCTTTGTGTTGTTGCGTGTATGACCTCTGACCTGTATGAGCTCGTTGATACGGTGC</t>
  </si>
  <si>
    <t>ANN=A|synonymous_variant|LOW|CHIV01G029619|CHIV01G029619|transcript|CHIV01T029619|protein_coding|18/19|c.2894C&gt;T|p.Val965Val|3687/6282|2894/3084|965/1027||WARNING_TRANSCRIPT_MULTIPLE_STOP_CODONS&amp;WARNING_REF_DOES_NOT_MATCH_GENOME</t>
  </si>
  <si>
    <t>CATCCAAC[T,G]CAGTACT</t>
  </si>
  <si>
    <t>AACCCTTCCATAATCTCTGCCATCACATCCAACGCAGTACTTCCAGTAGTTTAATTAAGGGAGGTGCACTGTTGAG</t>
  </si>
  <si>
    <t>ANN=G|intron_variant|MODIFIER|CHIV01G024892|CHIV01G024892|transcript|CHIV01T024892|protein_coding|3/3|c.354+87A&gt;C||||||WARNING_TRANSCRIPT_NO_START_CODON</t>
  </si>
  <si>
    <t>CTAAATGGCA[T,C]ATATTAT</t>
  </si>
  <si>
    <t>ATAATATATGCCATTTAGCA</t>
  </si>
  <si>
    <t>TCGCTAGGCAGAAATATAGGGTTCTGCTGAAAGGGCTGCTGCTCCAGCTGTGAGATAATATATGCCATTTAGCAGA</t>
  </si>
  <si>
    <t>ANN=C|upstream_gene_variant|MODIFIER|CHIV01G022177|CHIV01G022177|transcript|CHIV01T022177|protein_coding||c.-4260A&gt;G|||||4259|WARNING_TRANSCRIPT_NO_START_CODON,C|intron_variant|MODIFIER|CHIV01G022178|CHIV01G022178|transcript|CHIV01T022178|protein_coding|9/15|c.979-15A&gt;G||||||WARNING_TRANSCRIPT_NO_STOP_CODON</t>
  </si>
  <si>
    <t>CACCGCC[A,G]TCTGATA</t>
  </si>
  <si>
    <t>AGTTGTTCTTTTTATATTGTGTTTTTATTCCATTCCAAAAGTACCACCGCCGTCTGATATATATTTGTGTTCATGC</t>
  </si>
  <si>
    <t>ANN=G|downstream_gene_variant|MODIFIER|CHIV01G019441|CHIV01G019441|transcript|CHIV01T019441|protein_coding||c.*160A&gt;G|||||160|WARNING_TRANSCRIPT_NO_STOP_CODON,G|intergenic_region|MODIFIER|CHIV01G019441-CHIV01G019442|CHIV01G019441-CHIV01G019442|intergenic_region|CHIV01G019441-CHIV01G019442|||n.15167502A&gt;G||||||</t>
  </si>
  <si>
    <t>Ots_126619-400 secondary</t>
  </si>
  <si>
    <t>AAAGTTCTAG[A,G]AATAATT</t>
  </si>
  <si>
    <t>GGATGGTTGTCATTTCTCTGCAAATGTAATACTATAATAACCAGACACGTAGAAAGTTCTAGGAATAATTGTTATT</t>
  </si>
  <si>
    <t>ANN=G|intron_variant|MODIFIER|CHIV01G031966|CHIV01G031966|transcript|CHIV01T031966|protein_coding|3/7|c.415+242A&gt;G||||||WARNING_TRANSCRIPT_NO_STOP_CODON</t>
  </si>
  <si>
    <t>AATTATTTCTAGAACTTTCT</t>
  </si>
  <si>
    <t>AATAACAATTATTTCTAGAACTTTCTACACGTCTGGTTATTATAGTATTCCATTTGCAGAGAAATGACAACCATCC</t>
  </si>
  <si>
    <t>ANN=G|upstream_gene_variant|MODIFIER|CHIV01G008493|CHIV01G008493|transcript|CHIV01T008493|protein_coding||c.-3379T&gt;C|||||1581|WARNING_TRANSCRIPT_NO_STOP_CODON,G|intron_variant|MODIFIER|CHIV01G008494|CHIV01G008494|transcript|CHIV01T008494|protein_coding|2/2|c.232+242T&gt;C||||||WARNING_TRANSCRIPT_NO_STOP_CODON</t>
  </si>
  <si>
    <t>CTCTTATCTG[A,T]GTTCTGC</t>
  </si>
  <si>
    <t>TGGAGAACTTGCACTGAATGTGAAAGTAGCCTGACATTGTGAGGTCTCTTATCTGTGTTCTGCATTTAAAGTGCCT</t>
  </si>
  <si>
    <t>ANN=T|3_prime_UTR_variant|MODIFIER|CHIV01G006768|CHIV01G006768|transcript|CHIV01T006768|protein_coding|14/14|c.*2120A&gt;T|||||2120|WARNING_TRANSCRIPT_MULTIPLE_STOP_CODONS&amp;WARNING_REF_DOES_NOT_MATCH_GENOME</t>
  </si>
  <si>
    <t>CGGTTTACC[G,A]ATTTG</t>
  </si>
  <si>
    <t>ATCCCGTTATAGAGGATAGTTTGGAGGAAGGAGGGGGGTCCGGTTTACCAATTTGAGAGCATGTCTGCGCCAGCAG</t>
  </si>
  <si>
    <t>4S72M</t>
  </si>
  <si>
    <t>ANN=A|synonymous_variant|LOW|CHIV01G001055|CHIV01G001055|transcript|CHIV01T001055|protein_coding|2/2|c.297C&gt;T|p.Ile99Ile|671/4517|297/1665|99/554||WARNING_TRANSCRIPT_NO_STOP_CODON</t>
  </si>
  <si>
    <t>CTGCAATAC[G,A]ACCAAC</t>
  </si>
  <si>
    <t>CGCTCTTCCGATCTACCCATCCAATAACCCATTTTCCTTACCTGCAATACGACCAACACAGTTCTGCCCTGCAACC</t>
  </si>
  <si>
    <t>ANN=A|upstream_gene_variant|MODIFIER|CHIV01G001849|CHIV01G001849|transcript|CHIV01T001849|protein_coding||c.-959G&gt;A|||||860|,A|downstream_gene_variant|MODIFIER|CHIV01G001848|CHIV01G001848|transcript|CHIV01T001848|protein_coding||c.*102G&gt;A|||||102|WARNING_TRANSCRIPT_NO_STOP_CODON,A|intergenic_region|MODIFIER|CHIV01G001848-CHIV01G001849|CHIV01G001848-CHIV01G001849|intergenic_region|CHIV01G001848-CHIV01G001849|||n.23632129G&gt;A||||||</t>
  </si>
  <si>
    <t>CTG[G,A]TACCCA</t>
  </si>
  <si>
    <t>GCTGATACCCAAAGCAGGATTGGGGTCCATTCCATTTCAATTCACTCAATACAGGAAGTGCATTGATGAACATTGA</t>
  </si>
  <si>
    <t>ANN=A|downstream_gene_variant|MODIFIER|CHIV01G014632|CHIV01G014632|transcript|CHIV01T014632|protein_coding||c.*2267C&gt;T|||||1960|WARNING_TRANSCRIPT_NO_STOP_CODON,A|intron_variant|MODIFIER|CHIV01G014631|CHIV01G014631|transcript|CHIV01T014631|protein_coding|6/6|c.501+20G&gt;A||||||WARNING_TRANSCRIPT_NO_STOP_CODON</t>
  </si>
  <si>
    <t>TGTGCATTT[T,C]CCCC</t>
  </si>
  <si>
    <t>GGGGGAAATGCACA</t>
  </si>
  <si>
    <t>CGTGTCCGGCTTCTTTTATTTCATTTATGGGGGAAATGCACAACCTTTTTTTGTTTTTACGCTGGTAATATGATTA</t>
  </si>
  <si>
    <t>PREDICTED: Oncorhynchus tshawytscha thymosin beta-11 (LOC112253741), mRNA 1e-29 ACCESSION   XM_024425711 Otsh v1.0</t>
  </si>
  <si>
    <t>TGGGTCTCGA[G,T]CCTGTA</t>
  </si>
  <si>
    <t>TACAGGATCGAGACCCA</t>
  </si>
  <si>
    <t>CGAGCTGCAGAGCTATTGAGCCAAGTTACAATACAGGATCGAGACCCAGCCACAGCTACGTCTTCTGCACTAACAG</t>
  </si>
  <si>
    <t>ANN=T|missense_variant|MODERATE|CHIV01G013507|CHIV01G013507|transcript|CHIV01T013507|protein_coding|8/12|c.1037G&gt;T|p.Asp346Val|1102/2774|1037/2019|346/672||WARNING_TRANSCRIPT_NO_STOP_CODON&amp;WARNING_REF_DOES_NOT_MATCH_GENOME,T|downstream_gene_variant|MODIFIER|CHIV01G013508|CHIV01G013508|transcript|CHIV01T013508|protein_coding||c.*4782C&gt;A|||||3560|WARNING_TRANSCRIPT_NO_STOP_CODON</t>
  </si>
  <si>
    <t>ATTAGAACTCGTA[G,T]AACTAT</t>
  </si>
  <si>
    <t>ATAGTTATACGAGTTCTAATAT</t>
  </si>
  <si>
    <t>AGTTCTCAAAAGGGTTCTATGAGTTCTAATATAGTTATACGAGTTCTAATATAGTTCTACGAGTTCCCATAGGGTT</t>
  </si>
  <si>
    <t>ANN=T|intergenic_region|MODIFIER|CHIV01G021465-CHIV01G021466|CHIV01G021465-CHIV01G021466|intergenic_region|CHIV01G021465-CHIV01G021466|||n.11485501G&gt;T||||||</t>
  </si>
  <si>
    <t>CATCTGGCA[A,G]TGCCTT</t>
  </si>
  <si>
    <t>AAGGCACTGCCAGATG</t>
  </si>
  <si>
    <t>CCCAATTACCCCCCTTTTTTTTTTGTTTATGTGCAAAAGGCACTGCCAGATGTCCAGTTGCTTTATGTGGGTCCCA</t>
  </si>
  <si>
    <t>ANN=G|3_prime_UTR_variant|MODIFIER|CHIV01G000252|CHIV01G000252|transcript|CHIV01T000252|protein_coding|9/9|c.*77T&gt;C|||||77|WARNING_REF_DOES_NOT_MATCH_GENOME,G|upstream_gene_variant|MODIFIER|CHIV01G000251|CHIV01G000251|transcript|CHIV01T000251|protein_coding||c.-1690T&gt;C|||||1625|WARNING_TRANSCRIPT_NO_STOP_CODON</t>
  </si>
  <si>
    <t>TGCATTCACC[T,A]GTATTAT</t>
  </si>
  <si>
    <t>AGATGTGCAATGTTGTTTAGATGCATTCACCAGTATTATAATATATAGTACATATGCCAAATAATGTGTTACATGC</t>
  </si>
  <si>
    <t>ANN=A|3_prime_UTR_variant|MODIFIER|CHIV01G032045|CHIV01G032045|transcript|CHIV01T032045|protein_coding|7/7|c.*259T&gt;A|||||259|WARNING_TRANSCRIPT_NO_STOP_CODON&amp;WARNING_REF_DOES_NOT_MATCH_GENOME</t>
  </si>
  <si>
    <t>CTGTC[T,C]CATTCCC</t>
  </si>
  <si>
    <t>CTTGGGGTAGTAACCTGTCCCATTCCCACCCCTCCCCCATATCGAAAATAAAAACCGTTGACATTTACAATGACCG</t>
  </si>
  <si>
    <t>ANN=C|3_prime_UTR_variant|MODIFIER|CHIV01G030875|CHIV01G030875|transcript|CHIV01T030875|protein_coding|6/6|c.*263A&gt;G|||||263|WARNING_TRANSCRIPT_NO_STOP_CODON&amp;WARNING_REF_DOES_NOT_MATCH_GENOME</t>
  </si>
  <si>
    <t>CTATCAAAGCA[A,G]TACATTG</t>
  </si>
  <si>
    <t>CAATGTACTGCTTTGATAG</t>
  </si>
  <si>
    <t>TTTCACTTTCCAATAAAAGGTTCACAATGTACTGCTTTGATAGCTATCCCATTCACTATGACCTATCAAAAATAGG</t>
  </si>
  <si>
    <t>ANN=G|intron_variant|MODIFIER|CHIV01G009139|CHIV01G009139|transcript|CHIV01T009139|protein_coding|19/29|c.2289+256T&gt;C||||||WARNING_TRANSCRIPT_NO_STOP_CODON</t>
  </si>
  <si>
    <t>TCGAGAATGAAG[A,G]TGAGTAA</t>
  </si>
  <si>
    <t>TGATTGTCTCATGGCCAATTGTCACGAGAAGCCGTCATTGTTCGAGAATGAAGATGAGTAAGTAAGCAATCCAAAG</t>
  </si>
  <si>
    <t>ANN=G|3_prime_UTR_variant|MODIFIER|CHIV01G009021|CHIV01G009021|transcript|CHIV01T009021|protein_coding|13/13|c.*507T&gt;C|||||507|WARNING_TRANSCRIPT_NO_STOP_CODON,G|upstream_gene_variant|MODIFIER|CHIV01G009020|CHIV01G009020|transcript|CHIV01T009020|protein_coding||c.-3288T&gt;C|||||3224|</t>
  </si>
  <si>
    <t>ACGGTTTACACTCC[T,A]ATTA</t>
  </si>
  <si>
    <t>TAATAGGAGTGTAAACCGTG</t>
  </si>
  <si>
    <t>GGCTCGAACCACCCAGTTTATAATAGGAGTGTAAACCGTGTCTGGATCGCAAACCAGTTGGGCAAGATCGGAAGAG</t>
  </si>
  <si>
    <t>CAGGATAATAAC[A,G]AACAAG</t>
  </si>
  <si>
    <t>CTTGTTCGTTATTATCCTG</t>
  </si>
  <si>
    <t>AGCTCCCCATCACTTCTCTGGCTTTAAATCATCTCTTGTTCGTTATTATCCTGCCCTTCTAGCCAGGGAGAGTGCC</t>
  </si>
  <si>
    <t>ANN=G|missense_variant|MODERATE|CHIV01G003670|CHIV01G003670|transcript|CHIV01T003670|protein_coding|8/25|c.801A&gt;G|p.Phe267Leu|964/3714|801/3027|267/1008||WARNING_TRANSCRIPT_MULTIPLE_STOP_CODONS&amp;WARNING_REF_DOES_NOT_MATCH_GENOME,G|upstream_gene_variant|MODIFIER|CHIV01G003669|CHIV01G003669|transcript|CHIV01T003669|protein_coding||c.-6152T&gt;C|||||3743|WARNING_TRANSCRIPT_MULTIPLE_STOP_CODONS</t>
  </si>
  <si>
    <t>CAAACCAG[C,A]AAACAT</t>
  </si>
  <si>
    <t>CTTTGGATCCAGCTCTCCGTATAGAGAAAACAAACCAGCAAACATGCAGTATGTATTGATCCTCCTACTCAGACGG</t>
  </si>
  <si>
    <t>ANN=A|upstream_gene_variant|MODIFIER|CHIV01G007810|CHIV01G007810|transcript|CHIV01T007810|protein_coding||c.-4980G&gt;T|||||4980|WARNING_TRANSCRIPT_NO_STOP_CODON,A|downstream_gene_variant|MODIFIER|CHIV01G007811|CHIV01G007811|transcript|CHIV01T007811|protein_coding||c.*3874G&gt;T|||||3571|,A|intergenic_region|MODIFIER|CHIV01G007810-CHIV01G007811|CHIV01G007810-CHIV01G007811|intergenic_region|CHIV01G007810-CHIV01G007811|||n.35539172C&gt;A||||||</t>
  </si>
  <si>
    <t>TGGTTCCCC[A,T]AATTT</t>
  </si>
  <si>
    <t>GTCTCTCTCTCTTTGCATCATTACACTTAGCAAGAGCCGAAGTCATCGTAAATGATGGTTCCCCTAATTTTATATA</t>
  </si>
  <si>
    <t>ANN=T|upstream_gene_variant|MODIFIER|CHIV01G022991|CHIV01G022991|transcript|CHIV01T022991|protein_coding||c.-4558A&gt;T|||||4394|WARNING_TRANSCRIPT_NO_STOP_CODON,T|intergenic_region|MODIFIER|CHIV01G022990-CHIV01G022991|CHIV01G022990-CHIV01G022991|intergenic_region|CHIV01G022990-CHIV01G022991|||n.39212513A&gt;T||||||</t>
  </si>
  <si>
    <t>AGCTAATTTTAA[G,A]TTCTC</t>
  </si>
  <si>
    <t>CTGGCACAACATATGTATTAAGCAACTACAACTGTAGCTAATTTTAAATTCTCTCATCCTACAGATGGGCAAGAGC</t>
  </si>
  <si>
    <t>ANN=A|upstream_gene_variant|MODIFIER|CHIV01G030038|CHIV01G030038|transcript|CHIV01T030038|protein_coding||c.-31032C&gt;T|||||1041|,A|intron_variant|MODIFIER|CHIV01G030039|CHIV01G030039|transcript|CHIV01T030039|protein_coding|1/7|c.145-17G&gt;A||||||WARNING_TRANSCRIPT_NO_STOP_CODON</t>
  </si>
  <si>
    <t>AAAACAAAT[C,A]ATTTTTCG</t>
  </si>
  <si>
    <t>CGAAAAATGATTTGTTTT</t>
  </si>
  <si>
    <t>AATATATATAGAGTCGAAAAATGATTTGTTTTTCAAACCCCTGCCCCCGCTGCGTGTTCGATGTAGACCAGACCTG</t>
  </si>
  <si>
    <t>ANN=A|3_prime_UTR_variant|MODIFIER|CHIV01G005266|CHIV01G005266|transcript|CHIV01T005266|protein_coding|15/16|c.*1256C&gt;A|||||1256|WARNING_TRANSCRIPT_MULTIPLE_STOP_CODONS&amp;WARNING_REF_DOES_NOT_MATCH_GENOME</t>
  </si>
  <si>
    <t>CTGAATGTTTTTTTT[A,T]ATCTTT</t>
  </si>
  <si>
    <t>TCTCCTGAACTAATTTAGACCTCTGAATGTCTGAATGTTTTTTTTAATCTTTATATCTCTTCAGATGAAAGCAATA</t>
  </si>
  <si>
    <t>ANN=T|intron_variant|MODIFIER|CHIV01G019542|CHIV01G019542|transcript|CHIV01T019542|protein_coding|11/11|c.991-19A&gt;T||||||WARNING_TRANSCRIPT_NO_STOP_CODON</t>
  </si>
  <si>
    <t>Ots_97077-179R secondary</t>
  </si>
  <si>
    <t>CACAAATGTAT[C,A]CTAAAGC</t>
  </si>
  <si>
    <t>GCTTTAGTATACATTTGTG</t>
  </si>
  <si>
    <t>CCTGAACAAATACTTAACGCTCCAGTTATAATTGCTTTAGTATACATTTGTGAGAAGTGGCAATGGTGTGAAGTAT</t>
  </si>
  <si>
    <t>ANN=A|3_prime_UTR_variant|MODIFIER|CHIV01G009630|CHIV01G009630|transcript|CHIV01T009630|protein_coding|2/2|c.*381G&gt;T|||||381|WARNING_TRANSCRIPT_NO_STOP_CODON&amp;WARNING_REF_DOES_NOT_MATCH_GENOME</t>
  </si>
  <si>
    <t>CCTGAACAAATACTTAACGCTCCAGTTATGATTGCTTTAGTATACATTTGTGAGAAGTGGCAATGGTCTGAAGTAT</t>
  </si>
  <si>
    <t>ANN=A|intron_variant|MODIFIER|CHIV01G009630|CHIV01G009630|transcript|CHIV01T009630|protein_coding|1/1|c.148+1165G&gt;T||||||WARNING_TRANSCRIPT_NO_STOP_CODON</t>
  </si>
  <si>
    <t>ACGAGAC[A,T]GATATTC</t>
  </si>
  <si>
    <t>TTCCCTAATCTGACGTACTACCAACTACAGACCTACGAGACTGATATTCTGGAATGAACGTCAGTGGCGAGATCGG</t>
  </si>
  <si>
    <t>ANN=T|splice_region_variant&amp;intron_variant|LOW|CHIV01G029863|CHIV01G029863|transcript|CHIV01T029863|protein_coding|5/5|c.*49-6A&gt;T||||||WARNING_TRANSCRIPT_MULTIPLE_STOP_CODONS</t>
  </si>
  <si>
    <t>AAGGCTTTG[G,A]TTGTTTG</t>
  </si>
  <si>
    <t>CAAACAACCAAAGCCTT</t>
  </si>
  <si>
    <t>TGACAGATTTCACCTTTAACTAGCTAAGCCCAAACAACCAAAGCCTTTCCCATCAGAGAGTTACTGAAGTGTGAAA</t>
  </si>
  <si>
    <t>PREDICTED: Oncorhynchus tshawytscha collagen alpha-2(VI) chain-like (LOC112237223), partial mRNA 1e-30 ACCESSION   XM_024405822 Otsh_v1.0 Un_scaffold1571</t>
  </si>
  <si>
    <t>AAGTCAAAGATC[C,G]TATTAAA</t>
  </si>
  <si>
    <t>TTTAATAGGATCTTTGACTTTG</t>
  </si>
  <si>
    <t>AATCAGAATATATTAGTAATTTAATAGGATCTTTGACTTTGCATTTATCCTATAAACTGTAACCACCTACTCCACG</t>
  </si>
  <si>
    <t>ANN=G|5_prime_UTR_variant|MODIFIER|CHIV01G032431|CHIV01G032431|transcript|CHIV01T032431|protein_coding|1/5|c.-123C&gt;G|||||123|WARNING_REF_DOES_NOT_MATCH_GENOME,G|upstream_gene_variant|MODIFIER|CHIV01G032430|CHIV01G032430|transcript|CHIV01T032430|protein_coding||c.-1186G&gt;C|||||1170|WARNING_TRANSCRIPT_MULTIPLE_STOP_CODONS</t>
  </si>
  <si>
    <t>TGTTGGCGAAGTGGGT</t>
  </si>
  <si>
    <t>TGTTGGTGAAGTGGGT</t>
  </si>
  <si>
    <t>TGTTGG[C,T]GAAGTGGGT</t>
  </si>
  <si>
    <t>ACCCACTTCACCAACA</t>
  </si>
  <si>
    <t>ACCACTACTTGCTGAGAAAATACAACACCCACTTCACCAACACCCTCTCCACCCCACTCATCCAGTCCTCCATGGC</t>
  </si>
  <si>
    <t>ANN=T|intron_variant|MODIFIER|CHIV01G024213|CHIV01G024213|transcript|CHIV01T024213|protein_coding|2/8|c.112+58G&gt;A||||||</t>
  </si>
  <si>
    <t>CTGTGTGTCTA[A,T]GACAAT</t>
  </si>
  <si>
    <t>TTTGTGCGTAAAGTCAGGTAGTGTATAAAGTAGCAGTACTGTGTGTCTAAGACAATTTCCAACTCTGGGACATTAT</t>
  </si>
  <si>
    <t>ANN=T|intron_variant|MODIFIER|CHIV01G024213|CHIV01G024213|transcript|CHIV01T024213|protein_coding|5/8|c.534+86T&gt;A||||||</t>
  </si>
  <si>
    <t>TACAGATGT[C,A]ATTTTAC</t>
  </si>
  <si>
    <t>GTAAAATGACATCTGTA</t>
  </si>
  <si>
    <t>TTCTGGGTTCAGTGATAGTTGGGCAAATGTAAAATGACATCTGTAGCCAGCACTGCGCAAGCTCCACAGCCAGTGG</t>
  </si>
  <si>
    <t>ANN=A|3_prime_UTR_variant|MODIFIER|CHIV01G026248|CHIV01G026248|transcript|CHIV01T026248|protein_coding|19/21|c.*284C&gt;A|||||284|WARNING_TRANSCRIPT_NO_STOP_CODON&amp;WARNING_REF_DOES_NOT_MATCH_GENOME,A|upstream_gene_variant|MODIFIER|CHIV01G026249|CHIV01G026249|transcript|CHIV01T026249|protein_coding||c.-5002C&gt;A|||||4220|WARNING_TRANSCRIPT_NO_STOP_CODON</t>
  </si>
  <si>
    <t>CTAGGTGAAACTTTTT[T,A]AAA</t>
  </si>
  <si>
    <t>TTTAAAAAAAGTTTCACCTAG</t>
  </si>
  <si>
    <t>AAGGATAGATTTAAAAAAAGTTTCACCTAGCCATTCAGACCAAAATATGTTAGTTTAAAACGTACTTCTCCAGGGC</t>
  </si>
  <si>
    <t>ANN=A|upstream_gene_variant|MODIFIER|CHIV01G009563|CHIV01G009563|transcript|CHIV01T009563|protein_coding||c.-4230A&gt;T|||||4044|WARNING_TRANSCRIPT_NO_STOP_CODON,A|intron_variant|MODIFIER|CHIV01G009564|CHIV01G009564|transcript|CHIV01T009564|protein_coding|3/7|c.230+53A&gt;T||||||WARNING_TRANSCRIPT_NO_STOP_CODON</t>
  </si>
  <si>
    <t>AGTCCC[T,C]GACCAGC</t>
  </si>
  <si>
    <t>GCTGGTCAGGGACTCA</t>
  </si>
  <si>
    <t>AGGTTTTTCAGGTCATGGTTTCCATGAGAGTAAGATCTCTGCTGGTCAGGGACTCACCGACTCAGTGAGGCGTCGG</t>
  </si>
  <si>
    <t>ANN=C|missense_variant|MODERATE|CHIV01G024106|CHIV01G024106|transcript|CHIV01T024106|protein_coding|9/11|c.1238A&gt;G|p.Pro413Arg|1238/1521|1238/1521|413/506||WARNING_TRANSCRIPT_MULTIPLE_STOP_CODONS&amp;WARNING_REF_DOES_NOT_MATCH_GENOME,C|upstream_gene_variant|MODIFIER|CHIV01G024105|CHIV01G024105|transcript|CHIV01T024105|protein_coding||c.-2341A&gt;G|||||2341|WARNING_TRANSCRIPT_MULTIPLE_STOP_CODONS</t>
  </si>
  <si>
    <t>CACTCTTTATATCCACACCG</t>
  </si>
  <si>
    <t>CAGTCTTTATATCCACACCG</t>
  </si>
  <si>
    <t>CA[C,G]TCTTTATATCCACACCG</t>
  </si>
  <si>
    <t>CCTGAACAGGTACACACAAACGACCACACACACTCTTTATATCCACACCGGTACCTTATGACATTTATTGTATTCA</t>
  </si>
  <si>
    <t>ANN=G|upstream_gene_variant|MODIFIER|CHIV01G016172|CHIV01G016172|transcript|CHIV01T016172|protein_coding||c.-7985C&gt;G|||||4348|WARNING_TRANSCRIPT_MULTIPLE_STOP_CODONS,G|intron_variant|MODIFIER|CHIV01G016171|CHIV01G016171|transcript|CHIV01T016171|protein_coding|10/11|c.1164+64C&gt;G||||||WARNING_TRANSCRIPT_MULTIPLE_STOP_CODONS</t>
  </si>
  <si>
    <t>CCCACTTC[G,A]CTGAAGT</t>
  </si>
  <si>
    <t>CTCCTCCGATCTGCCACTATCCACTCGTTCCAGCCCACTTCGCTGAAGTCCACGTCGAGTTCGTGTCTGTGGCAGT</t>
  </si>
  <si>
    <t>12S64M</t>
  </si>
  <si>
    <t>ANN=A|missense_variant|MODERATE|CHIV01G006345|CHIV01G006345|transcript|CHIV01T006345|protein_coding|3/3|c.1007C&gt;T|p.Ser336Ile|1563/2370|1007/1278|336/425||WARNING_TRANSCRIPT_NO_STOP_CODON&amp;WARNING_REF_DOES_NOT_MATCH_GENOME</t>
  </si>
  <si>
    <t>AGTCAGC[A,G]TCTTTCA</t>
  </si>
  <si>
    <t>TGAAAGACGCTGACT</t>
  </si>
  <si>
    <t>GAGACCATGCACCAACAGCTTGTGAAAGACGCTGACTTCCTCCATATGTTGTTTAAAAACCTCCTGGACCCAGAGT</t>
  </si>
  <si>
    <t>ANN=G|missense_variant|MODERATE|CHIV01G016527|CHIV01G016527|transcript|CHIV01T016527|protein_coding|2/7|c.237A&gt;G|p.Asp79Glu|634/1732|237/1113|79/370||WARNING_TRANSCRIPT_NO_STOP_CODON&amp;WARNING_REF_DOES_NOT_MATCH_GENOME,G|upstream_gene_variant|MODIFIER|CHIV01G016526|CHIV01G016526|transcript|CHIV01T016526|protein_coding||c.-6802T&gt;C|||||950|WARNING_TRANSCRIPT_NO_STOP_CODON</t>
  </si>
  <si>
    <t>TGGGAAGCA[A,G]TCAA</t>
  </si>
  <si>
    <t>CACTTGTTCTGCACACTACTTGTCATGGATTTGGAGAATTGGGAAGCAGTCAATGTTTTAGGGTTTTTTGCGGTAC</t>
  </si>
  <si>
    <t>ANN=G||MODIFIER|||||||||||||ERROR_CHROMOSOME_NOT_FOUND</t>
  </si>
  <si>
    <t>CCAC[G,A]TAGCGATCG</t>
  </si>
  <si>
    <t>CGATCGCTACGTGG</t>
  </si>
  <si>
    <t>CTGCTCACCTGCATCAGTGTCGATCGCTACGTGGCCATCGTCCAGACCACCATGGAGATCGGAAGAGCACACGTCT</t>
  </si>
  <si>
    <t>55M21S</t>
  </si>
  <si>
    <t>ANN=A|missense_variant|MODERATE|CHIV01G029860|CHIV01G029860|transcript|CHIV01T029860|protein_coding|3/3|c.508G&gt;A|p.Arg170Ser|683/2314|508/1107|170/368||WARNING_TRANSCRIPT_MULTIPLE_STOP_CODONS&amp;WARNING_REF_DOES_NOT_MATCH_GENOME</t>
  </si>
  <si>
    <t>CTAAAATGTCAT[G,A]TAAATAT</t>
  </si>
  <si>
    <t>TTGAATAAGAGTGTCTTATATGACTAAAATGTCATGTAAATATAAGTTTGCTATAGACTTTTAGCTGGGTAACATG</t>
  </si>
  <si>
    <t>32M1I43M</t>
  </si>
  <si>
    <t>ANN=A|downstream_gene_variant|MODIFIER|CHIV01G022549|CHIV01G022549|transcript|CHIV01T022549|protein_coding||c.*1956C&gt;T|||||1256|WARNING_TRANSCRIPT_NO_STOP_CODON,A|intron_variant|MODIFIER|CHIV01G022548|CHIV01G022548|transcript|CHIV01T022548|protein_coding|2/2|c.157+53G&gt;A||||||WARNING_TRANSCRIPT_NO_STOP_CODON</t>
  </si>
  <si>
    <t>ATCATGGG[A,C]ATCATAT</t>
  </si>
  <si>
    <t>ATATGATGCCCATGAT</t>
  </si>
  <si>
    <t>AAAGCCCCCCATCAACATGCAGGCGAATATGATGCCCATGATCTGAAAACACAAAAACACAGTTAGAAAACATGCA</t>
  </si>
  <si>
    <t>ANN=C|synonymous_variant|LOW|CHIV01G025034|CHIV01G025034|transcript|CHIV01T025034|protein_coding|9/9|c.669T&gt;G|p.Gly223Gly|868/2065|669/726|223/241||WARNING_REF_DOES_NOT_MATCH_GENOME,C|downstream_gene_variant|MODIFIER|CHIV01G025033|CHIV01G025033|transcript|CHIV01T025033|protein_coding||c.*1497A&gt;C|||||594|WARNING_TRANSCRIPT_NO_STOP_CODON</t>
  </si>
  <si>
    <t>CCAGATGA[A,G]CAACTTCAC</t>
  </si>
  <si>
    <t>AGGTCCTCTGTCGCACCTACCAGATGAACAACTTCACAGGTCACCAGACCTCGCCTCCAGATCGGAAGAGCACACG</t>
  </si>
  <si>
    <t>ANN=G|splice_donor_variant&amp;intron_variant|HIGH|CHIV01G003276|CHIV01G003276|transcript|CHIV01T003276|protein_coding|3/3|c.501+1A&gt;G||||||WARNING_TRANSCRIPT_MULTIPLE_STOP_CODONS;LOF=(CHIV01G003276|CHIV01G003276|1|1.00)</t>
  </si>
  <si>
    <t>GGA[G,A]ATAGTCAGGG</t>
  </si>
  <si>
    <t>CCCTGACTATCTCC</t>
  </si>
  <si>
    <t>TCTCAAGCCATAAGACTGGTAAATAGTTCACCAAACAGCTACCCTGACTATCTCCTTTGACCCTTTTAACACTCGC</t>
  </si>
  <si>
    <t>3S50M23S</t>
  </si>
  <si>
    <t>ANN=A|intron_variant|MODIFIER|CHIV01G000599|CHIV01G000599|transcript|CHIV01T000599|protein_coding|8/14|c.1190-5411C&gt;T||||||WARNING_TRANSCRIPT_NO_STOP_CODON</t>
  </si>
  <si>
    <t>GCGAGTGTTAAAAGGGTCAAAGGAAATAGTCAGGGTAGCTGTTTGGTGAACTATTTACCCGTCTTATGGCTTGAGA</t>
  </si>
  <si>
    <t>C[C,T]GCAACAGATC</t>
  </si>
  <si>
    <t>AGCGAGGCTTGCGTTTTACTCCGCAACAGATCACAGATAGCAGCAAGAGGCTCTTGACAAAGACAAGCCCAGACTG</t>
  </si>
  <si>
    <t>ANN=T|intron_variant|MODIFIER|CHIV01G018319|CHIV01G018319|transcript|CHIV01T018319|protein_coding|5/11|c.1020+483G&gt;A||||||WARNING_TRANSCRIPT_NO_STOP_CODON</t>
  </si>
  <si>
    <t>ATTGTGCTTA[T,G]CACA</t>
  </si>
  <si>
    <t>GCAATTACCCATGACTCTGTGACATGAGTAAAGAGATTGTGCTTATCACAGAGATTCGGTCTCTTTTTGGCAGATC</t>
  </si>
  <si>
    <t>ANN=G|intergenic_region|MODIFIER|CHIV01G009230-CHIV01G009231|CHIV01G009230-CHIV01G009231|intergenic_region|CHIV01G009230-CHIV01G009231|||n.38043969T&gt;G||||||</t>
  </si>
  <si>
    <t>GCAATTACCCATGACTCTGTGACATGAGTAAAGCGATTGTGCTTAGCACAGTGATTCGGTCCTTTTTGGCAGATCG</t>
  </si>
  <si>
    <t>CCTCA[C,T]ATACTCCCTT</t>
  </si>
  <si>
    <t>AAGGGAGTATGTGAGG</t>
  </si>
  <si>
    <t>TTCTATCGCAGGCTAGCTTTTCAAGCTAAGATTTTTTTTTAAAGGGAGTATGTGAGGCACAGATGTTCACGGCCTT</t>
  </si>
  <si>
    <t>ANN=T|intron_variant|MODIFIER|CHIV01G025710|CHIV01G025710|transcript|CHIV01T025710|protein_coding|3/5|c.256+70G&gt;A||||||</t>
  </si>
  <si>
    <t>CAGTT[C,T]TGTAATGCATT</t>
  </si>
  <si>
    <t>AATGCATTACAAAACTG</t>
  </si>
  <si>
    <t>CATTCCTACCTTGCTACACTAAAGGAATGCATTACAAAACTGAAGGAGCAACATGTCTTTAGAGCACAATCACAGC</t>
  </si>
  <si>
    <t>41M3I32M</t>
  </si>
  <si>
    <t>ANN=T|3_prime_UTR_variant|MODIFIER|CHIV01G006652|CHIV01G006652|transcript|CHIV01T006652|protein_coding|7/8|c.*591G&gt;A|||||591|WARNING_REF_DOES_NOT_MATCH_GENOME</t>
  </si>
  <si>
    <t>CACTAC[G,A]GTAAGACCAT</t>
  </si>
  <si>
    <t>GGCACTACAGTAAGACCATAAAAAAACAACCAATGTAACCATGGATACAGTAATCACAATGGCTTACAGTTCAGTG</t>
  </si>
  <si>
    <t>ANN=A|3_prime_UTR_variant|MODIFIER|CHIV01G015713|CHIV01G015713|transcript|CHIV01T015713|protein_coding|11/11|c.*18C&gt;T|||||18|WARNING_TRANSCRIPT_MULTIPLE_STOP_CODONS&amp;WARNING_REF_DOES_NOT_MATCH_GENOME</t>
  </si>
  <si>
    <t>CCGTAC[T,G]GAACTC</t>
  </si>
  <si>
    <t>GCTTCCGATCTGCCAGAGTCGCCAAAATAGTAGAATAGGCTACCGTACTGAACTCTTAAAAGCCATTCCCGCGTTG</t>
  </si>
  <si>
    <t>11S65M</t>
  </si>
  <si>
    <t>ANN=G|splice_region_variant&amp;intron_variant|LOW|CHIV01G033047|CHIV01G033047|transcript|CHIV01T033047|protein_coding|1/3|c.286+5A&gt;C||||||</t>
  </si>
  <si>
    <t>AGCTAG[C,T]GCTCCTC</t>
  </si>
  <si>
    <t>GAGGAGCGCTAGCT</t>
  </si>
  <si>
    <t>ACCGATCTGCGTGGTTCAACAGCAGTGTGGAGAGTGTGGAGAGGAGCGCTAGCTAGACTGATGAGTCCTGCAACGG</t>
  </si>
  <si>
    <t>8S64M4S</t>
  </si>
  <si>
    <t>ANN=T|intergenic_region|MODIFIER|CHIV01G013646-CHIV01G013648|CHIV01G013646-CHIV01G013648|intergenic_region|CHIV01G013646-CHIV01G013648|||n.36699634C&gt;T||||||</t>
  </si>
  <si>
    <t>AGAAGC[C,T]CAGCTCC</t>
  </si>
  <si>
    <t>TGGGATAGAACAGGAGCTTAAACAGAAGCCCAGCTCCCACTCCTCACCCCTCCCTCACATCTACTGCTCTAGTATA</t>
  </si>
  <si>
    <t>19M1I43M13S</t>
  </si>
  <si>
    <t>ANN=T|intergenic_region|MODIFIER|CHIV01G009307-CHIV01G009308|CHIV01G009307-CHIV01G009308|intergenic_region|CHIV01G009307-CHIV01G009308|||n.43120003C&gt;T||||||</t>
  </si>
  <si>
    <t>TGGGATAGAACAGGAGCTTAAACAGAAGCCCAGCTCCCACTCCTCATCCCTCCCTCACACCTACTACTCTAGTATA</t>
  </si>
  <si>
    <t>CATTCA[A,G]AAAGTAT</t>
  </si>
  <si>
    <t>ATACTTTTTGAATG</t>
  </si>
  <si>
    <t>CGATCTTGTGGAAAAAGTCAAGGGGTCCGAATACTTTTTGAATGCACTGTACATAGAAGCATAGCAAGTTCCTGCA</t>
  </si>
  <si>
    <t>6S70M</t>
  </si>
  <si>
    <t>ANN=G|intron_variant|MODIFIER|CHIV01G021892|CHIV01G021892|transcript|CHIV01T021892|protein_coding|1/12|c.52+2744T&gt;C||||||</t>
  </si>
  <si>
    <t>GAGGCC[C,A]CAGATTC</t>
  </si>
  <si>
    <t>TGCAGGAGGAGGAAGGCAATTTTATGAGGCCCCAGATTCTCTACTCCACCTGGCAGCTCTAGATCGGAAGAGCACA</t>
  </si>
  <si>
    <t>60M16S</t>
  </si>
  <si>
    <t>ANN=A|synonymous_variant|LOW|CHIV01G007376|CHIV01G007376|transcript|CHIV01T007376|protein_coding|31/50|c.4275C&gt;A|p.Pro1425Pro|4410/8080|4275/7026|1425/2341||WARNING_TRANSCRIPT_NO_STOP_CODON</t>
  </si>
  <si>
    <t>ATTAAACGTCTGGA</t>
  </si>
  <si>
    <t>ATTAAATGTCTGGA</t>
  </si>
  <si>
    <t>ATTAAA[C,T]GTCTGGA</t>
  </si>
  <si>
    <t>TCCAGACATTTAAT</t>
  </si>
  <si>
    <t>TCAAGCGCCAAGGCTCTTTAGCAAACTCCAGACATTTAATTTGTTGGATGAAAACAATCCGGTCGACGAATACACA</t>
  </si>
  <si>
    <t>ANN=T|intron_variant|MODIFIER|CHIV01G021436|CHIV01G021436|transcript|CHIV01T021436|protein_coding|7/8|c.1014+605C&gt;T||||||WARNING_TRANSCRIPT_NO_START_CODON</t>
  </si>
  <si>
    <t>TAGCTC[C,T]GAGCTAA</t>
  </si>
  <si>
    <t>TGCCGCTGGATTTATTGACACGCTACTAAACGGGAGATTACACGTAGCTCCGAGCTAAAATAACTCTGTTTGCAAC</t>
  </si>
  <si>
    <t>ANN=T|upstream_gene_variant|MODIFIER|CHIV01G014835|CHIV01G014835|transcript|CHIV01T014835|protein_coding||c.-698G&gt;A|||||697|,T|intergenic_region|MODIFIER|CHIV01G014835-CHIV01G014836|CHIV01G014835-CHIV01G014836|intergenic_region|CHIV01G014835-CHIV01G014836|||n.37324165C&gt;T||||||</t>
  </si>
  <si>
    <t>GAATGG[T,C]GTTAAAT</t>
  </si>
  <si>
    <t>ATTTAACACCATTC</t>
  </si>
  <si>
    <t>GAAAAAGGTTTCTCTCAAGAATCAAGTATTTCCCTGTATTTAACACCATTCATCATTCCTGACCAGTTTTCCCTGC</t>
  </si>
  <si>
    <t>21S48M7S</t>
  </si>
  <si>
    <t>ANN=C|intergenic_region|MODIFIER|CHIV01G033421-CHIV01G033422|CHIV01G033421-CHIV01G033422|intergenic_region|CHIV01G033421-CHIV01G033422|||n.8970778T&gt;C||||||</t>
  </si>
  <si>
    <t>GCAGGGAAAACTGGTCAGGAATGAAGAATGGTGTTAAATACGGGGAAATACTTGATTCTTGAGAGAAACCTTTTTC</t>
  </si>
  <si>
    <t>Ots_crRAD18492-65 secondary</t>
  </si>
  <si>
    <t>TTATGG[C,T]TATTATT</t>
  </si>
  <si>
    <t>GCAGGGCGCAAAGTTCTTTGCTTGTCAGACGAATCATTGGGTCTAAACTACAGACCATTATGGCTATTATTCAGAT</t>
  </si>
  <si>
    <t>ANN=T|intron_variant|MODIFIER|CHIV01G018933|CHIV01G018933|transcript|CHIV01T018933|protein_coding|6/32|c.996+6106C&gt;T||||||WARNING_TRANSCRIPT_MULTIPLE_STOP_CODONS</t>
  </si>
  <si>
    <t>ANN=T|intron_variant|MODIFIER|CHIV01G018933|CHIV01G018933|transcript|CHIV01T018933|protein_coding|6/32|c.997-2220C&gt;T||||||WARNING_TRANSCRIPT_MULTIPLE_STOP_CODONS</t>
  </si>
  <si>
    <t>CTCCTCA[G,A]GTGGGC</t>
  </si>
  <si>
    <t>GCCCACCTGAGGAG</t>
  </si>
  <si>
    <t>CGCGGGGGCACGGCCGGCCCACCTGAGGAGGGCGTGGGAGGAGTACCTGCTCCAGTTCAACTCCTGTCGCTGTGCC</t>
  </si>
  <si>
    <t>ANN=A|missense_variant|MODERATE|CHIV01G013915|CHIV01G013915|transcript|CHIV01T013915|protein_coding|10/11|c.1555G&gt;A|p.Leu519Met|1557/2153|1555/1860|519/619||WARNING_TRANSCRIPT_NO_START_CODON&amp;WARNING_REF_DOES_NOT_MATCH_GENOME,A|downstream_gene_variant|MODIFIER|CHIV01G013916|CHIV01G013916|transcript|CHIV01T013916|protein_coding||c.*558C&gt;T|||||558|WARNING_TRANSCRIPT_NO_STOP_CODON</t>
  </si>
  <si>
    <t>GGTTACACCCCAAA</t>
  </si>
  <si>
    <t>GGTTACGCCCCAAA</t>
  </si>
  <si>
    <t>GGTTAC[A,G]CCCCAAA</t>
  </si>
  <si>
    <t>CCTCTGCTGAGTTTGAGGGGATGAGGTTACACCCCAAATGAAACCCTATTCCCTTTACAGTGTGCTAATATTGACC</t>
  </si>
  <si>
    <t>ANN=G|intron_variant|MODIFIER|CHIV01G023153|CHIV01G023153|transcript|CHIV01T023153|protein_coding|2/3|c.119-5869T&gt;C||||||WARNING_TRANSCRIPT_NO_STOP_CODON</t>
  </si>
  <si>
    <t>GGGAAGGAGTATTT</t>
  </si>
  <si>
    <t>GGGAAGAAGTATTT</t>
  </si>
  <si>
    <t>GGGAAG[G,A]AGTATTT</t>
  </si>
  <si>
    <t>GGGAGGCAGGCAAAAGGTTACAAACCAATGACTGAGTATTCGTGTTGGGTTTGTGGGGAAGAAGTATTTTTGGATT</t>
  </si>
  <si>
    <t>ANN=A|downstream_gene_variant|MODIFIER|CHIV01G014988|CHIV01G014988|transcript|CHIV01T014988|protein_coding||c.*5934G&gt;A|||||4587|WARNING_TRANSCRIPT_NO_STOP_CODON,A|intron_variant|MODIFIER|CHIV01G014989|CHIV01G014989|transcript|CHIV01T014989|protein_coding|2/11|c.340+53C&gt;T||||||WARNING_TRANSCRIPT_NO_STOP_CODON</t>
  </si>
  <si>
    <t>GAACTC[G,A]TCGTTGG</t>
  </si>
  <si>
    <t>CCAACGACGAGTTC</t>
  </si>
  <si>
    <t>CACTTCAACGTGTTTTTCTGAATTCTTTCCTCCCTAGACCAACGACGAGTTCAGGCAGCTGAACGGCTACAAGCAG</t>
  </si>
  <si>
    <t>ANN=A|upstream_gene_variant|MODIFIER|CHIV01G023380|CHIV01G023380|transcript|CHIV01T023380|protein_coding||c.-486G&gt;A|||||486|WARNING_TRANSCRIPT_NO_STOP_CODON,A|intergenic_region|MODIFIER|CHIV01G023379-CHIV01G023380|CHIV01G023379-CHIV01G023380|intergenic_region|CHIV01G023379-CHIV01G023380|||n.7378067G&gt;A||||||</t>
  </si>
  <si>
    <t>CACACA[C,T]ATGCACG</t>
  </si>
  <si>
    <t>TGCAGGTGGGACTTAAACACACACATGCACGAACACACACACACACAGTCAGATGTATGTTCACAGTCTTGGTTGA</t>
  </si>
  <si>
    <t>ANN=T|downstream_gene_variant|MODIFIER|CHIV01G000470|CHIV01G000470|transcript|CHIV01T000470|protein_coding||c.*5957G&gt;A|||||4700|WARNING_TRANSCRIPT_NO_STOP_CODON,T|intron_variant|MODIFIER|CHIV01G000469|CHIV01G000469|transcript|CHIV01T000469|protein_coding|3/8|c.42+19C&gt;T||||||</t>
  </si>
  <si>
    <t>CGACAC[C,T]ACTTACA</t>
  </si>
  <si>
    <t>ATCAGGTCTGGGGCGACACCACTTACAACAGGCAGAACGGTGGGCGATGGCAGAGGTGAAAGATCGGAAGAGCACA</t>
  </si>
  <si>
    <t>ANN=T|intergenic_region|MODIFIER|CHIV01G021524-CHIV01G021525|CHIV01G021524-CHIV01G021525|intergenic_region|CHIV01G021524-CHIV01G021525|||n.14223038C&gt;T||||||</t>
  </si>
  <si>
    <t>GGGCTT[G,A]GGGGCAT</t>
  </si>
  <si>
    <t>GCCATATCCCGGGGCTTGGGGGCATACACACACACAGACAAAGGCACACACACACACTCACACACACATCCACACA</t>
  </si>
  <si>
    <t>ANN=A|intergenic_region|MODIFIER|CHIV01G001089-CHIV01G001090|CHIV01G001089-CHIV01G001090|intergenic_region|CHIV01G001089-CHIV01G001090|||n.68018794G&gt;A||||||</t>
  </si>
  <si>
    <t>ATGATA[A,T]T</t>
  </si>
  <si>
    <t>TGCAGGAGAGCAGGGTAGACACCTGTTAGACACCTTACATCTAGACTGAATGTTTGCATTTTCACATATGATAATT</t>
  </si>
  <si>
    <t>ANN=T|intron_variant|MODIFIER|CHIV01G005140|CHIV01G005140|transcript|CHIV01T005140|protein_coding|14/38|c.1249-108T&gt;A||||||WARNING_TRANSCRIPT_MULTIPLE_STOP_CODONS</t>
  </si>
  <si>
    <t>GTATAT[T,G]TAGAATG</t>
  </si>
  <si>
    <t>ACTGCAGGCGTCATGCTTACTACTGTGGGATAAATGAAGTGCACTGTATATTTAGAATGAAGTGGTGCACTGAAAA</t>
  </si>
  <si>
    <t>ANN=G|intron_variant|MODIFIER|CHIV01G030612|CHIV01G030612|transcript|CHIV01T030612|protein_coding|10/11|c.1080+61T&gt;G||||||WARNING_TRANSCRIPT_NO_START_CODON</t>
  </si>
  <si>
    <t>AACTGT[T,C]CAAACCC</t>
  </si>
  <si>
    <t>TGCAGGAGCTGTGATGGGAAGATCTAAGGAGCAGAAAAAACTCCAGTGTACAAACTGTTCAAACCCCAGAGGACAT</t>
  </si>
  <si>
    <t>ANN=C|intron_variant|MODIFIER|CHIV01G031218|CHIV01G031218|transcript|CHIV01T031218|protein_coding|5/12|c.547+4562A&gt;G||||||WARNING_TRANSCRIPT_NO_STOP_CODON</t>
  </si>
  <si>
    <t>Ots_crRAD26081-28 secondary</t>
  </si>
  <si>
    <t>TGGAGG[T,G]GGAGGAG</t>
  </si>
  <si>
    <t>CTCCTCCACCTCCA</t>
  </si>
  <si>
    <t>AAACTCCAGGACAGCACTCATCTCTGGGGTGTCTACTACTCTCACCAGCTCCTCCACCTCCACGTCTCCCTCTCCC</t>
  </si>
  <si>
    <t>ANN=G|missense_variant|MODERATE|CHIV01G028466|CHIV01G028466|transcript|CHIV01T028466|protein_coding|3/3|c.1157A&gt;C|p.Val386Ala|1443/5057|1157/1359|386/452||WARNING_TRANSCRIPT_NO_STOP_CODON&amp;WARNING_REF_DOES_NOT_MATCH_GENOME</t>
  </si>
  <si>
    <t>CAACTCCAGGACAGCAGCCATCTCTGGGGTGTCTACTACACTTACCAGCTCCTCCACCTCCACGTCTCCCTCTCCC</t>
  </si>
  <si>
    <t>ANN=G|missense_variant|MODERATE|CHIV01G012449|CHIV01G012449|transcript|CHIV01T012449|protein_coding|2/3|c.1133A&gt;C|p.Val378Ala|1502/5153|1133/1353|378/450||WARNING_TRANSCRIPT_NO_STOP_CODON&amp;WARNING_REF_DOES_NOT_MATCH_GENOME</t>
  </si>
  <si>
    <t>CTCTGCCCCTGGAC</t>
  </si>
  <si>
    <t>CTCTGCTCCTGGAC</t>
  </si>
  <si>
    <t>CTCTGC[C,T]CCTGGAC</t>
  </si>
  <si>
    <t>GGGCCACGGGGTTGTAAACAACCCTCAGCTCAGCCACAATCTTCTCCTCTGCCCCTGGACAGAACAGACAGAAGGG</t>
  </si>
  <si>
    <t>ANN=T|splice_region_variant&amp;synonymous_variant|LOW|CHIV01G020290|CHIV01G020290|transcript|CHIV01T020290|protein_coding|19/42|c.3600G&gt;A|p.Gly1200Gly|3848/9294|3600/7764|1200/2587||</t>
  </si>
  <si>
    <t>AATTTG[A,T]ATGACCA</t>
  </si>
  <si>
    <t>TGGTCATTCAAATT</t>
  </si>
  <si>
    <t>ATATACAATATCTGACACTGACTTGGTCATTCAAATTGACGTCCACATATTCACAGAAGGCCTACGTAGAGCCTCC</t>
  </si>
  <si>
    <t>3S73M</t>
  </si>
  <si>
    <t>ANN=T|intron_variant|MODIFIER|CHIV01G016990|CHIV01G016990|transcript|CHIV01T016990|protein_coding|5/9|c.449+33T&gt;A||||||WARNING_TRANSCRIPT_MULTIPLE_STOP_CODONS</t>
  </si>
  <si>
    <t>GCATTT[T,A]AAAAATC</t>
  </si>
  <si>
    <t>CAGATGGTGCAGGCCGAAAAGCATTTAAAAAATCTAACATGTTGGCTGGAATCACAACGAGTAGATCGGAAGAGCA</t>
  </si>
  <si>
    <t>62M14S</t>
  </si>
  <si>
    <t>ANN=A|intron_variant|MODIFIER|CHIV01G001935|CHIV01G001935|transcript|CHIV01T001935|protein_coding|3/6|c.534+10105T&gt;A||||||WARNING_TRANSCRIPT_NO_STOP_CODON</t>
  </si>
  <si>
    <t>GTTTGG[C,A]ATAAAGT</t>
  </si>
  <si>
    <t>ACTTTATTCCAAAC</t>
  </si>
  <si>
    <t>GCCAACCTCACTAAACATAATCTATTTGACTTTATTCCAAACTGCCTAAAAGCTAACCCCTTCAGTCTGCCCCTGC</t>
  </si>
  <si>
    <t>ANN=A|intergenic_region|MODIFIER|CHIV01G021524-CHIV01G021525|CHIV01G021524-CHIV01G021525|intergenic_region|CHIV01G021524-CHIV01G021525|||n.14222969C&gt;A||||||</t>
  </si>
  <si>
    <t>GAGAGC[C,T]GAGCTTT</t>
  </si>
  <si>
    <t>CAGTTCGCTTCTCCAGGGAGAGCCGAGCTTTGCCGCTTTCTAACTACTCTTGCTCTCGCTTTTCTTTTTTTCTTTC</t>
  </si>
  <si>
    <t>ANN=T|intergenic_region|MODIFIER|CHIV01G021793-CHIV01G021794|CHIV01G021793-CHIV01G021794|intergenic_region|CHIV01G021793-CHIV01G021794|||n.2699387C&gt;T||||||</t>
  </si>
  <si>
    <t>AAGGTGCCTTCCCC</t>
  </si>
  <si>
    <t>AAGGTGGCTTCCCC</t>
  </si>
  <si>
    <t>AAGGTG[C,G]CTTCCCC</t>
  </si>
  <si>
    <t>GGGGAAGGCACCTT</t>
  </si>
  <si>
    <t>AGTTCAGACGAGTGCTCTTCCGATCTGTTCCGTTTTTGTTCCGCGAAGGGGAAGGCACCTTGGGAGTGTTTAGGCA</t>
  </si>
  <si>
    <t>24S52M</t>
  </si>
  <si>
    <t>ANN=G|intergenic_region|MODIFIER|CHIV01G010956-CHIV01G010957|CHIV01G010956-CHIV01G010957|intergenic_region|CHIV01G010956-CHIV01G010957|||n.60161043C&gt;G||||||</t>
  </si>
  <si>
    <t>Ots_crRAD34397-33 secondary</t>
  </si>
  <si>
    <t>TGACTGGAGTTCAGACGTGTGCTCTTCCGATCTGGCTGACTGGTGAAGGGGAAGGCACCTTGGGAGTGTTTAGGCA</t>
  </si>
  <si>
    <t>44S32M</t>
  </si>
  <si>
    <t>ANN=G|intron_variant|MODIFIER|CHIV01G004895|CHIV01G004895|transcript|CHIV01T004895|protein_coding|3/5|c.793-3196G&gt;C||||||WARNING_TRANSCRIPT_NO_STOP_CODON</t>
  </si>
  <si>
    <t>ANN=G|intergenic_region|MODIFIER|CHIV01G009459-CHIV01G009460|CHIV01G009459-CHIV01G009460|intergenic_region|CHIV01G009459-CHIV01G009460|||n.49287712C&gt;G||||||</t>
  </si>
  <si>
    <t>TTTAAG[A,G]TGTAGTT</t>
  </si>
  <si>
    <t>AACTACATCTTAAA</t>
  </si>
  <si>
    <t>CGTAACTACATCTTAAACAATCTCACAAATATTGTGGTATTTAATATTTTCAAGATTTCTCTGAACTCTTCCTGCA</t>
  </si>
  <si>
    <t>ANN=G|downstream_gene_variant|MODIFIER|CHIV01G017843|CHIV01G017843|transcript|CHIV01T017843|protein_coding||c.*6559T&gt;C|||||4495|WARNING_TRANSCRIPT_NO_STOP_CODON,G|intron_variant|MODIFIER|CHIV01G017842|CHIV01G017842|transcript|CHIV01T017842|protein_coding|7/8|c.2481-67A&gt;G||||||WARNING_TRANSCRIPT_NO_STOP_CODON</t>
  </si>
  <si>
    <t>AACCTG[T,C]GTGATTT</t>
  </si>
  <si>
    <t>AAATCACACAGGTT</t>
  </si>
  <si>
    <t>CGCACTTACAGTCTCTATGTCATTCATCACTAGGGATAATAAATCACACAGGTTGTATGAGAAAGTTGGTCCTGCA</t>
  </si>
  <si>
    <t>ANN=C|intergenic_region|MODIFIER|CHIV01G014808-CHIV01G014809|CHIV01G014808-CHIV01G014809|intergenic_region|CHIV01G014808-CHIV01G014809|||n.36019633T&gt;C||||||</t>
  </si>
  <si>
    <t>CTGCCA[C,T]CCTTTGA</t>
  </si>
  <si>
    <t>CAAAGTGCAGGTGCTGGCCCTGACCAGTGACTGGGTGGTGGGCTGCCACCCTTTGAGCGAGGCCCTGTTCCACCTG</t>
  </si>
  <si>
    <t>ANN=T|missense_variant|MODERATE|CHIV01G015338|CHIV01G015338|transcript|CHIV01T015338|protein_coding|2/6|c.610C&gt;T|p.Pro204Ser|714/3389|610/900|204/299||WARNING_TRANSCRIPT_NO_STOP_CODON</t>
  </si>
  <si>
    <t>GTGAACCAATCAAT</t>
  </si>
  <si>
    <t>GTGAACTAATCAAT</t>
  </si>
  <si>
    <t>GTGAAC[C,T]AATCAAT</t>
  </si>
  <si>
    <t>CGCAAGTCAGCAGGGTGAACCAATCAATCAATCACATTTATTTATAAAGCCCTTCTTACATCAGCTGATGTCACAA</t>
  </si>
  <si>
    <t>ANN=T|intergenic_region|MODIFIER|CHIV01G023783-CHIV01G023784|CHIV01G023783-CHIV01G023784|intergenic_region|CHIV01G023783-CHIV01G023784|||n.25774788C&gt;T||||||</t>
  </si>
  <si>
    <t>GCACCA[C,T]TGGACCC</t>
  </si>
  <si>
    <t>GCAGGGTCTGTGTGGGTTAGAGTTCGCTCTATGGTAAATGTTCGGTCTGCACCACTGGACCCACTGGACCCAGGCC</t>
  </si>
  <si>
    <t>ANN=T|missense_variant|MODERATE|CHIV01G002112|CHIV01G002112|transcript|CHIV01T002112|protein_coding|14/18|c.1781G&gt;A|p.Ser594Asn|1781/2634|1781/2634|594/877||WARNING_TRANSCRIPT_NO_STOP_CODON</t>
  </si>
  <si>
    <t>TTTCTA[C,T]TTAGTAA</t>
  </si>
  <si>
    <t>CAGGAACCTGCTTTAATGCTCTTAGCAATAAAGTTTCTACTTAGTAATCTTGAGAGAAAGTTGTCCCCCTGCAGAA</t>
  </si>
  <si>
    <t>TAGCCG[T,C]CACCGAT</t>
  </si>
  <si>
    <t>CTCCCTGTTCGCTAGCCGCCACCGATCCCATTTTCACCTTATCACACAGGGCTCTACCTTTGGTCGTCCAGATCGG</t>
  </si>
  <si>
    <t>ANN=C|intron_variant|MODIFIER|CHIV01G015204|CHIV01G015204|transcript|CHIV01T015204|protein_coding|6/22|c.1223-10748T&gt;C||||||WARNING_TRANSCRIPT_MULTIPLE_STOP_CODONS</t>
  </si>
  <si>
    <t>CTAACCCGGACAAC</t>
  </si>
  <si>
    <t>CTAACCTGGACGAC</t>
  </si>
  <si>
    <t>CTAACC[C,T]GGACGAC</t>
  </si>
  <si>
    <t>CGCAATGAGCCAACCCCTAACCTGGACGACGCCGGTCCAATTGTGCACCGCCCAATGGGACTCACGATCACGGCCA</t>
  </si>
  <si>
    <t>ANN=T|intron_variant|MODIFIER|CHIV01G015418|CHIV01G015418|transcript|CHIV01T015418|protein_coding|2/22|c.251-647C&gt;T||||||WARNING_TRANSCRIPT_NO_STOP_CODON</t>
  </si>
  <si>
    <t>CCATTT[T,G]AATTCCA</t>
  </si>
  <si>
    <t>TGCAGGGTTGGGGACAATTCCATTTGAATTCCAATCAAATCGGGAAATAGACTAGATCGGAAGAGCACACGTCTGA</t>
  </si>
  <si>
    <t>53M23S</t>
  </si>
  <si>
    <t>ANN=G|intergenic_region|MODIFIER|CHIV01G022046-CHIV01G022047|CHIV01G022046-CHIV01G022047|intergenic_region|CHIV01G022046-CHIV01G022047|||n.17929277T&gt;G||||||</t>
  </si>
  <si>
    <t>ATAAAG[T,C]GTGTTAT</t>
  </si>
  <si>
    <t>ATAACACACTTTAT</t>
  </si>
  <si>
    <t>CATAACACACTTTATCATAGGACATTATAAAATACACATTCATGCGTATAACAAGTTATTAAGCATGATGCCTGCA</t>
  </si>
  <si>
    <t>ANN=C|3_prime_UTR_variant|MODIFIER|CHIV01G002454|CHIV01G002454|transcript|CHIV01T002454|protein_coding|1/1|c.*50T&gt;C|||||50|WARNING_TRANSCRIPT_NO_STOP_CODON&amp;WARNING_REF_DOES_NOT_MATCH_GENOME</t>
  </si>
  <si>
    <t>TTTTTG[T,G]TCAAAAG</t>
  </si>
  <si>
    <t>ACAGAGCTGTGTCTACCAGACATTTTTGGTCAAAAGGCAATGCCATTGTCCCTTCTTTCATTTATTCTGAAACCAG</t>
  </si>
  <si>
    <t>ANN=G|intergenic_region|MODIFIER|CHIV01G030426-CHIV01G030427|CHIV01G030426-CHIV01G030427|intergenic_region|CHIV01G030426-CHIV01G030427|||n.1332375T&gt;G||||||</t>
  </si>
  <si>
    <t>ACAAAT[T,G]AATTAAA</t>
  </si>
  <si>
    <t>TTTAATTAATTTGT</t>
  </si>
  <si>
    <t>TCGTGTTGTGATGTGTGTTTTGTCCTATATTTTTATTTAATTAATTTGTATTTTTCATCCCAGCCCCGTCCCTGCA</t>
  </si>
  <si>
    <t>ANN=G|intergenic_region|MODIFIER|CHIV01G018709-CHIV01G018710|CHIV01G018709-CHIV01G018710|intergenic_region|CHIV01G018709-CHIV01G018710|||n.31889864T&gt;G||||||</t>
  </si>
  <si>
    <t>AAGATG[G,T]TATGTAT</t>
  </si>
  <si>
    <t>TGCCGTGAGAAACTGGTCAAATTAAGATGGTATGTATTAAATGTACAGAAAGATGTACATGTTTTCTACAACTCTG</t>
  </si>
  <si>
    <t>30M46S</t>
  </si>
  <si>
    <t>ANN=T|intron_variant|MODIFIER|CHIV01G016408|CHIV01G016408|transcript|CHIV01T016408|protein_coding|3/4|c.321+1097G&gt;T||||||WARNING_TRANSCRIPT_MULTIPLE_STOP_CODONS</t>
  </si>
  <si>
    <t>GTACGG[A,G]AAAAACA</t>
  </si>
  <si>
    <t>TGTTTTTCCCGTAC</t>
  </si>
  <si>
    <t>CTTCCGATTATTGCATGGTTTGTTTTTCCCGTACAGTTTTTTTTGCATTAAGCACCTCGGACTCAGTGACTGCCTG</t>
  </si>
  <si>
    <t>ANN=G|intergenic_region|MODIFIER|CHIV01G024581-CHIV01G024583|CHIV01G024581-CHIV01G024583|intergenic_region|CHIV01G024581-CHIV01G024583|||n.24004835A&gt;G||||||</t>
  </si>
  <si>
    <t>CAGAGC[A,G]TGTGCTG</t>
  </si>
  <si>
    <t>GCCAAGTGATCAAGTGCTTGTGCTACGTTGTTCAGCTTATGTTATCAGAGCATGTGCTGTGAGCTCTTCACATGGT</t>
  </si>
  <si>
    <t>ANN=G|intron_variant|MODIFIER|CHIV01G014913|CHIV01G014913|transcript|CHIV01T014913|protein_coding|3/9|c.406+6408A&gt;G||||||</t>
  </si>
  <si>
    <t>AGAGAG[G,T]GGTCAAA</t>
  </si>
  <si>
    <t>ACTCTCCCAGAAGGATTCAGAGAGGGGTCAAAATCAAACGAGAAAACTGTCAAAATCAAACCCTGCTGTAGATAAG</t>
  </si>
  <si>
    <t>ANN=T|intron_variant|MODIFIER|CHIV01G006051|CHIV01G006051|transcript|CHIV01T006051|protein_coding|2/21|c.162+21985G&gt;T||||||WARNING_TRANSCRIPT_NO_STOP_CODON</t>
  </si>
  <si>
    <t>ATAGGA[G,T]AATTGGA</t>
  </si>
  <si>
    <t>TCCAATTCTCCTAT</t>
  </si>
  <si>
    <t>TGCATGTGTTTTATGTATGTAATCAATTATTGCCCAAGTATATCCAATTCTCCTATGGCTCCGTTGGTCAAATGGC</t>
  </si>
  <si>
    <t>ANN=T|intergenic_region|MODIFIER|CHIV01G001518-CHIV01G001519|CHIV01G001518-CHIV01G001519|intergenic_region|CHIV01G001518-CHIV01G001519|||n.4708299G&gt;T||||||</t>
  </si>
  <si>
    <t>GCACGATGCAGAAC</t>
  </si>
  <si>
    <t>GCACGAAGCAGAAC</t>
  </si>
  <si>
    <t>GCACGA[T,A]GCAGAAC</t>
  </si>
  <si>
    <t>GCAGGAAGCAAAGTTCGGTGACAAACAAAGTGTTCCATTATAGTTTGAAAGAGCACGAAGCAGAACCACGCGATGA</t>
  </si>
  <si>
    <t>ANN=A|intron_variant|MODIFIER|CHIV01G008082|CHIV01G008082|transcript|CHIV01T008082|protein_coding|15/27|c.1176+1183A&gt;T||||||WARNING_TRANSCRIPT_MULTIPLE_STOP_CODONS</t>
  </si>
  <si>
    <t>AGACTGGTAAAAGA</t>
  </si>
  <si>
    <t>AGACTGATAAAAGA</t>
  </si>
  <si>
    <t>AGACTG[G,A]TAAAAGA</t>
  </si>
  <si>
    <t>GCTGACCACCGACCACAGACTGATAAAAGAATAGTGGGACTCTTTGTATTTAACTATGATGCTGGAGTGACATTTA</t>
  </si>
  <si>
    <t>GAACTT[A,G]AAACACT</t>
  </si>
  <si>
    <t>ACACATGGCTCGTCTGCAAGGAACTTAAAACACTGCATCAACTATTAACTTGGTCCAGCCCAAAGCTTGTGCTAAC</t>
  </si>
  <si>
    <t>ANN=G|intergenic_region|MODIFIER|CHIV01G003670-CHIV01G003671|CHIV01G003670-CHIV01G003671|intergenic_region|CHIV01G003670-CHIV01G003671|||n.27546510A&gt;G||||||</t>
  </si>
  <si>
    <t>Ots_crRAD75581-70 secondary</t>
  </si>
  <si>
    <t>AGTGTTTTAAGTTC</t>
  </si>
  <si>
    <t>GTTAGCACAAGCTTTGGTCTGGACCAAGTTGATAGTTGATGCAGTGTTTTAAGTTCCTTGCAGACGAGCCATGTGT</t>
  </si>
  <si>
    <t>16S60M</t>
  </si>
  <si>
    <t>ANN=G|intron_variant|MODIFIER|CHIV01G000219|CHIV01G000219|transcript|CHIV01T000219|protein_coding|1/6|c.292-1730T&gt;C||||||WARNING_TRANSCRIPT_NO_STOP_CODON</t>
  </si>
  <si>
    <t>ACACATGGCTCGTCTGCAAGGAACTTGAAACACTGCATCAACTATCAACTTGGTCCAGCCCAAATCTTGTGCTAAC</t>
  </si>
  <si>
    <t>56M20S</t>
  </si>
  <si>
    <t>ANN=G|intergenic_region|MODIFIER|CHIV01G015747-CHIV01G015748|CHIV01G015747-CHIV01G015748|intergenic_region|CHIV01G015747-CHIV01G015748|||n.31434649A&gt;G||||||</t>
  </si>
  <si>
    <t>GGACCAAGTTTATAGTTGATGCAGTGTTTTAAGTTCCTTGCAGACGAGCCATGTGT</t>
  </si>
  <si>
    <t>20H56M</t>
  </si>
  <si>
    <t>supplementary alignment. Not really chimeric but truncated fastq</t>
  </si>
  <si>
    <t>ANN=G|intergenic_region|MODIFIER|CHIV01G022525-CHIV01G022526|CHIV01G022525-CHIV01G022526|intergenic_region|CHIV01G022525-CHIV01G022526|||n.7310333A&gt;G||||||</t>
  </si>
  <si>
    <t>ACACATGGCTCGTCTGCAAGGAACTTAAAACACTGCAACAACTATCAACTTGGTCCAGCCCAAAGCTTGTGCTAAC</t>
  </si>
  <si>
    <t>43S33M</t>
  </si>
  <si>
    <t>ANN=G|intergenic_region|MODIFIER|CHIV01G006012-CHIV01G006013|CHIV01G006012-CHIV01G006013|intergenic_region|CHIV01G006012-CHIV01G006013|||n.11706776A&gt;G||||||</t>
  </si>
  <si>
    <t>ACACATGGCTCGTCTGCAAGGAACTTGAAACACTACATCAACTATCAACTTGGTCCAGCCCAAAGCTTGTGCTAAC</t>
  </si>
  <si>
    <t>ANN=G|intron_variant|MODIFIER|CHIV01G007312|CHIV01G007312|transcript|CHIV01T007312|protein_coding|17/18|c.1554+1605T&gt;C||||||WARNING_TRANSCRIPT_MULTIPLE_STOP_CODONS</t>
  </si>
  <si>
    <t>GTTAGCACAAGCTTTGGGCTGGACCAAGTTGATAGTTGATGTAGTGTTTTAAGTTCCTTGCAGACGAGCCATGTGT</t>
  </si>
  <si>
    <t>ANN=G|intron_variant|MODIFIER|CHIV01G011995|CHIV01G011995|transcript|CHIV01T011995|protein_coding|6/14|c.694-3029A&gt;G||||||WARNING_TRANSCRIPT_MULTIPLE_STOP_CODONS</t>
  </si>
  <si>
    <t>ACACATGGCTCGTCTGCAAGGAACTTAAAACACTGCATCAACTATCAACTTGGTCAAGCCCAAAGCTTGTGCTAAA</t>
  </si>
  <si>
    <t>PREDICTED: Oncorhynchus tshawytscha cell division cycle 14A (cdc14a), transcript variant X7, mRNA 1e-17 NCBI Reference Sequence: NC_037102.1, chr6, Otsh v1.0</t>
  </si>
  <si>
    <t>TAAAAA[A,T]ATATAAA</t>
  </si>
  <si>
    <t>CGCAGGGACAGGGCCCTGGAATAAAAAAATATAAAAAGAAATACCATATAAATGTAAAAGCACTCCTGTTCTCATG</t>
  </si>
  <si>
    <t>ANN=T|intergenic_region|MODIFIER|CHIV01G014709-CHIV01G014710|CHIV01G014709-CHIV01G014710|intergenic_region|CHIV01G014709-CHIV01G014710|||n.32328258A&gt;T||||||</t>
  </si>
  <si>
    <t>AGCAATCCCACAGC</t>
  </si>
  <si>
    <t>AGCAATTACACAGC</t>
  </si>
  <si>
    <t>AGCAAT[C,T][C,A]CACAGC</t>
  </si>
  <si>
    <t>GCTGTGGGATTGCT</t>
  </si>
  <si>
    <t>CAAGGAAGCAAGCGGAGGCCATATAGGCACTGACGCTGTGGGATTGCTGCACTATAGAGCCCAGACACAGAGCAGG</t>
  </si>
  <si>
    <t>ANN=T|synonymous_variant|LOW|CHIV01G001842|CHIV01G001842|transcript|CHIV01T001842|protein_coding|9/9|c.1518G&gt;A|p.Ser506Ser|2412/3603|1518/1665|506/554||WARNING_TRANSCRIPT_NO_STOP_CODON&amp;WARNING_REF_DOES_NOT_MATCH_GENOME</t>
  </si>
  <si>
    <t>CAATCG[G,T]AAGTCGG</t>
  </si>
  <si>
    <t>CCGACTTCCGATTG</t>
  </si>
  <si>
    <t>AGAACGTGTGCTCTTCCGATCTACCGAAGTGTATGTAAACTTCCGACTTCCGATTGTAAATCTGGAGACCTGCACT</t>
  </si>
  <si>
    <t>22S52M2S</t>
  </si>
  <si>
    <t>ANN=T|intron_variant|MODIFIER|CHIV01G021835|CHIV01G021835|transcript|CHIV01T021835|protein_coding|12/34|c.783+2738G&gt;T||||||WARNING_TRANSCRIPT_MULTIPLE_STOP_CODONS</t>
  </si>
  <si>
    <t>TATTGG[T,C]CAGGGAA</t>
  </si>
  <si>
    <t>GAATGCAGGGCCAGGGAGTGAGAGGTACTGTAATTGTGTAATTCCTGGGTGGAGATATTGGTCAGGGAAGCTAATC</t>
  </si>
  <si>
    <t>CATAATTGAAC[G,A]ATTTCA</t>
  </si>
  <si>
    <t>TCTCAAAGCCAAACGTCACATCTACACTGCTTCATAATTGAACGATTTCAAACGGAAGAACTCTTCAATTGGTCAT</t>
  </si>
  <si>
    <t>3M1D73M</t>
  </si>
  <si>
    <t>ANN=A|upstream_gene_variant|MODIFIER|CHIV01G032127|CHIV01G032127|transcript|CHIV01T032127|protein_coding||c.-5388C&gt;T|||||4995|WARNING_TRANSCRIPT_NO_STOP_CODON,A|upstream_gene_variant|MODIFIER|CHIV01G032129|CHIV01G032129|transcript|CHIV01T032129|protein_coding||c.-4983G&gt;A|||||4884|,A|intron_variant|MODIFIER|CHIV01G032128|CHIV01G032128|transcript|CHIV01T032128|protein_coding|8/12|c.992+64G&gt;A||||||</t>
  </si>
  <si>
    <t>CCCCA[T,C]ATTGCTG</t>
  </si>
  <si>
    <t>TGTTCCACTGCCCCCACATTGCTGTGCATTATGGTGAATGCCAGATCAACTTAAGCAGCTATACTAAAGTGGCACC</t>
  </si>
  <si>
    <t>ANN=C|3_prime_UTR_variant|MODIFIER|CHIV01G024832|CHIV01G024832|transcript|CHIV01T024832|protein_coding|9/9|c.*603T&gt;C|||||603|WARNING_TRANSCRIPT_MULTIPLE_STOP_CODONS&amp;WARNING_REF_DOES_NOT_MATCH_GENOME,C|downstream_gene_variant|MODIFIER|CHIV01G024833|CHIV01G024833|transcript|CHIV01T024833|protein_coding||c.*5478A&gt;G|||||4172|WARNING_TRANSCRIPT_NO_STOP_CODON</t>
  </si>
  <si>
    <t>TCCTTCTCA[C,T]GCTTCT</t>
  </si>
  <si>
    <t>CCTTTGGGTCTGCTTGAGGTTCCTCCTTCTCACGCTTCTTCACTTCACTCATAATTCAGCATTAGGATTTGGCTCC</t>
  </si>
  <si>
    <t>ANN=T|intron_variant|MODIFIER|CHIV01G029250|CHIV01G029250|transcript|CHIV01T029250|protein_coding|4/7|c.493-197C&gt;T||||||WARNING_TRANSCRIPT_NO_STOP_CODON</t>
  </si>
  <si>
    <t>Ots_EP-529 secondary</t>
  </si>
  <si>
    <t>CAGTGTCAT[T,C]TTCGGC</t>
  </si>
  <si>
    <t>GCCCTGCCTGCAACTTCAAGATCAGTGTCATCTTCGGCCCAATAGGACATTTTCTCTAGGTCTACATCAAGACGTT</t>
  </si>
  <si>
    <t xml:space="preserve">No significant similarity found. </t>
  </si>
  <si>
    <t>GCCCTGCCTGCAACTTCAAAATCAGTGTCATCTTCGGCCAAATAGGCCATTTTCTCTAGGTCTACATCAAGACGTT</t>
  </si>
  <si>
    <t>probe is in soft clip…does not align with reference. Use reference to determine SNP position</t>
  </si>
  <si>
    <t>ANN=C||MODIFIER|||||||||||||ERROR_OUT_OF_CHROMOSOME_RANGE</t>
  </si>
  <si>
    <t>CATCCTGTC[T,A]TGTCTG</t>
  </si>
  <si>
    <t>CAGACATGACAGGATG</t>
  </si>
  <si>
    <t>GGTGATTTTGCCACAGAGTAGAGATCTTACTCAGACATGACAGGATGGTATTGCCTGTATATGCAAGTTACATTTA</t>
  </si>
  <si>
    <t>ANN=A|intron_variant|MODIFIER|CHIV01G003146|CHIV01G003146|transcript|CHIV01T003146|protein_coding|2/7|c.213-13877T&gt;A||||||WARNING_TRANSCRIPT_MULTIPLE_STOP_CODONS,A|intron_variant|MODIFIER|CHIV01G003147|CHIV01G003147|transcript|CHIV01T003147|protein_coding|1/5|c.59+57516A&gt;T||||||WARNING_TRANSCRIPT_MULTIPLE_STOP_CODONS</t>
  </si>
  <si>
    <t>CTGGATGGA[A,G]CCGTTAG</t>
  </si>
  <si>
    <t>CTAACGGTTCCATCCAGA</t>
  </si>
  <si>
    <t>GGCACCAACTCCTTCTAACGGTTCCATCCAGATATACACGCGGATCATCCGCCCCATCTTCCTCAAGCACGAGTCC</t>
  </si>
  <si>
    <t>ANN=G|missense_variant|MODERATE|CHIV01G024070|CHIV01G024070|transcript|CHIV01T024070|protein_coding|4/5|c.437A&gt;G|p.Ala146Gly|566/1235|437/585|146/194||WARNING_TRANSCRIPT_MULTIPLE_STOP_CODONS&amp;WARNING_REF_DOES_NOT_MATCH_GENOME</t>
  </si>
  <si>
    <t>CTGAAGAAAA[T,G]AATATG</t>
  </si>
  <si>
    <t>CATATTATTTTCTTCAGTTG</t>
  </si>
  <si>
    <t>TCCAAACCATTACATATTATTTTCTTCAGTTGTATATGATGCAAATCACACCAAGTGTTCCTTTGGTGAGTTCAGA</t>
  </si>
  <si>
    <t>ANN=G|intron_variant|MODIFIER|CHIV01G015815|CHIV01G015815|transcript|CHIV01T015815|protein_coding|4/6|c.478-98A&gt;C||||||WARNING_TRANSCRIPT_MULTIPLE_STOP_CODONS</t>
  </si>
  <si>
    <t>CCTTGGAT[G,A]GGA</t>
  </si>
  <si>
    <t>TCCCATCCAAGG</t>
  </si>
  <si>
    <t>ATCCCATCCAAGGCCTGTGCCATCAGCACCCCGTTGCTCATTAGTAACCATATGAACATTGAACAATCCCACGAAC</t>
  </si>
  <si>
    <t>ANN=A|3_prime_UTR_variant|MODIFIER|CHIV01G012532|CHIV01G012532|transcript|CHIV01T012532|protein_coding|13/13|c.*68G&gt;A|||||68|WARNING_TRANSCRIPT_MULTIPLE_STOP_CODONS&amp;WARNING_REF_DOES_NOT_MATCH_GENOME</t>
  </si>
  <si>
    <t>CTGTTATCAG[A,C]CCCAAAT</t>
  </si>
  <si>
    <t>GAGACAAAGGTTTGCAGGTTCATGGCCTGTTATCAGACCCAAATATGCTCCAATATATTAGTGCATGGCTCCCAGA</t>
  </si>
  <si>
    <t>73M3S</t>
  </si>
  <si>
    <t>ANN=C|upstream_gene_variant|MODIFIER|CHIV01G007838|CHIV01G007838|transcript|CHIV01T007838|protein_coding||c.-4662A&gt;C|||||4339|WARNING_TRANSCRIPT_NO_STOP_CODON,C|intergenic_region|MODIFIER|CHIV01G007837-CHIV01G007838|CHIV01G007837-CHIV01G007838|intergenic_region|CHIV01G007837-CHIV01G007838|||n.37250687A&gt;C||||||</t>
  </si>
  <si>
    <t>TATCTGG[G,A]CGGGCTG</t>
  </si>
  <si>
    <t>GTTCTTTTTAATGATGACTACAGGTCTTTCACACTAATCCTATCTGGACGGGCTGTAAAACCTCAGCTCAAATGGT</t>
  </si>
  <si>
    <t>ANN=A|3_prime_UTR_variant|MODIFIER|CHIV01G016108|CHIV01G016108|transcript|CHIV01T016108|protein_coding|5/5|c.*123G&gt;A|||||123|WARNING_TRANSCRIPT_MULTIPLE_STOP_CODONS&amp;WARNING_REF_DOES_NOT_MATCH_GENOME,A|upstream_gene_variant|MODIFIER|CHIV01G016109|CHIV01G016109|transcript|CHIV01T016109|protein_coding||c.-2597G&gt;A|||||2048|WARNING_TRANSCRIPT_MULTIPLE_STOP_CODONS</t>
  </si>
  <si>
    <t>Ots_GDH-81x secondary</t>
  </si>
  <si>
    <t>TGTTAC[G,-]GGACATACT</t>
  </si>
  <si>
    <t>CTTTTCTGAATTAGTGCTGTGCTTGTTCAGTGTCTGTTACGGGACATACTGTTACTTCACTGACAGAGTTGAAGAA</t>
  </si>
  <si>
    <t>.</t>
  </si>
  <si>
    <t>Ots_GH2 secondary</t>
  </si>
  <si>
    <t>TGACTCTCAGCATCTG</t>
  </si>
  <si>
    <t>TGACTCTCTGCATCTG</t>
  </si>
  <si>
    <t>TGACTCTC[A,T]GCATCTG</t>
  </si>
  <si>
    <t>GCGTACTGAGCCTGGATGACAATGACTCTCAGCATCTGCCCCCCTACGGGAACTACTACCAGAACCTGGGGGAGAA</t>
  </si>
  <si>
    <t>ANN=T|missense_variant|MODERATE|CHIV01G028331|CHIV01G028331|transcript|CHIV01T028331|protein_coding|5/6|c.557A&gt;T|p.Gln186Leu|557/720|557/720|186/239||WARNING_TRANSCRIPT_NO_STOP_CODON</t>
  </si>
  <si>
    <t>GCGTACTGAGCCTGGATGACAATGACTCTCAGCATCTGCCACCCTACGGGAACTACTACCAGAACCTGGGGGAGAT</t>
  </si>
  <si>
    <t>ANN=T|intergenic_region|MODIFIER|CHIV01G028331-CHIV01G028332|CHIV01G028331-CHIV01G028332|intergenic_region|CHIV01G028331-CHIV01G028332|||n.1778885A&gt;T||||||</t>
  </si>
  <si>
    <t>TGACTCTCAGCAACTG</t>
  </si>
  <si>
    <t>TGACTCTCTGCAACTG</t>
  </si>
  <si>
    <t>TGACTCTC[A,T]GCAACTG</t>
  </si>
  <si>
    <t>CAGTTGCTGAGAGTCA</t>
  </si>
  <si>
    <t>ATCTCCCCCAGGTTCTGGTAGTAGTTCCCGTAGGGGGGCAGTTGCTGAGAGTCATTGTCATCCAGGCTCAGTACGC</t>
  </si>
  <si>
    <t>ANN=T|synonymous_variant|LOW|CHIV01G029646|CHIV01G029646|transcript|CHIV01T029646|protein_coding|5/6|c.434T&gt;A|p.Gln145Gln|515/1197|434/630|145/209||WARNING_TRANSCRIPT_NO_START_CODON&amp;WARNING_REF_DOES_NOT_MATCH_GENOME</t>
  </si>
  <si>
    <t>AATGAATACAATATCTAA[C,T]CTAAT</t>
  </si>
  <si>
    <t>CAGATGAAAAATAAATAATTGGGCCATTAGGAATACAATGAATACAATATCTAACCTAATAAACTAATATGACTAC</t>
  </si>
  <si>
    <t>20M1I55M</t>
  </si>
  <si>
    <t>ANN=T|downstream_gene_variant|MODIFIER|CHIV01G008295|CHIV01G008295|transcript|CHIV01T008295|protein_coding||c.*4472G&gt;A|||||2393|WARNING_TRANSCRIPT_NO_STOP_CODON,T|intron_variant|MODIFIER|CHIV01G008294|CHIV01G008294|transcript|CHIV01T008294|protein_coding|2/2|c.219+26G&gt;A||||||WARNING_TRANSCRIPT_NO_STOP_CODON</t>
  </si>
  <si>
    <t>CCACTACTTAAC[G,A]TGCTTT</t>
  </si>
  <si>
    <t>AAAGCACGTTAAGTAGTGG</t>
  </si>
  <si>
    <t>ACATACGAATATGCGACAAAGCACGTTAAGTAGTGGTTCTTCAGACTTAGTATGAAATGATAAGGAATATTTAGTG</t>
  </si>
  <si>
    <t>ANN=A|3_prime_UTR_variant|MODIFIER|CHIV01G018293|CHIV01G018293|transcript|CHIV01T018293|protein_coding|8/8|c.*317C&gt;T|||||317|WARNING_REF_DOES_NOT_MATCH_GENOME</t>
  </si>
  <si>
    <t>CAAGCTGAC[G,A]AACCA</t>
  </si>
  <si>
    <t>TCCGATATTCAGGTGGTGGTGGACAACATCAAGCTGACGAACCACACAGAGTGTTGGTGCAACACCTGTTATCACC</t>
  </si>
  <si>
    <t>8S68M</t>
  </si>
  <si>
    <t>ANN=A|intergenic_region|MODIFIER|CHIV01G014982-CHIV01G014983|CHIV01G014982-CHIV01G014983|intergenic_region|CHIV01G014982-CHIV01G014983|||n.46176184G&gt;A||||||</t>
  </si>
  <si>
    <t>ATGAGAGAGTCTTT[C,T]TCTGTT</t>
  </si>
  <si>
    <t>AACAGAGAAAGACTCTCTCAT</t>
  </si>
  <si>
    <t>AAGACTATGTAGAATAGGGAACAGAGAAAGACTCTCTCATGATGGCATATAACTTGAATGGTGATGCATGTTCTCC</t>
  </si>
  <si>
    <t>ANN=T|upstream_gene_variant|MODIFIER|CHIV01G024506|CHIV01G024506|transcript|CHIV01T024506|protein_coding||c.-4032G&gt;A|||||2967|WARNING_TRANSCRIPT_MULTIPLE_STOP_CODONS,T|intron_variant|MODIFIER|CHIV01G024507|CHIV01G024507|transcript|CHIV01T024507|protein_coding|6/6|c.439-53G&gt;A||||||WARNING_TRANSCRIPT_MULTIPLE_STOP_CODONS</t>
  </si>
  <si>
    <t>TCTTGTAGGC[G,A]TCAGAG</t>
  </si>
  <si>
    <t>CGTTTGCCATTGCCATTAATGGGCAGTTTCTTGTAGGCGTCAGAGCCCAGGAAGGCCTTGATTTTGGGACGGGCTG</t>
  </si>
  <si>
    <t>ANN=A|missense_variant|MODERATE|CHIV01G024507|CHIV01G024507|transcript|CHIV01T024507|protein_coding|7/7|c.554C&gt;T|p.Thr185Met|700/1293|554/624|185/207||WARNING_TRANSCRIPT_MULTIPLE_STOP_CODONS,A|upstream_gene_variant|MODIFIER|CHIV01G024506|CHIV01G024506|transcript|CHIV01T024506|protein_coding||c.-3864C&gt;T|||||2799|WARNING_TRANSCRIPT_MULTIPLE_STOP_CODONS</t>
  </si>
  <si>
    <t>ATAACAT[C,G]TGCAGCATTAA</t>
  </si>
  <si>
    <t>TATATCCCAACAAAATGTACTTGCTTGGACCTTGATAACATCTGCAGCATTAACATCAAAACACGTCCTTCCTGTG</t>
  </si>
  <si>
    <t>ANN=G|5_prime_UTR_premature_start_codon_gain_variant|LOW|CHIV01G027402|CHIV01G027402|transcript|CHIV01T027402|protein_coding|1/3|c.-394C&gt;G||||||WARNING_TRANSCRIPT_NO_STOP_CODON,G|5_prime_UTR_variant|MODIFIER|CHIV01G027402|CHIV01G027402|transcript|CHIV01T027402|protein_coding|1/3|c.-394C&gt;G|||||519|WARNING_TRANSCRIPT_NO_STOP_CODON,G|upstream_gene_variant|MODIFIER|CHIV01G027401|CHIV01G027401|transcript|CHIV01T027401|protein_coding||c.-444G&gt;C|||||367|,G|downstream_gene_variant|MODIFIER|CHIV01G027400|CHIV01G027400|transcript|CHIV01T027400|protein_coding||c.*5435C&gt;G|||||4604|WARNING_TRANSCRIPT_NO_STOP_CODON,G|downstream_gene_variant|MODIFIER|CHIV01G027403|CHIV01G027403|transcript|CHIV01T027403|protein_coding||c.*2208G&gt;C|||||1730|WARNING_TRANSCRIPT_NO_STOP_CODON</t>
  </si>
  <si>
    <t>TCGAACTCC[G,A]CTCCTAG</t>
  </si>
  <si>
    <t>CTAGGAGTGGAGTTCGA</t>
  </si>
  <si>
    <t>CAAGAACACCGAGATCTCCTTCAAACTAGGAGTGGAGTTCGACGAGACAACCGCCGAAGATCGGAAGAGCACACGT</t>
  </si>
  <si>
    <t>PREDICTED: Oncorhynchus tshawytscha fatty acid-binding protein, heart (LOC112264491), mRNA 2e-21 ACCESSION   XM_024441124 chr13 Otsh v1.0</t>
  </si>
  <si>
    <t>ACTGTATATGTTA[C,A]GTTTTC</t>
  </si>
  <si>
    <t>GTATGAATACTTACTGAAGGCACTGTATATGTTAAGTTTTCAAATGTAGTATCTCACGCTTATTTTCACTGAAGCA</t>
  </si>
  <si>
    <t>ANN=A|downstream_gene_variant|MODIFIER|CHIV01G006291|CHIV01G006291|transcript|CHIV01T006291|protein_coding||c.*2034C&gt;A|||||1379|WARNING_TRANSCRIPT_NO_STOP_CODON,A|downstream_gene_variant|MODIFIER|CHIV01G006292|CHIV01G006292|transcript|CHIV01T006292|protein_coding||c.*3099G&gt;T|||||2111|WARNING_TRANSCRIPT_NO_STOP_CODON,A|intergenic_region|MODIFIER|CHIV01G006291-CHIV01G006292|CHIV01G006291-CHIV01G006292|intergenic_region|CHIV01G006291-CHIV01G006292|||n.27531907C&gt;A||||||</t>
  </si>
  <si>
    <t>TTTACCAGTTC[T,A]CACACAC</t>
  </si>
  <si>
    <t>CAAAAAAACAATTCAAATTATCTGTCATTTACCAGTTCACACACACACCTTGCTTTTATGAGCTCAATATCAAAGA</t>
  </si>
  <si>
    <t>ANN=A|3_prime_UTR_variant|MODIFIER|CHIV01G017457|CHIV01G017457|transcript|CHIV01T017457|protein_coding|14/14|c.*166A&gt;T|||||166|WARNING_TRANSCRIPT_NO_STOP_CODON,A|upstream_gene_variant|MODIFIER|CHIV01G017456|CHIV01G017456|transcript|CHIV01T017456|protein_coding||c.-4444A&gt;T|||||2776|</t>
  </si>
  <si>
    <t>TTTCCAATG[G,A]TATAGATATGA</t>
  </si>
  <si>
    <t>AACTGATGAGTTTCCAATGGTATAGATATGAAGCACTACCACATTTTTACAAATTGGTCAGGTATGAATGGATGCA</t>
  </si>
  <si>
    <t>ANN=A|3_prime_UTR_variant|MODIFIER|CHIV01G011915|CHIV01G011915|transcript|CHIV01T011915|protein_coding|14/14|c.*212G&gt;A|||||212|WARNING_TRANSCRIPT_MULTIPLE_STOP_CODONS&amp;WARNING_REF_DOES_NOT_MATCH_GENOME,A|downstream_gene_variant|MODIFIER|CHIV01G011916|CHIV01G011916|transcript|CHIV01T011916|protein_coding||c.*476C&gt;T|||||152|WARNING_TRANSCRIPT_MULTIPLE_STOP_CODONS</t>
  </si>
  <si>
    <t>CGATCTGGACCAGGCT</t>
  </si>
  <si>
    <t>CGATTTGGACCAGGCT</t>
  </si>
  <si>
    <t>CGAT[C,T]TGGACCAGGCT</t>
  </si>
  <si>
    <t>TAGGAGTTGGAAAGACTGCACAAACCGATCTGGACCAGGCTAGTAATACACACAGAACACCAAAGAACCAATGGGA</t>
  </si>
  <si>
    <t>ANN=T|3_prime_UTR_variant|MODIFIER|CHIV01G012126|CHIV01G012126|transcript|CHIV01T012126|protein_coding|3/3|c.*616C&gt;T|||||616|WARNING_TRANSCRIPT_NO_START_CODON</t>
  </si>
  <si>
    <t>ATTTGACTTGT[C,G]TTTTT</t>
  </si>
  <si>
    <t>AAGCTATTTAATGTCAAATCAACAGGGATTTGACTTGTCTTTTTGTAACTGTGAGCTATTTTCTATGAAAAACGAC</t>
  </si>
  <si>
    <t>ANN=G|intergenic_region|MODIFIER|CHIV01G022262-CHIV01G022263|CHIV01G022262-CHIV01G022263|intergenic_region|CHIV01G022262-CHIV01G022263|||n.30105519C&gt;G||||||</t>
  </si>
  <si>
    <t>TCTATGGTGT[G,A]ATTCATT</t>
  </si>
  <si>
    <t>AATGAATCACACCATAGA</t>
  </si>
  <si>
    <t>CACCTTAGTTCCACGCAACATGCGCTCCCCTGGAAATGAATCACACCATAGAAATCCATTTACCAATTTTGTCACC</t>
  </si>
  <si>
    <t>ANN=A|intron_variant|MODIFIER|CHIV01G005931|CHIV01G005931|transcript|CHIV01T005931|protein_coding|4/11|c.512-13C&gt;T||||||WARNING_TRANSCRIPT_NO_STOP_CODON</t>
  </si>
  <si>
    <t>CTGCCTAGTTAAAT[A,T]AAATA</t>
  </si>
  <si>
    <t>GGTAGGCCGTCAGTGTAAAATAAGTATTTGTTCTAACCTGCCTAGTTAAATAAAATAATTTAAATAAGAACACAGT</t>
  </si>
  <si>
    <t>ANN=T|intron_variant|MODIFIER|CHIV01G021803|CHIV01G021803|transcript|CHIV01T021803|protein_coding|3/4|c.472-916T&gt;A||||||WARNING_TRANSCRIPT_NO_STOP_CODON</t>
  </si>
  <si>
    <t>ACAGAAGATTTTCG[G,A]CTGC</t>
  </si>
  <si>
    <t>GCAGCCGAAAATCTTCTGT</t>
  </si>
  <si>
    <t>GCTTCCGATCTGGCCTGTCAGCCAAGGACAGCGCAGCCGAAAATCTTCTGTTGCTCGCAAAGTCCAAGTCAGCCTC</t>
  </si>
  <si>
    <t>ANN=A|missense_variant|MODERATE|CHIV01G000774|CHIV01G000774|transcript|CHIV01T000774|protein_coding|8/8|c.1265G&gt;A|p.Ala422Asp|1265/1725|1265/1725|422/574||WARNING_TRANSCRIPT_NO_STOP_CODON&amp;WARNING_REF_DOES_NOT_MATCH_GENOME</t>
  </si>
  <si>
    <t>AGCTCCA[T,C]GCGGACT</t>
  </si>
  <si>
    <t>AGTCCGCATGGAGCT</t>
  </si>
  <si>
    <t>CTCTTCGATCTCAAAATGGTGCTCAAACGACTTCAAGTCCGCATGGAGCTGAGAGAGAGTGGGTCTCATCTGGAGG</t>
  </si>
  <si>
    <t>ANN=C|missense_variant|MODERATE|CHIV01G023686|CHIV01G023686|transcript|CHIV01T023686|protein_coding|5/6|c.294A&gt;G|p.His98Gln|690/2524|294/615|98/204||WARNING_REF_DOES_NOT_MATCH_GENOME</t>
  </si>
  <si>
    <t>TGGACGCC[G,A]TTACA</t>
  </si>
  <si>
    <t>CGTGGTGTTCGCCTTCCTCCGGTGCTGGACGCCATTACACATGACAGTGATGGCCGCCAAGATCGGAAGAGCACAC</t>
  </si>
  <si>
    <t>Oncorhynchus tshawytscha clone Ots.IL-8R.7.30 genomic sequence 2e-20 ACCESSION   DQ025538</t>
  </si>
  <si>
    <t>CAGT[A,G]GAATAACC</t>
  </si>
  <si>
    <t>ACACTATATTAGAACCAGTGGAATAACCATAGTAATCATCCAAGAAACATGACATTGATGTTTCCTTACCTGAGTC</t>
  </si>
  <si>
    <t>ANN=G|upstream_gene_variant|MODIFIER|CHIV01G015261|CHIV01G015261|transcript|CHIV01T015261|protein_coding||c.-6076A&gt;G|||||3106|WARNING_TRANSCRIPT_NO_STOP_CODON,G|intron_variant|MODIFIER|CHIV01G015260|CHIV01G015260|transcript|CHIV01T015260|protein_coding|2/2|c.325+50T&gt;C||||||WARNING_TRANSCRIPT_NO_STOP_CODON</t>
  </si>
  <si>
    <t>CAAGAAA[A,G]TTATACATTTC</t>
  </si>
  <si>
    <t>GAAATGTATAATTTTCTTGTTAAA</t>
  </si>
  <si>
    <t>CAATTACTCTTTCTCAGCCCTGTGTAGAAATGTATAATTTTCTTGTTAAATATTAGAGAATAGTATAGTCCATGTA</t>
  </si>
  <si>
    <t>ANN=G|downstream_gene_variant|MODIFIER|CHIV01G001688|CHIV01G001688|transcript|CHIV01T001688|protein_coding||c.*2211T&gt;C|||||2211|WARNING_TRANSCRIPT_NO_STOP_CODON,G|intron_variant|MODIFIER|CHIV01G001686|CHIV01G001686|transcript|CHIV01T001686|protein_coding|3/7|c.369+84T&gt;C||||||WARNING_TRANSCRIPT_NO_STOP_CODON</t>
  </si>
  <si>
    <t>ATGCTATTAAATGA[A,C]TATTC</t>
  </si>
  <si>
    <t>AAAAGGGTAGAGAGCACAGGGGCCATAGAGATGCTATTAAATGACTATTCTAATGCCTAATTCTATGACAGTGGCC</t>
  </si>
  <si>
    <t>ANN=C|downstream_gene_variant|MODIFIER|CHIV01G008697|CHIV01G008697|transcript|CHIV01T008697|protein_coding||c.*3828A&gt;C|||||1195|WARNING_TRANSCRIPT_MULTIPLE_STOP_CODONS,C|intergenic_region|MODIFIER|CHIV01G008697-CHIV01G008698|CHIV01G008697-CHIV01G008698|intergenic_region|CHIV01G008697-CHIV01G008698|||n.5480042A&gt;C||||||</t>
  </si>
  <si>
    <t>CGTATGTGCA[A,T]TGCATG</t>
  </si>
  <si>
    <t>TGTTGTCTCGGACTGCATGACGTATGTGCAATGCATGTCTGCTATATGCATATGTTACATGTATATGCATATGTTT</t>
  </si>
  <si>
    <t>ANN=T|intron_variant|MODIFIER|CHIV01G008697|CHIV01G008697|transcript|CHIV01T008697|protein_coding|16/31|c.2248-155A&gt;T||||||WARNING_TRANSCRIPT_MULTIPLE_STOP_CODONS</t>
  </si>
  <si>
    <t>CCTTAAGC[A,G]TATTTCT</t>
  </si>
  <si>
    <t>AGAAATATGCTTAAGG</t>
  </si>
  <si>
    <t>AACTGGTAATTAGCCTGTTAAGATTTTAGAAATATGCTTAAGGCGTATCCATAGCCTATAGTCTTGATAAATGATC</t>
  </si>
  <si>
    <t>71M1D5M</t>
  </si>
  <si>
    <t>ANN=G|upstream_gene_variant|MODIFIER|CHIV01G007583|CHIV01G007583|transcript|CHIV01T007583|protein_coding||c.-2747A&gt;G|||||1544|WARNING_TRANSCRIPT_NO_STOP_CODON,G|intron_variant|MODIFIER|CHIV01G007582|CHIV01G007582|transcript|CHIV01T007582|protein_coding|1/2|c.25+59T&gt;C||||||WARNING_TRANSCRIPT_NO_STOP_CODON</t>
  </si>
  <si>
    <t>CTGGAGCGT[T,G]TCTGTA</t>
  </si>
  <si>
    <t>GTCCTCAGCTGGGTCAAGAGCAGGCGGAGCTGGAGCGTGTCTGTAAGCCTAACGCTGCTCTCCACTACAGATCGGA</t>
  </si>
  <si>
    <t>Oncorhynchus tshawytscha MHC class 2 beta1 (OntsB1) gene, OntsB1*3 allele, 1e-29 partial cds ACCESSION   KT156766</t>
  </si>
  <si>
    <t>AGCATGTA[G,A]TTTTG</t>
  </si>
  <si>
    <t>CAAAACTACATGCTCT</t>
  </si>
  <si>
    <t>CAAGGGATGTGACAAATTAATCAAACACATAATACAATTGTTAGAGAGAGAATTTGCAAAACTACATGCTCTCGCC</t>
  </si>
  <si>
    <t>ANN=A|3_prime_UTR_variant|MODIFIER|CHIV01G017090|CHIV01G017090|transcript|CHIV01T017090|protein_coding|7/7|c.*1044C&gt;T|||||1714|WARNING_TRANSCRIPT_NO_STOP_CODON&amp;WARNING_REF_DOES_NOT_MATCH_GENOME</t>
  </si>
  <si>
    <t>CTCTGCTC[A,G]TCTGTC</t>
  </si>
  <si>
    <t>GACAGACGAGCAGAG</t>
  </si>
  <si>
    <t>CGATCTGGCTATAGAGTGTATTTACAGCATGCAGACAGACGAGCAGAGACTAGTCAACTTCAAAGAGCAGCTAAGG</t>
  </si>
  <si>
    <t>ANN=G|missense_variant|MODERATE|CHIV01G020395|CHIV01G020395|transcript|CHIV01T020395|protein_coding|2/2|c.1086A&gt;G|p.Asp362Glu|1907/4754|1086/1179|362/392||WARNING_REF_DOES_NOT_MATCH_GENOME</t>
  </si>
  <si>
    <t>AGATCCA[T,G]CCACCACT</t>
  </si>
  <si>
    <t>CTCCCCCCTGGACTTTGGGACAGATCCATCCACCACTACCAGAGCTTTCTGCAGAACACGGTGCAATAGAGCAGAT</t>
  </si>
  <si>
    <t>ANN=G|3_prime_UTR_variant|MODIFIER|CHIV01G003786|CHIV01G003786|transcript|CHIV01T003786|protein_coding|3/3|c.*133T&gt;G|||||133|WARNING_TRANSCRIPT_MULTIPLE_STOP_CODONS,G|upstream_gene_variant|MODIFIER|CHIV01G003785|CHIV01G003785|transcript|CHIV01T003785|protein_coding||c.-6215A&gt;C|||||4192|WARNING_TRANSCRIPT_NO_START_CODON</t>
  </si>
  <si>
    <t>ATCTTTTGTT[A,C]TTTCCTTG</t>
  </si>
  <si>
    <t>CAAGGAAAGAACAAAAGAT</t>
  </si>
  <si>
    <t>TGGTCCCCTATTGTCATAAACAATAAAAATGGCAAGGAAAGAACAAAAGATGACGATGACACACACACACACACAC</t>
  </si>
  <si>
    <t>ANN=C|3_prime_UTR_variant|MODIFIER|CHIV01G000178|CHIV01G000178|transcript|CHIV01T000178|protein_coding|3/3|c.*331T&gt;G|||||331|WARNING_TRANSCRIPT_NO_STOP_CODON&amp;WARNING_REF_DOES_NOT_MATCH_GENOME,C|downstream_gene_variant|MODIFIER|CHIV01G000179|CHIV01G000179|transcript|CHIV01T000179|protein_coding||c.*5824T&gt;G|||||3052|</t>
  </si>
  <si>
    <t>CCATTTTCA[T,C]TCTTTTG</t>
  </si>
  <si>
    <t>CAAAAGAGTGAAAATGG</t>
  </si>
  <si>
    <t>TGCCACCTCAGTTTTAGTGTTATATCCATGTATTAAAAATAGCAAAAGAGTGAAAATGGTTTAGTGACAGGTTGGC</t>
  </si>
  <si>
    <t>ANN=C|intergenic_region|MODIFIER|CHIV01G032624-CHIV01G032626|CHIV01G032624-CHIV01G032626|intergenic_region|CHIV01G032624-CHIV01G032626|||n.9777802T&gt;C||||||</t>
  </si>
  <si>
    <t>CCACCAG[T,C]GTCATT</t>
  </si>
  <si>
    <t>CCACTACACCCTCATCCAAGGTTGACCCACCAGCGTCATTCTCAGTTCATCATGATGAAGTTGGATTTGCAGTGAG</t>
  </si>
  <si>
    <t>ANN=C|3_prime_UTR_variant|MODIFIER|CHIV01G002015|CHIV01G002015|transcript|CHIV01T002015|protein_coding|6/6|c.*2280T&gt;C|||||2280|WARNING_REF_DOES_NOT_MATCH_GENOME,C|3_prime_UTR_variant|MODIFIER|CHIV01G002016|CHIV01G002016|transcript|CHIV01T002016|protein_coding|15/15|c.*8A&gt;G|||||8|WARNING_REF_DOES_NOT_MATCH_GENOME</t>
  </si>
  <si>
    <t>TTCCAATGTAAAAT[G,A]TATGC</t>
  </si>
  <si>
    <t>CAGATGATAGCTTCAGTAAGTGGTTCAAAACTGTTCCAATGTAAAATGTATGCAGGCATTACTATGTCGCTTGGGA</t>
  </si>
  <si>
    <t>AATAGGCC[G,A]ACATCAA</t>
  </si>
  <si>
    <t>TTGATGTCGGCCTATT</t>
  </si>
  <si>
    <t>CATTTAGCAGACACTCTTATCTTAGTGTCATTGATGTCGGCCTATTTTATTCCGCTGTATAATTTTTGTAACATCT</t>
  </si>
  <si>
    <t>ANN=A|3_prime_UTR_variant|MODIFIER|CHIV01G013930|CHIV01G013930|transcript|CHIV01T013930|protein_coding|6/6|c.*256G&gt;A|||||256|WARNING_REF_DOES_NOT_MATCH_GENOME,A|upstream_gene_variant|MODIFIER|CHIV01G013931|CHIV01G013931|transcript|CHIV01T013931|protein_coding||c.-1887G&gt;A|||||349|WARNING_TRANSCRIPT_MULTIPLE_STOP_CODONS</t>
  </si>
  <si>
    <t>CCAACG[G,C]CGACTTG</t>
  </si>
  <si>
    <t>GTGCGCTTCCGATCTCTGTGTGGACGGCTGTCTAAGGCCAACGGCGACTTGCTGGAGCACATGGTTCCTGCAGCAC</t>
  </si>
  <si>
    <t>15S61M</t>
  </si>
  <si>
    <t>ANN=C|synonymous_variant|LOW|CHIV01G015565|CHIV01G015565|transcript|CHIV01T015565|protein_coding|3/8|c.1834G&gt;C|p.Arg612Arg|1834/2712|1834/2712|612/903||WARNING_TRANSCRIPT_MULTIPLE_STOP_CODONS&amp;WARNING_REF_DOES_NOT_MATCH_GENOME,C|intron_variant|MODIFIER|CHIV01G015563|CHIV01G015563|transcript|CHIV01T015563|protein_coding|26/29|c.3345+37960C&gt;G||||||WARNING_TRANSCRIPT_MULTIPLE_STOP_CODONS</t>
  </si>
  <si>
    <t>AACGGGCATGAACGACTT</t>
  </si>
  <si>
    <t>AACGGGCATGAATGACTT</t>
  </si>
  <si>
    <t>AACGGGCATGAA[C,T]GACTT</t>
  </si>
  <si>
    <t>AAGTCGTTCATGCCCGTT</t>
  </si>
  <si>
    <t>TCCGATCTGCATGCTCCGCAATACGTTGAGGAAGTCGTTCATGCCCGTTAGGTGCTGTACGTCCTGAAAGATGGCC</t>
  </si>
  <si>
    <t>ANN=T|missense_variant|MODERATE|CHIV01G009514|CHIV01G009514|transcript|CHIV01T009514|protein_coding|12/16|c.1302G&gt;A|p.Asn434Lys|1401/2256|1302/1692|434/563||WARNING_TRANSCRIPT_NO_STOP_CODON&amp;WARNING_REF_DOES_NOT_MATCH_GENOME</t>
  </si>
  <si>
    <t>ATTCTTCCTCCACAATTG</t>
  </si>
  <si>
    <t>ATACTTCCTCCACAATTG</t>
  </si>
  <si>
    <t>AT[T,A]CTTCCTCCACAATTG</t>
  </si>
  <si>
    <t>TGCAGTTACAAGCCTAAGACAATCTGACAATACTTCCTCCACAATTGTTCCAGTTGCTGGTGTGTTACTTTAGTTG</t>
  </si>
  <si>
    <t>ANN=A|3_prime_UTR_variant|MODIFIER|CHIV01G031677|CHIV01G031677|transcript|CHIV01T031677|protein_coding|8/8|c.*526T&gt;A|||||526|WARNING_TRANSCRIPT_INCOMPLETE&amp;WARNING_REF_DOES_NOT_MATCH_GENOME</t>
  </si>
  <si>
    <t>CCGTGGTATT[G,C]TTTCAA</t>
  </si>
  <si>
    <t>GCTCTTCCCGATCTGAGAGGAAGCAGAAAGGTCGTTTAAACCGTGGTATTGTTTCAAATGTGTGTTACGGGGCTGG</t>
  </si>
  <si>
    <t>ANN=C|3_prime_UTR_variant|MODIFIER|CHIV01G032565|CHIV01G032565|transcript|CHIV01T032565|protein_coding|17/17|c.*998C&gt;G|||||998|WARNING_TRANSCRIPT_MULTIPLE_STOP_CODONS&amp;WARNING_REF_DOES_NOT_MATCH_GENOME,C|upstream_gene_variant|MODIFIER|CHIV01G032564|CHIV01G032564|transcript|CHIV01T032564|protein_coding||c.-813C&gt;G|||||813|WARNING_TRANSCRIPT_NO_STOP_CODON</t>
  </si>
  <si>
    <t>Ots_OTALDBINT1-SNP1 secondary</t>
  </si>
  <si>
    <t>CTGTTGT[A,G]TTTTCTC</t>
  </si>
  <si>
    <t>CGCTGGGCATGGATGAGTAGGTGGCGGGGCGAGGTGGGAAACTACTGTTGTATTTTCTCAGGAAGTAGCAGTGTTG</t>
  </si>
  <si>
    <t>ANN=G|upstream_gene_variant|MODIFIER|CHIV01G010872|CHIV01G010872|transcript|CHIV01T010872|protein_coding||c.-2898T&gt;C|||||2400|WARNING_TRANSCRIPT_MULTIPLE_STOP_CODONS,G|intron_variant|MODIFIER|CHIV01G010873|CHIV01G010873|transcript|CHIV01T010873|protein_coding|1/7|c.112+352A&gt;G||||||WARNING_TRANSCRIPT_MULTIPLE_STOP_CODONS</t>
  </si>
  <si>
    <t>CGCTGGGCATGGATGAGTGGGTGGCGGGGCGAGGTGGGAAACTACTGTTGTGTTTTCTCAGGAAGTAGCAGTGTTG</t>
  </si>
  <si>
    <t>ANN=G|synonymous_variant|LOW|CHIV01G010873|CHIV01G010873|transcript|CHIV01T010873|protein_coding|2/8|c.284A&gt;G|p.Cys95Cys|358/1356|284/1089|95/362||WARNING_TRANSCRIPT_MULTIPLE_STOP_CODONS&amp;WARNING_REF_DOES_NOT_MATCH_GENOME,G|upstream_gene_variant|MODIFIER|CHIV01G010872|CHIV01G010872|transcript|CHIV01T010872|protein_coding||c.-5375T&gt;C|||||4877|WARNING_TRANSCRIPT_MULTIPLE_STOP_CODONS,G|downstream_gene_variant|MODIFIER|CHIV01G010874|CHIV01G010874|transcript|CHIV01T010874|protein_coding||c.*3564T&gt;C|||||3396|WARNING_TRANSCRIPT_MULTIPLE_STOP_CODONS</t>
  </si>
  <si>
    <t>Ots_OTDESMIN19-SNP1 secondary</t>
  </si>
  <si>
    <t>CCAGTCAT[G,T]GGTCATT</t>
  </si>
  <si>
    <t>GGTCTGTCTGTCTGTCTATCTGTCAATGAATCCAGTCATGGGTCATTCCATCTGTCTGTCTCTCTGTGGTAGGAAT</t>
  </si>
  <si>
    <t>34S42M</t>
  </si>
  <si>
    <t>34 soft clips at beginning. Forward primer and first 5 bases of probe not aligned</t>
  </si>
  <si>
    <t>ANN=T||MODIFIER|||||||||||||ERROR_OUT_OF_CHROMOSOME_RANGE</t>
  </si>
  <si>
    <t>GGTCTGTCTGTCTGTCTATCTGTCAATGTATCCAGTCATGGGTCATTACATATGTCTGTCTCTATGTGGTAGGAAT</t>
  </si>
  <si>
    <t>CTGAGATCACTT[T,-]GAGCAC</t>
  </si>
  <si>
    <t>TGATAATGAAGATGGCACATTGAGAAAAATGACTGAGATCACTTTGAGCACCGCAGTGTAAAGGACGGCCTCATTT</t>
  </si>
  <si>
    <t>AATTGCCTCATT[G,A]GGTG</t>
  </si>
  <si>
    <t>CACCTAATGAGGCAATT</t>
  </si>
  <si>
    <t>GCCGAAAAATAAGCGATTAGTGATGACCAAAAACTATTTAGTTGCCACCTAATGAGGCAATTGAGGTTAATTAGGT</t>
  </si>
  <si>
    <t>ANN=A|upstream_gene_variant|MODIFIER|CHIV01G007583|CHIV01G007583|transcript|CHIV01T007583|protein_coding||c.-2987G&gt;A|||||1784|WARNING_TRANSCRIPT_NO_STOP_CODON,A|intron_variant|MODIFIER|CHIV01G007582|CHIV01G007582|transcript|CHIV01T007582|protein_coding|2/2|c.95-57C&gt;T||||||WARNING_TRANSCRIPT_NO_STOP_CODON</t>
  </si>
  <si>
    <t>CGCCAC[C,A]TTGGCT</t>
  </si>
  <si>
    <t>ATCTCGTCCATCTTCAGGCATGAAAACTCCGCCACCTTGGCTGCGAGGTCTTGGCATTTCTGTAGCTCTTTGTCCG</t>
  </si>
  <si>
    <t>ANN=A|missense_variant|MODERATE|CHIV01G029595|CHIV01G029595|transcript|CHIV01T029595|protein_coding|2/17|c.99G&gt;T|p.Lys33Asn|168/2564|99/2070|33/689||WARNING_TRANSCRIPT_MULTIPLE_STOP_CODONS</t>
  </si>
  <si>
    <t>CCCGAAG[T,A]ACTTTT</t>
  </si>
  <si>
    <t>AAAAGTACTTCGGGG</t>
  </si>
  <si>
    <t>TGAGCGAGATTTATCAAACTGTCAAAGATGAGTCTCTTAATTAAAAGTACTTCGGGGCTGTAAGTTCTCCCGCTTG</t>
  </si>
  <si>
    <t>19S57M</t>
  </si>
  <si>
    <t>first 19 bases of forward primer not aligned</t>
  </si>
  <si>
    <t>ANN=A|upstream_gene_variant|MODIFIER|CHIV01G016275|CHIV01G016275|transcript|CHIV01T016275|protein_coding||c.-2060T&gt;A|||||1343|WARNING_TRANSCRIPT_MULTIPLE_STOP_CODONS,A|intergenic_region|MODIFIER|CHIV01G016274-CHIV01G016275|CHIV01G016274-CHIV01G016275|intergenic_region|CHIV01G016274-CHIV01G016275|||n.65154384T&gt;A||||||</t>
  </si>
  <si>
    <t>TGAGCGAGATTTATCAAACTGTCAAAGACGAGTCTCTTGATTAAAAGTACTTCGGGGCTGTAAGTTCTCCCGCTTG</t>
  </si>
  <si>
    <t>Oncorhynchus tshawytscha isolate 32730-34 CYP1A gene, promoter region 1e-30 ACCESSION   AY971347</t>
  </si>
  <si>
    <t>AAAGTTGG[A,G]CAGTTGG</t>
  </si>
  <si>
    <t>ATGTCAATATATTTCACTATAATGATTGGAAGCCAGCTAGAAAGTTGGGCAGTTGGAAATGACAGACTCGTACATG</t>
  </si>
  <si>
    <t>ANN=G|intron_variant|MODIFIER|CHIV01G011576|CHIV01G011576|transcript|CHIV01T011576|protein_coding|5/6|c.410+25T&gt;C||||||WARNING_TRANSCRIPT_NO_STOP_CODON</t>
  </si>
  <si>
    <t>TGGGTCG[G,A]CGCTC</t>
  </si>
  <si>
    <t>CTGGGTCGGCGCTC</t>
  </si>
  <si>
    <t>GGAACTTCCTCTCCCGTTCTGCAGGGGGCAGCTCCTGGGTCGGCGCTCCTTTGAGGTGCGTGTGTGTGCAGATCGG</t>
  </si>
  <si>
    <t>ANN=A|intron_variant|MODIFIER|CHIV01G030445|CHIV01G030445|transcript|CHIV01T030445|protein_coding|5/8|c.592-35241G&gt;A||||||WARNING_TRANSCRIPT_NO_STOP_CODON,A|intron_variant|MODIFIER|CHIV01G030446|CHIV01G030446|transcript|CHIV01T030446|protein_coding|19/38|c.2362+30693C&gt;T||||||WARNING_TRANSCRIPT_NO_STOP_CODON</t>
  </si>
  <si>
    <t>ACAAGTGG[T,C]GTTTCA</t>
  </si>
  <si>
    <t>ATTGTGGAGTGTTTATTGAACAGTAACAAACCAGTTACAAGTGGCGTTTCATCTCTTCACTACACCAACACTGACT</t>
  </si>
  <si>
    <t>ANN=C|3_prime_UTR_variant|MODIFIER|CHIV01G024938|CHIV01G024938|transcript|CHIV01T024938|protein_coding|10/10|c.*328A&gt;G|||||328|WARNING_TRANSCRIPT_NO_STOP_CODON</t>
  </si>
  <si>
    <t>TGCATTGCTAAGACTTG</t>
  </si>
  <si>
    <t>TGCATTGTTAAGACTTG</t>
  </si>
  <si>
    <t>TGCATTG[C,T]TAAGACTTG</t>
  </si>
  <si>
    <t>CAAGTCTTAACAATGCA</t>
  </si>
  <si>
    <t>TTACAGTATTTTAATAGCAAGTCTTAACAATGCAAGGGCTGGATCAATCGTTTTCAGCTTTTAAATTGAATGCTCT</t>
  </si>
  <si>
    <t>ANN=T|3_prime_UTR_variant|MODIFIER|CHIV01G026672|CHIV01G026672|transcript|CHIV01T026672|protein_coding|5/5|c.*271C&gt;T|||||271|WARNING_REF_DOES_NOT_MATCH_GENOME</t>
  </si>
  <si>
    <t>CCACCATCA[A,T]GCACTG</t>
  </si>
  <si>
    <t>CTCATACTTTGTACCTGTGTGTTCCAGGACCAAGGCTGCTGTCCCCACCATCAAGCACTGTCTGGATCATGGGGCC</t>
  </si>
  <si>
    <t>ANN=T|missense_variant|MODERATE|CHIV01G030962|CHIV01G030962|transcript|CHIV01T030962|protein_coding|3/11|c.143A&gt;T|p.Lys48Met|356/2160|143/1251|48/416||WARNING_TRANSCRIPT_NO_STOP_CODON</t>
  </si>
  <si>
    <t>TGACCTGAAAATATATATTTTT</t>
  </si>
  <si>
    <t>ACCTGAAAATATATTTTTTT</t>
  </si>
  <si>
    <t>ACCTGAAAATATAT[A,T]TTTTT</t>
  </si>
  <si>
    <t>AAAAAAATATATTTTCAGGT</t>
  </si>
  <si>
    <t>GTTTTATCTACTTCTTGTCTTTTAAAAAAAAAATATATTTTCAGGTCATTTTCCACACACCAGTTTTTAGTAATGC</t>
  </si>
  <si>
    <t>ANN=T|3_prime_UTR_variant|MODIFIER|CHIV01G022360|CHIV01G022360|transcript|CHIV01T022360|protein_coding|4/4|c.*236A&gt;T|||||236|WARNING_TRANSCRIPT_NO_STOP_CODON</t>
  </si>
  <si>
    <t>CTGTTACTGG[A,G]C</t>
  </si>
  <si>
    <t>CTCTTGCTACTTGCAGTGTATCTCACATCTGGGAAGACACTGTAAATCCCAATACAGGTAGTTCTGTTACTGGACT</t>
  </si>
  <si>
    <t>ANN=G|3_prime_UTR_variant|MODIFIER|CHIV01G015642|CHIV01G015642|transcript|CHIV01T015642|protein_coding|5/5|c.*133A&gt;G|||||133|WARNING_TRANSCRIPT_MULTIPLE_STOP_CODONS,G|upstream_gene_variant|MODIFIER|CHIV01G015643|CHIV01G015643|transcript|CHIV01T015643|protein_coding||c.-2225A&gt;G|||||1823|WARNING_TRANSCRIPT_MULTIPLE_STOP_CODONS</t>
  </si>
  <si>
    <t>ATGTCTGAAAT[G,T]AAAGCC</t>
  </si>
  <si>
    <t>TGTTTTTGGTCATGTATTTTCTCTGCTATTTTTAAAATAAAATGTCTGAAATTAAAGCCTATGTTCAGCAGCTCCA</t>
  </si>
  <si>
    <t>ANN=T|downstream_gene_variant|MODIFIER|CHIV01G010372|CHIV01G010372|transcript|CHIV01T010372|protein_coding||c.*4957G&gt;T|||||4244|WARNING_TRANSCRIPT_NO_START_CODON,T|intergenic_region|MODIFIER|CHIV01G010372-CHIV01G010373|CHIV01G010372-CHIV01G010373|intergenic_region|CHIV01G010372-CHIV01G010373|||n.23260130G&gt;T||||||</t>
  </si>
  <si>
    <t>TGTATTGTTC[A,G]TTTAATG</t>
  </si>
  <si>
    <t>CATTAAATGAACAATACAT</t>
  </si>
  <si>
    <t>CATACTCTGACACATAATAATCTGAACATATTCATTAAATGAACAATACATACATCTTGATCACAAACAGACCAGG</t>
  </si>
  <si>
    <t>ANN=G|upstream_gene_variant|MODIFIER|CHIV01G000699|CHIV01G000699|transcript|CHIV01T000699|protein_coding||c.-3490T&gt;C|||||3344|WARNING_TRANSCRIPT_NO_STOP_CODON,G|intergenic_region|MODIFIER|CHIV01G000699-CHIV01G000700|CHIV01G000699-CHIV01G000700|intergenic_region|CHIV01G000699-CHIV01G000700|||n.40924770A&gt;G||||||</t>
  </si>
  <si>
    <t>TACATA[T,C]GACTAATGAAA</t>
  </si>
  <si>
    <t>TCTTTGGACTGTGTATACCAGGTGTATACTGTACATACGACTAATGAAACTTGAAACACACACAGCATCTGGCAGA</t>
  </si>
  <si>
    <t>ANN=C|intron_variant|MODIFIER|CHIV01G028661|CHIV01G028661|transcript|CHIV01T028661|protein_coding|1/22|c.25-4640T&gt;C||||||WARNING_TRANSCRIPT_NO_STOP_CODON</t>
  </si>
  <si>
    <t>CTCTACA[G,A]TATG</t>
  </si>
  <si>
    <t>CATACTGTAGAG</t>
  </si>
  <si>
    <t>TCATACTGTAGAGCAAATATTAAGTTTGAAACAGAACTGCAGGGGCGCACTGGTCATCTGGCTTTTCGTGGAAATG</t>
  </si>
  <si>
    <t>ANN=A|3_prime_UTR_variant|MODIFIER|CHIV01G022907|CHIV01G022907|transcript|CHIV01T022907|protein_coding|5/6|c.*341C&gt;T|||||404|WARNING_TRANSCRIPT_MULTIPLE_STOP_CODONS&amp;WARNING_REF_DOES_NOT_MATCH_GENOME,A|downstream_gene_variant|MODIFIER|CHIV01G022906|CHIV01G022906|transcript|CHIV01T022906|protein_coding||c.*2020G&gt;A|||||1814|WARNING_TRANSCRIPT_NO_STOP_CODON</t>
  </si>
  <si>
    <t>CAATCTATCATC[G,A]ACCAGC</t>
  </si>
  <si>
    <t>ACTAAAGCATTTAATCACATAGCAATCTATCATCAACCAGCAAAATTAAACTGACTGAAAGACACCATGTTTATGA</t>
  </si>
  <si>
    <t>ANN=A|intron_variant|MODIFIER|CHIV01G022945|CHIV01G022945|transcript|CHIV01T022945|protein_coding|2/5|c.111+242C&gt;T||||||WARNING_TRANSCRIPT_MULTIPLE_STOP_CODONS</t>
  </si>
  <si>
    <t>CTGACAGC[T,C]GTTTTG</t>
  </si>
  <si>
    <t>CTCAGTTCTTAGGGTATAGACTAATCATTGGTGATTCTGACAGCCGTTTTGATTGAAAGAGTATGGCAACCCAGAA</t>
  </si>
  <si>
    <t>ANN=C|downstream_gene_variant|MODIFIER|CHIV01G000233|CHIV01G000233|transcript|CHIV01T000233|protein_coding||c.*532A&gt;G|||||532|WARNING_TRANSCRIPT_NO_STOP_CODON,C|intergenic_region|MODIFIER|CHIV01G000232-CHIV01G000233|CHIV01G000232-CHIV01G000233|intergenic_region|CHIV01G000232-CHIV01G000233|||n.9939318T&gt;C||||||</t>
  </si>
  <si>
    <t>TGCATGTAACA[AA,-]TAACAT</t>
  </si>
  <si>
    <t>ATGTTATGTTACATGCA</t>
  </si>
  <si>
    <t>AATACGACAGTACCGGTGTTAAACTGTTAAATCAAATGTTATGTTACATGCACCGAATACAACCGGAGTAGACCTT</t>
  </si>
  <si>
    <t>Snp is either AA or gap. Length polymorphism</t>
  </si>
  <si>
    <t>CAGGAGATA[A,G]GGTCGCA</t>
  </si>
  <si>
    <t>TGCCATCATAAACAACCTAACAAGTAACTAATGCATCAAACAATGTACAGGAGATAGGGTCGCATGTTCCAAGTTA</t>
  </si>
  <si>
    <t>ANN=G|5_prime_UTR_variant|MODIFIER|CHIV01G022287|CHIV01G022287|transcript|CHIV01T022287|protein_coding|1/9|c.-660A&gt;G|||||969|WARNING_REF_DOES_NOT_MATCH_GENOME,G|intron_variant|MODIFIER|CHIV01G022286|CHIV01G022286|transcript|CHIV01T022286|protein_coding|1/6|c.-12+129T&gt;C||||||</t>
  </si>
  <si>
    <t>ATTCAAAGTC[A,T]AATTTT</t>
  </si>
  <si>
    <t>CCAAATACAGACCAGCTACTTGTGTACTACATTCAAAGTCAAATTTTTACTCAATCAATATAATGAAAACGTACCA</t>
  </si>
  <si>
    <t>ANN=T|intron_variant|MODIFIER|CHIV01G006915|CHIV01G006915|transcript|CHIV01T006915|protein_coding|10/21|c.649+34T&gt;A||||||WARNING_TRANSCRIPT_NO_STOP_CODON</t>
  </si>
  <si>
    <t>CTCTTC[G,A]ATGTCTAGACA</t>
  </si>
  <si>
    <t>GTCGATTACCGTTAGCTTCATCCTCACGCCCTTCTCTTCAATGTCTAGACAGAGAGAGACACAGGAGAAATAGATC</t>
  </si>
  <si>
    <t>ANN=A|synonymous_variant|LOW|CHIV01G032243|CHIV01G032243|transcript|CHIV01T032243|protein_coding|5/11|c.990C&gt;T|p.Ile330Ile|1307/3450|990/1749|330/582||WARNING_TRANSCRIPT_NO_STOP_CODON</t>
  </si>
  <si>
    <t>AAGATATG[A,G]TTCAATTAA</t>
  </si>
  <si>
    <t>AATATTGGCTTTCTGAGAATGCATTTGGTCAAAGATATGATTCAATTAAACTTCTTATCTATGACAGAGAAGTTAA</t>
  </si>
  <si>
    <t>Oncorhynchus tshawytscha isolate T-16 somatolactin precursor, genes, partial cds 1e-30 ACCESSION   AH009579 AF223882 AF223883 AF223884</t>
  </si>
  <si>
    <t>GTCTCTGAC[G,T]GTGTGCTTTC</t>
  </si>
  <si>
    <t>GAAAGCACACCGTCAGAGAC</t>
  </si>
  <si>
    <t>TCCCGATCTGCAGCAGACACACCGAAGTAGGCCAGAAAGCACACCGTCAGAGACACCACGATGCCGATGGGAATGG</t>
  </si>
  <si>
    <t>ANN=T|missense_variant|MODERATE|CHIV01G010992|CHIV01G010992|transcript|CHIV01T010992|protein_coding|4/12|c.769C&gt;A|p.Gly257Ser|786/4634|769/1908|257/635||WARNING_TRANSCRIPT_MULTIPLE_STOP_CODONS&amp;WARNING_REF_DOES_NOT_MATCH_GENOME</t>
  </si>
  <si>
    <t>AACATAAC[G,T]GACTCCC</t>
  </si>
  <si>
    <t>GGGAGTCAGTTATGTTCTA</t>
  </si>
  <si>
    <t>CACCTACAAGAAGGAGAGGGAGTCAGTTATGTTCTAGGTATATAACATAAACATGGTCAGTTCAATCCTAAACACA</t>
  </si>
  <si>
    <t>ANN=T|downstream_gene_variant|MODIFIER|CHIV01G001491|CHIV01G001491|transcript|CHIV01T001491|protein_coding||c.*5125G&gt;T|||||3241|WARNING_TRANSCRIPT_NO_STOP_CODON,T|intron_variant|MODIFIER|CHIV01G001492|CHIV01G001492|transcript|CHIV01T001492|protein_coding|8/8|c.1153-22C&gt;A||||||WARNING_TRANSCRIPT_NO_STOP_CODON</t>
  </si>
  <si>
    <t>ATGTACTTTAACG[A,T]TTCATTT</t>
  </si>
  <si>
    <t>AAATGAAACGTTAAAGTACAT</t>
  </si>
  <si>
    <t>TCAAAGACATCGAACACAAGAACGAGTATGCATGCAAATAATCAGAAGAGTAAAAAATGAAACGTTAAAGTACATT</t>
  </si>
  <si>
    <t>ANN=T|downstream_gene_variant|MODIFIER|CHIV01G021374|CHIV01G021374|transcript|CHIV01T021374|protein_coding||c.*3335A&gt;T|||||1748|,T|intron_variant|MODIFIER|CHIV01G021375|CHIV01G021375|transcript|CHIV01T021375|protein_coding|3/6|c.340+53T&gt;A||||||WARNING_TRANSCRIPT_NO_STOP_CODON</t>
  </si>
  <si>
    <t>CAG[C,T]TGTCCAGTTCTG</t>
  </si>
  <si>
    <t>CAGAACTGGACAGCTG</t>
  </si>
  <si>
    <t>TCTTCCGATCTGGACAAACAAGCACTCCAGAACTGGACAGCTGGTCCCATAGACTGGAAGAGAGAAGGATGAGAAA</t>
  </si>
  <si>
    <t>ANN=T|missense_variant|MODERATE|CHIV01G031139|CHIV01G031139|transcript|CHIV01T031139|protein_coding|4/9|c.306G&gt;A|p.Ser102Arg|306/1503|306/1503|102/500||WARNING_TRANSCRIPT_NO_STOP_CODON&amp;WARNING_REF_DOES_NOT_MATCH_GENOME</t>
  </si>
  <si>
    <t>TGCCATGAA[G,A]TGCTAG</t>
  </si>
  <si>
    <t>CTAGCACTTCATGGCAG</t>
  </si>
  <si>
    <t>ACCAGTACCTAAACGTTAGAAAGCAAAACAAGTTAGCTAGCTAGCACTTCATGGCAGCATGCCTTTCAGACATAGC</t>
  </si>
  <si>
    <t>ANN=A|upstream_gene_variant|MODIFIER|CHIV01G001613|CHIV01G001613|transcript|CHIV01T001613|protein_coding||c.-2281G&gt;A|||||850|,A|downstream_gene_variant|MODIFIER|CHIV01G001611|CHIV01G001611|transcript|CHIV01T001611|protein_coding||c.*3135G&gt;A|||||1240|,A|intron_variant|MODIFIER|CHIV01G001612|CHIV01G001612|transcript|CHIV01T001612|protein_coding|1/2|c.212-39C&gt;T||||||</t>
  </si>
  <si>
    <t>AGCCTAG[C,T]TCTCGGAAG</t>
  </si>
  <si>
    <t>GCCTCACATTTTACTGATGTCACTTCCAGTGGAACGCCACAGACAGCCTAGCTCTCGGAAGAAACGACAAACCACT</t>
  </si>
  <si>
    <t>ANN=T|synonymous_variant|LOW|CHIV01G033045|CHIV01G033045|transcript|CHIV01T033045|protein_coding|4/10|c.795C&gt;T|p.Ser265Ser|1919/2872|795/1149|265/382||WARNING_REF_DOES_NOT_MATCH_GENOME</t>
  </si>
  <si>
    <t>CAGTGTATTAGTC[A,G]TTCTTA</t>
  </si>
  <si>
    <t>ACCAAACCATGCCACTAATACCTCCAGTGTATTAGTCATTCTTATTCAGGTCAGGAGTTTATCTCCATTTTTAAAA</t>
  </si>
  <si>
    <t>ANN=G|3_prime_UTR_variant|MODIFIER|CHIV01G013110|CHIV01G013110|transcript|CHIV01T013110|protein_coding|5/5|c.*222A&gt;G|||||222|WARNING_TRANSCRIPT_NO_STOP_CODON,G|downstream_gene_variant|MODIFIER|CHIV01G013111|CHIV01G013111|transcript|CHIV01T013111|protein_coding||c.*1971T&gt;C|||||1696|WARNING_TRANSCRIPT_NO_START_CODON</t>
  </si>
  <si>
    <t>CTGTGGTTTGT[G,A]GCGTG</t>
  </si>
  <si>
    <t>CACGCTACAAACCACAG</t>
  </si>
  <si>
    <t>AACGTGTGCTCTTCCGATCTCTGGCGTTTGTTCCGTTCAGCCACGCTACAAACCACAGGATGCTCTCGCAGGTGCA</t>
  </si>
  <si>
    <t>20S56M</t>
  </si>
  <si>
    <t>ANN=A|synonymous_variant|LOW|CHIV01G033381|CHIV01G033381|transcript|CHIV01T033381|protein_coding|4/6|c.2001C&gt;T|p.Val667Val|2164/4730|2001/2739|667/912||WARNING_TRANSCRIPT_NO_STOP_CODON&amp;WARNING_REF_DOES_NOT_MATCH_GENOME</t>
  </si>
  <si>
    <t>TGGCTGTAAAC[G,A]AAGA</t>
  </si>
  <si>
    <t>TCTTCGTTTACAGCCAG</t>
  </si>
  <si>
    <t>CCAAATCCTCATCCCACACACTAGGCTCTTCTTCGTTTACAGCCAGGCTTCGTTTAGGGTCAAGTGCAACGGAGAT</t>
  </si>
  <si>
    <t>ANN=A|missense_variant|MODERATE|CHIV01G003524|CHIV01G003524|transcript|CHIV01T003524|protein_coding|4/6|c.516G&gt;A|p.Phe172Leu|516/1068|516/1068|172/355||WARNING_TRANSCRIPT_MULTIPLE_STOP_CODONS&amp;WARNING_REF_DOES_NOT_MATCH_GENOME,A|downstream_gene_variant|MODIFIER|CHIV01G003525|CHIV01G003525|transcript|CHIV01T003525|protein_coding||c.*4319C&gt;T|||||2153|WARNING_TRANSCRIPT_MULTIPLE_STOP_CODONS</t>
  </si>
  <si>
    <t>Ots_TNF secondary</t>
  </si>
  <si>
    <t>GATCTCCGTGCACTTGACCCTAAACGAAGCCTGGCTGTAAACGAAGAAGAGCCCAGTGTGTGGGATGAGGATTTGG</t>
  </si>
  <si>
    <t>ANN=A|synonymous_variant|LOW|CHIV01G025815|CHIV01G025815|transcript|CHIV01T025815|protein_coding|4/4|c.429C&gt;T|p.Phe143Phe|775/1572|429/741|143/246||</t>
  </si>
  <si>
    <t>CAGGC[G,A]GTTCTCC</t>
  </si>
  <si>
    <t>AAATGAGCACAAAAGCATCTTGTTCAGTTGCAGGCGGTTCTCCAAAAGCAAGCAAATATTCAGAAAGATTACAACA</t>
  </si>
  <si>
    <t>ANN=A|downstream_gene_variant|MODIFIER|CHIV01G025239|CHIV01G025239|transcript|CHIV01T025239|protein_coding||c.*455C&gt;T|||||455|WARNING_TRANSCRIPT_NO_STOP_CODON,A|intergenic_region|MODIFIER|CHIV01G025238-CHIV01G025239|CHIV01G025238-CHIV01G025239|intergenic_region|CHIV01G025238-CHIV01G025239|||n.20362912G&gt;A||||||</t>
  </si>
  <si>
    <t>TCCCTC[C,A]TTTTTCC</t>
  </si>
  <si>
    <t>CTTCCGACCTGCCACTGGATACCATCACTTCAAAAATCCCTCCTTTTTCCACTTCCTGATCTGTTTCAACTTGTCC</t>
  </si>
  <si>
    <t>10S66M</t>
  </si>
  <si>
    <t>ANN=A|3_prime_UTR_variant|MODIFIER|CHIV01G029451|CHIV01G029451|transcript|CHIV01T029451|protein_coding|9/9|c.*20C&gt;A|||||20|WARNING_TRANSCRIPT_MULTIPLE_STOP_CODONS,A|upstream_gene_variant|MODIFIER|CHIV01G029450|CHIV01G029450|transcript|CHIV01T029450|protein_coding||c.-4614G&gt;T|||||4018|WARNING_TRANSCRIPT_MULTIPLE_STOP_CODONS,A|downstream_gene_variant|MODIFIER|CHIV01G029452|CHIV01G029452|transcript|CHIV01T029452|protein_coding||c.*2755G&gt;T|||||2515|WARNING_TRANSCRIPT_MULTIPLE_STOP_CODONS</t>
  </si>
  <si>
    <t>CTGGCGG[A,G]TTTACA</t>
  </si>
  <si>
    <t>TGTAAATCCGCCAGA</t>
  </si>
  <si>
    <t>CCCTTCAAACTAACACATCATAGACATGCTTGTAATACTATGGTCATTACTGTAAATCCGCCAGATCAGTAAATCC</t>
  </si>
  <si>
    <t>ANN=G|intron_variant|MODIFIER|CHIV01G031636|CHIV01G031636|transcript|CHIV01T031636|protein_coding|4/5|c.841-130A&gt;G||||||WARNING_TRANSCRIPT_NO_STOP_CODON</t>
  </si>
  <si>
    <t>TCAGTGACATAA[G,A]TTGTCCA</t>
  </si>
  <si>
    <t>ATCAGTGACATAAATTGTCCACCCCACAGTCTGTCGACAGATGCTACTACCATTTATGTTACCTGCATTTGTTGAC</t>
  </si>
  <si>
    <t>ANN=A|intergenic_region|MODIFIER|CHIV01G005158-CHIV01G005159|CHIV01G005158-CHIV01G005159|intergenic_region|CHIV01G005158-CHIV01G005159|||n.37799853G&gt;A||||||</t>
  </si>
  <si>
    <t>AAATGTACCACATACT[T,C]GT</t>
  </si>
  <si>
    <t>ACGAGTATGTGGTACATTT</t>
  </si>
  <si>
    <t>CTCGCCTCTGTCATTGTATTACCTTCATCACTTTGGTGCCATTTTTACGAGTATGTGGTACATTTTCACAACTCTA</t>
  </si>
  <si>
    <t>ANN=C|intergenic_region|MODIFIER|CHIV01G024983-CHIV01G024984|CHIV01G024983-CHIV01G024984|intergenic_region|CHIV01G024983-CHIV01G024984|||n.11164448T&gt;C||||||</t>
  </si>
  <si>
    <t>TATGTAGAGGC[T,A]AGTTA</t>
  </si>
  <si>
    <t>ACCTTTTTTTGTGCTTTGTAATATGGTATGTAGAGGCTAGTTAATTAACTAGCTTCCTGAATCCTAGCTGGTTTCC</t>
  </si>
  <si>
    <t>ANN=A|upstream_gene_variant|MODIFIER|CHIV01G030548|CHIV01G030548|transcript|CHIV01T030548|protein_coding||c.-7036A&gt;T|||||1508|WARNING_TRANSCRIPT_NO_STOP_CODON,A|intron_variant|MODIFIER|CHIV01G030549|CHIV01G030549|transcript|CHIV01T030549|protein_coding|1/14|c.-1+276T&gt;A||||||WARNING_TRANSCRIPT_NO_STOP_CODON</t>
  </si>
  <si>
    <t>CATTTGATATAAC[T,G]GCGTTAG</t>
  </si>
  <si>
    <t>CTAACGCCGTTATATCAAATG</t>
  </si>
  <si>
    <t>CGCGAGTTAGCTCGAATATTATGATTTCAAGCCAGCAGGCTAACGCCGTTATATCAAATGGTTATTGATGAAGTTG</t>
  </si>
  <si>
    <t>ANN=G|5_prime_UTR_variant|MODIFIER|CHIV01G003741|CHIV01G003741|transcript|CHIV01T003741|protein_coding|1/12|c.-149A&gt;C|||||678|WARNING_TRANSCRIPT_MULTIPLE_STOP_CODONS&amp;WARNING_REF_DOES_NOT_MATCH_GENOME</t>
  </si>
  <si>
    <t>CGCTTGAA[A,G]GTTTGA</t>
  </si>
  <si>
    <t>TCAAACCTTCAAGCG</t>
  </si>
  <si>
    <t>CAATTTCAAACCTTCAAGCGGCGTATAGGCCTATAACGCTGTAAAAATAGAAAGACTCAAAACACCATGATTGTCT</t>
  </si>
  <si>
    <t>ANN=G|intergenic_region|MODIFIER|CHIV01G000217-CHIV01G000218|CHIV01G000217-CHIV01G000218|intergenic_region|CHIV01G000217-CHIV01G000218|||n.9198721A&gt;G||||||</t>
  </si>
  <si>
    <t>CTTTCCC[C,T]GTGTTGGT</t>
  </si>
  <si>
    <t>GCTGAGGAAGGATTCTGTATTTGCTGAAGAAGTATTCTCAAGGTTTTGACTTTCCCCGTGTTGGTCGGATGCGCTC</t>
  </si>
  <si>
    <t>ANN=T|intergenic_region|MODIFIER|CHIV01G015709-CHIV01G015710|CHIV01G015709-CHIV01G015710|intergenic_region|CHIV01G015709-CHIV01G015710|||n.30314171C&gt;T||||||</t>
  </si>
  <si>
    <t>Ots_u07-53.133 secondary</t>
  </si>
  <si>
    <t>AACACATGTT[G,A]GAGGTC</t>
  </si>
  <si>
    <t>GACCTCTAACATGTGTT</t>
  </si>
  <si>
    <t>AGCTAGGCTGTAAATGCAAGGATCTTGATGGTAAAGAAGATTTTTAGTCTAGACCTCTAACATGTGTTACAATACA</t>
  </si>
  <si>
    <t>ANN=A|intron_variant|MODIFIER|CHIV01G002324|CHIV01G002324|transcript|CHIV01T002324|protein_coding|12/24|c.992-26546G&gt;A||||||WARNING_TRANSCRIPT_NO_STOP_CODON</t>
  </si>
  <si>
    <t>GACCTCCAACATGTGTTA</t>
  </si>
  <si>
    <t>AGCTAGGCTGTAAATGCAAGGATTTTGATGATAAAGAAGATTTTTAGTCTAGACCTCCAACATGTGTTACAATACA</t>
  </si>
  <si>
    <t>ANN=A|downstream_gene_variant|MODIFIER|CHIV01G008162|CHIV01G008162|transcript|CHIV01T008162|protein_coding||c.*2695G&gt;A|||||2695|WARNING_TRANSCRIPT_NO_STOP_CODON,A|intergenic_region|MODIFIER|CHIV01G008162-CHIV01G008163|CHIV01G008162-CHIV01G008163|intergenic_region|CHIV01G008162-CHIV01G008163|||n.58082006G&gt;A||||||</t>
  </si>
  <si>
    <t>GTGACA[A,T]GGTAGGGGTTG</t>
  </si>
  <si>
    <t>CAACCCCTACCTTGTCAC</t>
  </si>
  <si>
    <t>TGTCCATTGCTCAAGATTCTTCGTCCAACCAACTCCAACCCCTACCTTGTCACAACACAACTGATTGGCTCAAACC</t>
  </si>
  <si>
    <t>ANN=T|intron_variant|MODIFIER|CHIV01G014441|CHIV01G014441|transcript|CHIV01T014441|protein_coding|8/25|c.694-735A&gt;T||||||WARNING_TRANSCRIPT_NO_STOP_CODON</t>
  </si>
  <si>
    <t>CGACCCTGT[C,G]ATTAG</t>
  </si>
  <si>
    <t>GAGGATGACACTGTCCGTTTGTAATCGACCCTGTGATTAGATAAAGGTGAATACGAAGGACTGTGAGATCGGAAGA</t>
  </si>
  <si>
    <t>ANN=G|intron_variant|MODIFIER|CHIV01G010935|CHIV01G010935|transcript|CHIV01T010935|protein_coding|6/11|c.772+2471G&gt;C||||||WARNING_TRANSCRIPT_MULTIPLE_STOP_CODONS</t>
  </si>
  <si>
    <t>TGGCCCTTAC[A,G]CTATC</t>
  </si>
  <si>
    <t>GATAGTGTAAGGGCCAT</t>
  </si>
  <si>
    <t>CTCCGATCTTCAAACGAGAACACACTAAGGTTGTTATTGATAGTGTAAGGGCCATGGGAGAAGGTGGGAAAGGCGG</t>
  </si>
  <si>
    <t>ANN=G|upstream_gene_variant|MODIFIER|CHIV01G025115|CHIV01G025115|transcript|CHIV01T025115|protein_coding||c.-2961A&gt;G|||||2883|,G|intron_variant|MODIFIER|CHIV01G025114|CHIV01G025114|transcript|CHIV01T025114|protein_coding|5/16|c.344+40T&gt;C||||||</t>
  </si>
  <si>
    <t>TCCTGTCC[T,C]CAGATCA</t>
  </si>
  <si>
    <t>AGATGGAAGCTTTGGGGGCTGAATCCTGTCCTGTCCTCAGATCAGCTCATGTTTTAAACACCAGGCCCTTATTTCG</t>
  </si>
  <si>
    <t>ANN=C|3_prime_UTR_variant|MODIFIER|CHIV01G011377|CHIV01G011377|transcript|CHIV01T011377|protein_coding|7/7|c.*1362T&gt;C|||||1362|WARNING_TRANSCRIPT_NO_STOP_CODON,C|upstream_gene_variant|MODIFIER|CHIV01G011378|CHIV01G011378|transcript|CHIV01T011378|protein_coding||c.-980T&gt;C|||||364|,C|intron_variant|MODIFIER|CHIV01G011376|CHIV01G011376|transcript|CHIV01T011376|protein_coding|1/7|c.-112-788A&gt;G||||||</t>
  </si>
  <si>
    <t>TGGTAAACCTGTTT[A,T]TTGGTA</t>
  </si>
  <si>
    <t>GGATGACTCCTACTAATAGACGGATGTCACTTCATTGGTAAACCTGTTTATTGGTATATTTGCTGCTTCTTTCCTG</t>
  </si>
  <si>
    <t>ANN=T|intron_variant|MODIFIER|CHIV01G012372|CHIV01G012372|transcript|CHIV01T012372|protein_coding|5/12|c.621-17A&gt;T||||||WARNING_TRANSCRIPT_NO_START_CODON</t>
  </si>
  <si>
    <t>Ots_u202-161 secondary</t>
  </si>
  <si>
    <t>AGCTAGTGCTTAGCAGCTAA</t>
  </si>
  <si>
    <t>AGCTAGTGCATAGCAGCTAA</t>
  </si>
  <si>
    <t>AGCTAGTGC[T,A]TAGCAGCTAA</t>
  </si>
  <si>
    <t>CACTTTTGACTTTACATGGAACTTAACTCATCTTTAATCTCGGTGCTGAGCTAGTGCTTAGCAGCTAATTGCTGTA</t>
  </si>
  <si>
    <t>ANN=A|3_prime_UTR_variant|MODIFIER|CHIV01G014290|CHIV01G014290|transcript|CHIV01T014290|protein_coding|13/13|c.*372T&gt;A|||||449|WARNING_TRANSCRIPT_NO_STOP_CODON,A|downstream_gene_variant|MODIFIER|CHIV01G014291|CHIV01G014291|transcript|CHIV01T014291|protein_coding||c.*2723A&gt;T|||||2372|WARNING_TRANSCRIPT_NO_STOP_CODON</t>
  </si>
  <si>
    <t>AGCTAGTGCTTAGCAGCTAC</t>
  </si>
  <si>
    <t>AGCTAGTGCATAGCAGCTAC</t>
  </si>
  <si>
    <t>AGCTAGTGC[T,A]TAGCAGCTAC</t>
  </si>
  <si>
    <t>GTAGCTGCTAAGCACTAGCT</t>
  </si>
  <si>
    <t>CACAGCAAGTAGCTGCTAAGCACTAGCTCGGCACCAGGATTAAAAATGAGTTAAGTTCCATGTAAAGTCAAAAGTG</t>
  </si>
  <si>
    <t>ANN=A|downstream_gene_variant|MODIFIER|CHIV01G033450|CHIV01G033450|transcript|CHIV01T033450|protein_coding||c.*2730T&gt;A|||||2014|,A|downstream_gene_variant|MODIFIER|CHIV01G033451|CHIV01G033451|transcript|CHIV01T033451|protein_coding||c.*438A&gt;T|||||438|WARNING_TRANSCRIPT_NO_STOP_CODON,A|intergenic_region|MODIFIER|CHIV01G033450-CHIV01G033451|CHIV01G033450-CHIV01G033451|intergenic_region|CHIV01G033450-CHIV01G033451|||n.12368076T&gt;A||||||</t>
  </si>
  <si>
    <t>CCCAAAGTC[G,A]AGTGTG</t>
  </si>
  <si>
    <t>CACACTCGACTTTGGGA</t>
  </si>
  <si>
    <t>TGGTGAGAGCAGCTTTAAATGTCTTAATTTTCTCAGTCACACTCGACTTTGGGAGCTTAAACCAGACAGAAGAATG</t>
  </si>
  <si>
    <t>ANN=A|downstream_gene_variant|MODIFIER|CHIV01G006386|CHIV01G006386|transcript|CHIV01T006386|protein_coding||c.*4010G&gt;A|||||4010|WARNING_TRANSCRIPT_NO_STOP_CODON,A|intergenic_region|MODIFIER|CHIV01G006386-CHIV01G006387|CHIV01G006386-CHIV01G006387|intergenic_region|CHIV01G006386-CHIV01G006387|||n.34253781G&gt;A||||||</t>
  </si>
  <si>
    <t>CTGGAA[G,A]AAGGCCTC</t>
  </si>
  <si>
    <t>GAGGCCTTCTTCCAG</t>
  </si>
  <si>
    <t>TCTCAAAAGCCCTCTAAGCAGACCTTGAGGCCTTCTTCCAGTCACTAACTCCATTACTGTAGCGTCTCATATGGGG</t>
  </si>
  <si>
    <t>ANN=A|3_prime_UTR_variant|MODIFIER|CHIV01G028721|CHIV01G028721|transcript|CHIV01T028721|protein_coding|7/7|c.*1079G&gt;A|||||1079|WARNING_REF_DOES_NOT_MATCH_GENOME,A|downstream_gene_variant|MODIFIER|CHIV01G028722|CHIV01G028722|transcript|CHIV01T028722|protein_coding||c.*1792C&gt;T|||||1792|WARNING_TRANSCRIPT_NO_STOP_CODON</t>
  </si>
  <si>
    <t>Ots_U2305-63 secondary</t>
  </si>
  <si>
    <t>AATGTCATA[T,-]AGAAATCTAC</t>
  </si>
  <si>
    <t>GGGAGAAGTGTTCAGCGTCTCAGAAACCACATTAAATGTCATATAGAAATCTACTGAGATTGCAATAGAGATGACA</t>
  </si>
  <si>
    <t>TGGAGAAGTGTTCAGCATCTCAGAAACCACATTAAATGTCATATAGAAATCTACTGAGATTGCAATAGAGATGACA</t>
  </si>
  <si>
    <t>AAGAAGCATTTTTTGG</t>
  </si>
  <si>
    <t>AAGAAGCATTT[A,T]TTTT</t>
  </si>
  <si>
    <t>AAAATAAATGCTTCTT</t>
  </si>
  <si>
    <t>TCTGGGAGTTTAACAAGTAGTCCCTTCATAAACAAAATAAATGCTTCTTAAGATTGACGTAAGCCACAATCCACGA</t>
  </si>
  <si>
    <t>ANN=T|downstream_gene_variant|MODIFIER|CHIV01G007478|CHIV01G007478|transcript|CHIV01T007478|protein_coding||c.*1540T&gt;A|||||1193|WARNING_TRANSCRIPT_NO_STOP_CODON,T|intron_variant|MODIFIER|CHIV01G007477|CHIV01G007477|transcript|CHIV01T007477|protein_coding|5/5|c.*1157-84032A&gt;T||||||</t>
  </si>
  <si>
    <t>CTGGGAAGA[T,C]TGTTTG</t>
  </si>
  <si>
    <t>GAAAGTGAAAACTGGGAAGACTGTTTGAATAATTGCAATACTGTATAAGTAGCTAGCTATTTCTTTGTTACCCATT</t>
  </si>
  <si>
    <t>ANN=C|downstream_gene_variant|MODIFIER|CHIV01G007478|CHIV01G007478|transcript|CHIV01T007478|protein_coding||c.*1639A&gt;G|||||1292|WARNING_TRANSCRIPT_NO_STOP_CODON,C|intron_variant|MODIFIER|CHIV01G007477|CHIV01G007477|transcript|CHIV01T007477|protein_coding|5/5|c.*1157-84131T&gt;C||||||</t>
  </si>
  <si>
    <t>CTGCAACTC[G,T]ACGCAAG</t>
  </si>
  <si>
    <t>CCTGGTCTGTGACGTCAAAATGATGGCAACTGCAACTCTACGCAAGTGCCTCAAATGGCCTGGTCTAGCTAGATCG</t>
  </si>
  <si>
    <t>70M6S</t>
  </si>
  <si>
    <t>ANN=T|3_prime_UTR_variant|MODIFIER|CHIV01G030021|CHIV01G030021|transcript|CHIV01T030021|protein_coding|4/4|c.*907G&gt;T|||||907|WARNING_TRANSCRIPT_NO_STOP_CODON,T|downstream_gene_variant|MODIFIER|CHIV01G030022|CHIV01G030022|transcript|CHIV01T030022|protein_coding||c.*5055C&gt;A|||||4454|</t>
  </si>
  <si>
    <t>GAGACT[G,A]TTGAGAC</t>
  </si>
  <si>
    <t>GTCTCAACAGTCTC</t>
  </si>
  <si>
    <t>NTTCCTGAGGACTCTCAGCATATCAGGTGTGTCTCAACAGTCTCTCAAGACTCCAGACTCGAATCACTATACTATG</t>
  </si>
  <si>
    <t>ANN=A|3_prime_UTR_variant|MODIFIER|CHIV01G017901|CHIV01G017901|transcript|CHIV01T017901|protein_coding|7/7|c.*149G&gt;A|||||149|WARNING_TRANSCRIPT_NO_STOP_CODON&amp;WARNING_REF_DOES_NOT_MATCH_GENOME</t>
  </si>
  <si>
    <t>CTGTGTTGAATTTAAC[A,G]TAAT</t>
  </si>
  <si>
    <t>ATTATGTTAAATTCAACACAG</t>
  </si>
  <si>
    <t>ATCCAAGGAGCCCCATTAAAGATTTTAAAAGACCAACTTAAAGTGCATTATGTTAAATTCAACACAGACTGATCGA</t>
  </si>
  <si>
    <t>ANN=G|downstream_gene_variant|MODIFIER|CHIV01G006691|CHIV01G006691|transcript|CHIV01T006691|protein_coding||c.*503A&gt;G|||||243|WARNING_TRANSCRIPT_NO_STOP_CODON,G|downstream_gene_variant|MODIFIER|CHIV01G006692|CHIV01G006692|transcript|CHIV01T006692|protein_coding||c.*701T&gt;C|||||701|WARNING_TRANSCRIPT_NO_STOP_CODON,G|intergenic_region|MODIFIER|CHIV01G006691-CHIV01G006692|CHIV01G006691-CHIV01G006692|intergenic_region|CHIV01G006691-CHIV01G006692|||n.49324631A&gt;G||||||</t>
  </si>
  <si>
    <t>Ots_U5049-250 secondary</t>
  </si>
  <si>
    <t>TGGAATG[G,T]GTAAGGTGTA</t>
  </si>
  <si>
    <t>TACACCTTACACATTCCA</t>
  </si>
  <si>
    <t>TTGACACACCATCTGCCAATTATAATACACCTTACACATTCCAAAAGCAAGAATACCACCATTACTTTAGACATTG</t>
  </si>
  <si>
    <t>ANN=T|intron_variant|MODIFIER|CHIV01G018481|CHIV01G018481|transcript|CHIV01T018481|protein_coding|2/3|c.216-74C&gt;A||||||</t>
  </si>
  <si>
    <t>TACACCTTACCCATTCCA</t>
  </si>
  <si>
    <t>TTGACACAACATCTGCCAATTATAATACACCTTACCCATTCCAAAAGCAAGAATACCACCATTACTTTAGACATTG</t>
  </si>
  <si>
    <t>ANN=T|intron_variant|MODIFIER|CHIV01G018481|CHIV01G018481|transcript|CHIV01T018481|protein_coding|2/3|c.215+210C&gt;A||||||</t>
  </si>
  <si>
    <t>AGGGTCTC[A,G]TGCTCCCT</t>
  </si>
  <si>
    <t>CCAGAGGTTAGATGGCCCTTTTAGGGTCTCATGCTCCCTGGACAATTCAATTTGTGGTTCTGGCTCAGAGATCGGA</t>
  </si>
  <si>
    <t>68M8S</t>
  </si>
  <si>
    <t>ANN=G|intron_variant|MODIFIER|CHIV01G006192|CHIV01G006192|transcript|CHIV01T006192|protein_coding|11/93|c.1836-3891A&gt;G||||||WARNING_TRANSCRIPT_MULTIPLE_STOP_CODONS</t>
  </si>
  <si>
    <t>TTAGTCAACTGTT[G,A]TTTTT</t>
  </si>
  <si>
    <t>AAAAACAACAGTTGACTAA</t>
  </si>
  <si>
    <t>GAAAAAGTAAAGTAAAAGTAAAGTATTATACCACTAAAGACAATCAGAAAAACAACAGTTGACTAACTTGTAGTAG</t>
  </si>
  <si>
    <t>PREDICTED: Oncorhynchus tshawytscha stromal cell-derived factor 1-like (LOC112252759), mRNA 1e-30. This is a match to chr6, Otsh v1.0</t>
  </si>
  <si>
    <t>CACTAAGGATTAC[G,A]TTACG</t>
  </si>
  <si>
    <t>GTCAAAGCTGTATTAGAGGAACTCTAAGTACCACTAAGGATTACATTACGGGGGTGATTGATAGAAGTCATGGTTA</t>
  </si>
  <si>
    <t>ANN=A|intron_variant|MODIFIER|CHIV01G031784|CHIV01G031784|transcript|CHIV01T031784|protein_coding|1/2|c.826-27021G&gt;A||||||WARNING_TRANSCRIPT_NO_STOP_CODON</t>
  </si>
  <si>
    <t>Ots_unk1832-39 secondary</t>
  </si>
  <si>
    <t>CACCACTA[G,A]AACTCTC</t>
  </si>
  <si>
    <t>ATCTGCAGTATTAGCTCTAGTTGAATCCATTTCAGCACCACTAAAACTCTCTTAAAGGGGACAGCATAGACGTTTC</t>
  </si>
  <si>
    <t>ANN=A|intergenic_region|MODIFIER|CHIV01G020501-CHIV01G020502|CHIV01G020501-CHIV01G020502|intergenic_region|CHIV01G020501-CHIV01G020502|||n.36534639G&gt;A||||||</t>
  </si>
  <si>
    <t>TCTGCAGTATTAGCTCTAGTTGAATCCATTTCAGCACCACTAGAACTCTCTTAAAGGGGACAGCATAGACGTTTCG</t>
  </si>
  <si>
    <t>ANN=A|intergenic_region|MODIFIER|CHIV01G020501-CHIV01G020502|CHIV01G020501-CHIV01G020502|intergenic_region|CHIV01G020501-CHIV01G020502|||n.36650490G&gt;A||||||</t>
  </si>
  <si>
    <t>Ots_unk3513-49 secondary</t>
  </si>
  <si>
    <t>AGTGC[G,A]AAGAACC</t>
  </si>
  <si>
    <t>GGTTCTTCGCACT</t>
  </si>
  <si>
    <t>TTTGAGTGAGTCACTGCACCAAGGTTCTTCGCACTCTAGGATGGTGACACTGTGGAGCTGAGATCGGAAGAGCACA</t>
  </si>
  <si>
    <t>ANN=A|intron_variant|MODIFIER|CHIV01G001211|CHIV01G001211|transcript|CHIV01T001211|protein_coding|3/29|c.592-27512C&gt;T||||||WARNING_TRANSCRIPT_NO_STOP_CODON</t>
  </si>
  <si>
    <t>GGTTCTTTGCACT</t>
  </si>
  <si>
    <t>TTTTGAGTGAGTCACTGCACCAAGGTTCTTTGCACTCTGGGATGGTGACACTGTGGAGCTGAGATCGGAAGAGCAC</t>
  </si>
  <si>
    <t>61M15S</t>
  </si>
  <si>
    <t>ANN=A|intron_variant|MODIFIER|CHIV01G001211|CHIV01G001211|transcript|CHIV01T001211|protein_coding|3/29|c.591+23206C&gt;T||||||WARNING_TRANSCRIPT_NO_STOP_CODON</t>
  </si>
  <si>
    <t>CATTCCAG[T,C]CTGAAAC</t>
  </si>
  <si>
    <t>GTTTCAGGCTGGAATG</t>
  </si>
  <si>
    <t>TCAAGACTGTGCTGTAGTTGTCTACAGAGGAGCCTGTATTGAGGGGAAGGGTTTCAGGCTGGAATGTTGAAAAATC</t>
  </si>
  <si>
    <t>ANN=C|intron_variant|MODIFIER|CHIV01G020395|CHIV01G020395|transcript|CHIV01T020395|protein_coding|1/1|c.638-161T&gt;C||||||</t>
  </si>
  <si>
    <t>Ots_unk7936-50 secondary</t>
  </si>
  <si>
    <t>AGACATGTAGCTAT[G,C]TAGGTAA</t>
  </si>
  <si>
    <t>TTACCTAGATAGCTACATGTCT</t>
  </si>
  <si>
    <t>ATGGGTTGGGATTATGGTTCATTGTTTACCTAGATAGCTACATGTCTTAACAAAAGACATCACTACGCACGTAACC</t>
  </si>
  <si>
    <t>ANN=C|intron_variant|MODIFIER|CHIV01G013819|CHIV01G013819|transcript|CHIV01T013819|protein_coding|4/8|c.467+1177C&gt;G||||||WARNING_TRANSCRIPT_NO_STOP_CODON</t>
  </si>
  <si>
    <t>ATGGGTTGGGATTATGGTTCATTGTTTACCTAGATAGCTACATGTCTTAACAAAAGACTATGCAAGTAACCATTTT</t>
  </si>
  <si>
    <t>ANN=C|intron_variant|MODIFIER|CHIV01G026919|CHIV01G026919|transcript|CHIV01T026919|protein_coding|1/11|c.129+1115G&gt;C||||||WARNING_TRANSCRIPT_NO_STOP_CODON</t>
  </si>
  <si>
    <t>TCCCA[C,G]AAACCC</t>
  </si>
  <si>
    <t>CAAATCAGAACAAAACCTCCCACAACCTCCCACAAACCCCAAGGAGCCCTTAAGACAACCATTCAGACAGACTTCA</t>
  </si>
  <si>
    <t>ANN=G|upstream_gene_variant|MODIFIER|CHIV01G006882|CHIV01G006882|transcript|CHIV01T006882|protein_coding||c.-4329G&gt;C|||||4329|WARNING_TRANSCRIPT_NO_STOP_CODON,G|upstream_gene_variant|MODIFIER|CHIV01G006883|CHIV01G006883|transcript|CHIV01T006883|protein_coding||c.-5618C&gt;G|||||3607|WARNING_TRANSCRIPT_MULTIPLE_STOP_CODONS,G|intergenic_region|MODIFIER|CHIV01G006882-CHIV01G006883|CHIV01G006882-CHIV01G006883|intergenic_region|CHIV01G006882-CHIV01G006883|||n.58885154C&gt;G||||||</t>
  </si>
  <si>
    <t>AGACCACAAGATA[CA,-]GTACC</t>
  </si>
  <si>
    <t>AAAAACAGACTGAATGAGACCACAAGATACAGTACCTGCGTAAGATTTCATACAACAGCATGAATAACCCGAAAAG</t>
  </si>
  <si>
    <t>49M27S</t>
  </si>
  <si>
    <t>27 soft clips at end is reverse primer. Snp is either CA or -.</t>
  </si>
  <si>
    <t>AGACCACAAGATA[G,-]GTACC</t>
  </si>
  <si>
    <t>GGTACTGTATCTTGTGGTCT</t>
  </si>
  <si>
    <t>CTTTTCGGGTTATTCATGCTGTTGTATGAAATCTTACGCAGGTACTGTATCTTGTGGTCTCACCCAGTCTGTTTTT</t>
  </si>
  <si>
    <t>PREDICTED: Oncorhynchus tshawytscha V-type proton ATPase subunit F (LOC112214395), mRNA 1e-30 chr15, Otsh v1.0</t>
  </si>
  <si>
    <t>CTTGCAATCAT[T,A]TTTAAC</t>
  </si>
  <si>
    <t>GTTAAAAATGATTGCAAGA</t>
  </si>
  <si>
    <t>CTACGCGAGAAATAACACTTTTCAAAACTAGGTTAACGTACCTTAGTTAAAAATGATTGCAAGACCTTTCTGTTGT</t>
  </si>
  <si>
    <t>ANN=A|intron_variant|MODIFIER|CHIV01G014990|CHIV01G014990|transcript|CHIV01T014990|protein_coding|1/3|c.-19+47A&gt;T||||||WARNING_TRANSCRIPT_NO_STOP_CODON</t>
  </si>
  <si>
    <t>CCGACACAATTTTGT</t>
  </si>
  <si>
    <t>CCGACATAATTTTGT</t>
  </si>
  <si>
    <t>CCGACA[C,T]AATTTTGT</t>
  </si>
  <si>
    <t>GCCTACCAGAAAGTACCAATTGTGACCAACTAAGCCGACATAATTTTGTTAAATAATTAATTACCAGTAATTAGAG</t>
  </si>
  <si>
    <t>ANN=T|intron_variant|MODIFIER|CHIV01G007703|CHIV01G007703|transcript|CHIV01T007703|protein_coding|7/8|c.1033-182G&gt;A||||||WARNING_TRANSCRIPT_NO_STOP_CODON</t>
  </si>
  <si>
    <t>GTAAAAAGACGAATGAAAGGATGG</t>
  </si>
  <si>
    <t>GGTGGAGGG[A,G]AAAAGCAGTG</t>
  </si>
  <si>
    <t>AACCATTGTTCTTGTATTCCTGCTGGTGGAGGGAAAAAGCAGTGGTGAATCTAAAAAGACGAATGAAAGGATGGAG</t>
  </si>
  <si>
    <t>ANN=G|intron_variant|MODIFIER|CHIV01G001179|CHIV01G001179|transcript|CHIV01T001179|protein_coding|5/23|c.23-45245T&gt;C||||||WARNING_TRANSCRIPT_MULTIPLE_STOP_CODONS</t>
  </si>
  <si>
    <t>TGAACGTAGGTTTGCCATATACAG</t>
  </si>
  <si>
    <t>CC[A,C]TTATCATTAT</t>
  </si>
  <si>
    <t>CTTCCAGGAGGTATTGTTGGTTATCCATTATCATTATCTGCTGCTTTAAATGTAATATCTTTGTTTGAACGTAGGT</t>
  </si>
  <si>
    <t>ANN=C|intergenic_region|MODIFIER|CHIV01G013339-CHIV01G013340|CHIV01G013339-CHIV01G013340|intergenic_region|CHIV01G013339-CHIV01G013340|||n.21244146A&gt;C||||||</t>
  </si>
  <si>
    <t>GATTGTCACAGTAACATAGAAATGGTTT</t>
  </si>
  <si>
    <t>CATTTAAAAT[G,T]GTAAAAATCA</t>
  </si>
  <si>
    <t>TTTATATTCAGACATTCGCCAAAAGCCATTTAAAATGGTAAAAATCAATAACTAATTCATTGATTGCCACAGTAAC</t>
  </si>
  <si>
    <t>ANN=T|intergenic_region|MODIFIER|CHIV01G014367-CHIV01G014368|CHIV01G014367-CHIV01G014368|intergenic_region|CHIV01G014367-CHIV01G014368|||n.11925999G&gt;T||||||</t>
  </si>
  <si>
    <t>ATACGACACACAAAGCCAATTGTA</t>
  </si>
  <si>
    <t>AGCCAATTGT[A,T]GCCTTAGTGC</t>
  </si>
  <si>
    <t>CAATTGTAGCCCTCTAACTTTTCCCCCCAACACACAAAGCCAATTGTAGCCTTAGTGCCCTAGTCTATACGACACA</t>
  </si>
  <si>
    <t>ANN=T|intron_variant|MODIFIER|CHIV01G014711|CHIV01G014711|transcript|CHIV01T014711|protein_coding|33/48|c.5018+1955T&gt;A||||||WARNING_TRANSCRIPT_NO_STOP_CODON</t>
  </si>
  <si>
    <t>Ots11_32468959 secondary</t>
  </si>
  <si>
    <t>AACACAGGAAAAACAGAATGTTGA</t>
  </si>
  <si>
    <t>GTGATAGTTT[G,C]ATAGTTTTAT</t>
  </si>
  <si>
    <t>AACACAGATCAAATGTTTTCACACTTATACAGTGATAGTTTCATAGTTTTATCAGCTGTTGTAAATTATGCAGAAC</t>
  </si>
  <si>
    <t>ANN=C|downstream_gene_variant|MODIFIER|CHIV01G014712|CHIV01G014712|transcript|CHIV01T014712|protein_coding||c.*401C&gt;G|||||396|WARNING_TRANSCRIPT_MULTIPLE_STOP_CODONS,C|intergenic_region|MODIFIER|CHIV01G014711-CHIV01G014712|CHIV01G014711-CHIV01G014712|intergenic_region|CHIV01G014711-CHIV01G014712|||n.32468959G&gt;C||||||</t>
  </si>
  <si>
    <t>AACACAGATCAAATGTTTTCACACATTTACAGTGATAGTTTCATAGTTTTATCAGCTGTTGTAAATTATGCAAAAC</t>
  </si>
  <si>
    <t>ANN=C|downstream_gene_variant|MODIFIER|CHIV01G032673|CHIV01G032673|transcript|CHIV01T032673|protein_coding||c.*380C&gt;G|||||380|WARNING_TRANSCRIPT_NO_START_CODON,C|intron_variant|MODIFIER|CHIV01G032671|CHIV01G032671|transcript|CHIV01T032671|protein_coding|2/3|c.181-6046G&gt;C||||||WARNING_TRANSCRIPT_NO_STOP_CODON,C|intron_variant|MODIFIER|CHIV01G032672|CHIV01G032672|transcript|CHIV01T032672|protein_coding|1/18|c.216+227C&gt;G||||||WARNING_TRANSCRIPT_NO_STOP_CODON</t>
  </si>
  <si>
    <t>ATTATGAAAAGGCATGAACAGGGT</t>
  </si>
  <si>
    <t>TCCCCACCAA[A,G]ATTAAGCAAA</t>
  </si>
  <si>
    <t>CTCTTTCAGTTGTCTTTGCTCTTGATAATCTCTGTTTTCCCCACCAAAATTAAGCAAAACTGATCATTATGAAAAG</t>
  </si>
  <si>
    <t>ANN=G|intergenic_region|MODIFIER|CHIV01G015544-CHIV01G015545|CHIV01G015544-CHIV01G015545|intergenic_region|CHIV01G015544-CHIV01G015545|||n.23066874A&gt;G||||||</t>
  </si>
  <si>
    <t>GAGGAGGTTTGCATAGAACATGAT</t>
  </si>
  <si>
    <t>TCTCTAAAAA[G,A]GTACAGTATA</t>
  </si>
  <si>
    <t>ATTATTCAAACAGAGATGGCGAAAGCAAGTGCAAACGTCTCTAAAAAGGTACAGTATAAATCTGTGAGGAGGTTTG</t>
  </si>
  <si>
    <t>ANN=A|intergenic_region|MODIFIER|CHIV01G018144-CHIV01G018145|CHIV01G018144-CHIV01G018145|intergenic_region|CHIV01G018144-CHIV01G018145|||n.5453033G&gt;A||||||</t>
  </si>
  <si>
    <t>TGTCTGTAGTTTGTGTGTACGGTG</t>
  </si>
  <si>
    <t>C[C,T]CTGGAGATCT</t>
  </si>
  <si>
    <t>TCTCAATGTGATTGAAATGGATGTCCCTGGAGATCTATGACCTTGTCCCTCCGCGCGTATCTGTGTGTAGTTTGTG</t>
  </si>
  <si>
    <t>ANN=T|intergenic_region|MODIFIER|CHIV01G019504-CHIV01G019505|CHIV01G019504-CHIV01G019505|intergenic_region|CHIV01G019504-CHIV01G019505|||n.18157381C&gt;T||||||</t>
  </si>
  <si>
    <t>GCCTACTACTGTTCTGTCATCTGC</t>
  </si>
  <si>
    <t>AG[T,G]CTGTCGTTGT</t>
  </si>
  <si>
    <t>ATGGTTAAATTGACTCCTCCCTATAGGCTGTCGTTGTCAGTGATAAGGCCTACTACTGTTCTGTCATCTGCAGATC</t>
  </si>
  <si>
    <t>ANN=G|intergenic_region|MODIFIER|CHIV01G021759-CHIV01G021760|CHIV01G021759-CHIV01G021760|intergenic_region|CHIV01G021759-CHIV01G021760|||n.22360456T&gt;G||||||</t>
  </si>
  <si>
    <t>CAGGTTATGGCCATCATAGTTAAA</t>
  </si>
  <si>
    <t>TAGCCTTAAG[C,A]GCTTCCTGCC</t>
  </si>
  <si>
    <t>GTAAAGAAACATGACCTTTTCTGAGAAAGCTAGCCTTAAGCGCTTCCTGCCAAAGCAGGTTATGGCCATCATAGTT</t>
  </si>
  <si>
    <t>ANN=A|intron_variant|MODIFIER|CHIV01G021261|CHIV01G021261|transcript|CHIV01T021261|protein_coding|5/7|c.666+902G&gt;T||||||WARNING_TRANSCRIPT_NO_STOP_CODON</t>
  </si>
  <si>
    <t>CTCTACAAGGTCCATGCACATTAG</t>
  </si>
  <si>
    <t>GCCTGACTGG[A,G]CAACCATTTG</t>
  </si>
  <si>
    <t>GTTCATTTTGAAATAACTGCATCGAGCCTGCCTGACTGGACAACCATTTGGACCAGTTTTTTTCTCTACAAGGTCC</t>
  </si>
  <si>
    <t>ANN=G|intergenic_region|MODIFIER|CHIV01G022260-CHIV01G022261|CHIV01G022260-CHIV01G022261|intergenic_region|CHIV01G022260-CHIV01G022261|||n.29943476A&gt;G||||||</t>
  </si>
  <si>
    <t>GAGTTGCAAGCGATTACATGTATT</t>
  </si>
  <si>
    <t>ATTGCATACT[C,T]GAGTCATCCA</t>
  </si>
  <si>
    <t>CAAATGTAAGGATACGCTTGAATGAATTAAATACGTTTATAACCAATCAAATTGCATACTCGAGTCATCCAGTCCC</t>
  </si>
  <si>
    <t>ANN=T|upstream_gene_variant|MODIFIER|CHIV01G022262|CHIV01G022262|transcript|CHIV01T022262|protein_coding||c.-2791G&gt;A|||||2719|WARNING_TRANSCRIPT_NO_STOP_CODON,T|intergenic_region|MODIFIER|CHIV01G022262-CHIV01G022263|CHIV01G022262-CHIV01G022263|intergenic_region|CHIV01G022262-CHIV01G022263|||n.30099101C&gt;T||||||</t>
  </si>
  <si>
    <t>ATTTTGATAGTACCTTCTTGGGGC</t>
  </si>
  <si>
    <t>A[T,C]GTTACATGTA</t>
  </si>
  <si>
    <t>CATGAGACACCCTGGAGAAAAATGTTACATGTAGTTCTGTGAGCACACTATAGTCACTGTAGCTTCAGATAGACCA</t>
  </si>
  <si>
    <t>ANN=C|downstream_gene_variant|MODIFIER|CHIV01G022297|CHIV01G022297|transcript|CHIV01T022297|protein_coding||c.*2988T&gt;C|||||1879|,C|intron_variant|MODIFIER|CHIV01G022298|CHIV01G022298|transcript|CHIV01T022298|protein_coding|86/92|c.12644-12A&gt;G||||||WARNING_TRANSCRIPT_MULTIPLE_STOP_CODONS</t>
  </si>
  <si>
    <t>CAAGAAGATGTGAACTAATTCCCA</t>
  </si>
  <si>
    <t>CTG[A,C]ATCCTGTAAG</t>
  </si>
  <si>
    <t>TGAGGTATTACTTGCTGAGTTTGCCTGAATCCTGTAAGATTCGGGACATGCAGGATGTTTCTGCAGATAAATTACC</t>
  </si>
  <si>
    <t>ANN=C|intergenic_region|MODIFIER|CHIV01G021795-CHIV01G021796|CHIV01G021795-CHIV01G021796|intergenic_region|CHIV01G021795-CHIV01G021796|||n.3417174A&gt;C||||||</t>
  </si>
  <si>
    <t>GGTCATGATGTTGATATTTTTGGA</t>
  </si>
  <si>
    <t>AA[T,A]GCCATTTTGT</t>
  </si>
  <si>
    <t>TTATTTTGGGCTTCATATGGTTCTAATGCCATTTTGTGTTAAACAAACTCAGGTCATGATGTTGATATTTTTGGAA</t>
  </si>
  <si>
    <t>ANN=A|intergenic_region|MODIFIER|CHIV01G021795-CHIV01G021796|CHIV01G021795-CHIV01G021796|intergenic_region|CHIV01G021795-CHIV01G021796|||n.3426299T&gt;A||||||</t>
  </si>
  <si>
    <t>ACATGGTGAGGAAAAGGTAGACTAA</t>
  </si>
  <si>
    <t>CTACCTACCT[T,C]AGTGCTC</t>
  </si>
  <si>
    <t>CCCCAAAAACATCAAGAAGTCTAAAAATGTTGATGCAGCTACCTACCTTAGTGCTCAAATGGTGAGGAAAAGGTAG</t>
  </si>
  <si>
    <t>ANN=C|intergenic_region|MODIFIER|CHIV01G021795-CHIV01G021796|CHIV01G021795-CHIV01G021796|intergenic_region|CHIV01G021795-CHIV01G021796|||n.3541813T&gt;C||||||</t>
  </si>
  <si>
    <t>AGAGTGGAAGGAACGTCTTACACT</t>
  </si>
  <si>
    <t>TCATTTTTGC[A,G]GAGAGAGAAT</t>
  </si>
  <si>
    <t>ATCATCTCTGCTCAGAGGCTATTCTAAATCATTTTTGCAGAGAGAGAATCTAGAGTGGAAGGAACGTCTTACACTA</t>
  </si>
  <si>
    <t>ANN=G|intergenic_region|MODIFIER|CHIV01G021795-CHIV01G021796|CHIV01G021795-CHIV01G021796|intergenic_region|CHIV01G021795-CHIV01G021796|||n.3550047A&gt;G||||||</t>
  </si>
  <si>
    <t>GCCTACCATTATGTGTTGAATGTT</t>
  </si>
  <si>
    <t>GCAAATCTC[C,T]GATGTAAAGT</t>
  </si>
  <si>
    <t>CACATGGCTCTTTGCTCAAAATGATTAAAAACTGACAGAGAATCATGAAAAAATTGCAAATCTCCGATGTAAAGTC</t>
  </si>
  <si>
    <t>ANN=T|upstream_gene_variant|MODIFIER|CHIV01G023149|CHIV01G023149|transcript|CHIV01T023149|protein_coding||c.-1457G&gt;A|||||747|WARNING_TRANSCRIPT_NO_STOP_CODON,T|intergenic_region|MODIFIER|CHIV01G023149-CHIV01G023150|CHIV01G023149-CHIV01G023150|intergenic_region|CHIV01G023149-CHIV01G023150|||n.46172133C&gt;T||||||</t>
  </si>
  <si>
    <t>GCAAACAACCCATCACTAATACAG</t>
  </si>
  <si>
    <t>TATTCAAAAG[G,A]AGCAGTTCAT</t>
  </si>
  <si>
    <t>CAGTTCCTGACATTCACCAAAATATATATTCAAAAGGAGCAGTTCATTAGCAAACAACCCATCACCAATACAGAGA</t>
  </si>
  <si>
    <t>ANN=A|upstream_gene_variant|MODIFIER|CHIV01G023149|CHIV01G023149|transcript|CHIV01T023149|protein_coding||c.-1751C&gt;T|||||1041|WARNING_TRANSCRIPT_NO_STOP_CODON,A|intergenic_region|MODIFIER|CHIV01G023149-CHIV01G023150|CHIV01G023149-CHIV01G023150|intergenic_region|CHIV01G023149-CHIV01G023150|||n.46172427G&gt;A||||||</t>
  </si>
  <si>
    <t>CTCTAGCCTATTGCACAATGTCC</t>
  </si>
  <si>
    <t>TCCCTTGTCT[A,C]TGGTATATCT</t>
  </si>
  <si>
    <t>GTATGAGTTGTGTGGTTGCAATGTCAACAGTCCCTTGTCTATGGTATATCTTAGCACGCACCAATCAAGATTAAGT</t>
  </si>
  <si>
    <t>ANN=C|intergenic_region|MODIFIER|CHIV01G002188-CHIV01G002189|CHIV01G002188-CHIV01G002189|intergenic_region|CHIV01G002188-CHIV01G002189|||n.38264269A&gt;C||||||</t>
  </si>
  <si>
    <t>TCAGTACAGGGTTTTTCCCAAT</t>
  </si>
  <si>
    <t>CAGGTTGTTG[G,T]TTGTT</t>
  </si>
  <si>
    <t>GAGAGAGTGCATTCTTCATCAAGTTATGTCAGTTGGTGTTAATTCTGTACAACTCTTTAACAGGTTGTTGTTTGTT</t>
  </si>
  <si>
    <t>ANN=T|intron_variant|MODIFIER|CHIV01G002267|CHIV01G002267|transcript|CHIV01T002267|protein_coding|2/4|c.640+75G&gt;T||||||WARNING_TRANSCRIPT_NO_START_CODON</t>
  </si>
  <si>
    <t>ACTAGGTACTTCACTGGTCCACTG</t>
  </si>
  <si>
    <t>GGGAGAGGAG[G,A]CCTGTCTTTA</t>
  </si>
  <si>
    <t>AAGGAGCAGGAGATGTTATTGAAGGCAATGCAGTAGGGAGAGGAGACCTGTCTTTAACAGTAACTAGCTACTTCAC</t>
  </si>
  <si>
    <t>ANN=A|3_prime_UTR_variant|MODIFIER|CHIV01G025494|CHIV01G025494|transcript|CHIV01T025494|protein_coding|13/14|c.*93G&gt;A|||||93|WARNING_TRANSCRIPT_MULTIPLE_STOP_CODONS,A|upstream_gene_variant|MODIFIER|CHIV01G025495|CHIV01G025495|transcript|CHIV01T025495|protein_coding||c.-4577G&gt;A|||||4577|WARNING_TRANSCRIPT_NO_STOP_CODON</t>
  </si>
  <si>
    <t>ACAAACAAACAAAAATGGTCAGAA</t>
  </si>
  <si>
    <t>AACGTGACAC[A,G]AT</t>
  </si>
  <si>
    <t>AGAAAGCCATCATCATGAGACCAAAACATAACCACTAAACGTGACACAATACAAACAAACAAAAATGGTCAGAAAG</t>
  </si>
  <si>
    <t>ANN=G|3_prime_UTR_variant|MODIFIER|CHIV01G029336|CHIV01G029336|transcript|CHIV01T029336|protein_coding|31/31|c.*1829T&gt;C|||||1829|WARNING_TRANSCRIPT_MULTIPLE_STOP_CODONS,G|downstream_gene_variant|MODIFIER|CHIV01G029335|CHIV01G029335|transcript|CHIV01T029335|protein_coding||c.*5435A&gt;G|||||3699|WARNING_TRANSCRIPT_MULTIPLE_STOP_CODONS</t>
  </si>
  <si>
    <t>AATAACCCTTGGCTTCACATACAT</t>
  </si>
  <si>
    <t>CAATGAAGTT[A,C]ATTTAATTGG</t>
  </si>
  <si>
    <t>TGCAATATAGAACAAATCCGAAAAAAGGCATCAATGAAGTTAATTTAATTGGAGATGAATAACCCTTGGCTTCACA</t>
  </si>
  <si>
    <t>ANN=C|intron_variant|MODIFIER|CHIV01G029336|CHIV01G029336|transcript|CHIV01T029336|protein_coding|30/30|c.5516-135T&gt;G||||||WARNING_TRANSCRIPT_MULTIPLE_STOP_CODONS</t>
  </si>
  <si>
    <t>AGTGTGAGAGAGAGGAAGTCCCTA</t>
  </si>
  <si>
    <t>TAAAAATG[G,A]TTGATATGTA</t>
  </si>
  <si>
    <t>GGCTTTCTGATGATCTTGAACTTTTAAAAATGGTTGATATGTAAAAAATAAAATAAAAATGAAAGATGTGTGTTTG</t>
  </si>
  <si>
    <t>ANN=A|intron_variant|MODIFIER|CHIV01G029336|CHIV01G029336|transcript|CHIV01T029336|protein_coding|18/30|c.2741-135C&gt;T||||||WARNING_TRANSCRIPT_MULTIPLE_STOP_CODONS</t>
  </si>
  <si>
    <t>TTGAACATAACGATCAGAGAAAGA</t>
  </si>
  <si>
    <t>TTCTCAAGTC[C,G]TACTCAACTG</t>
  </si>
  <si>
    <t>AGATGATATGGATTTGCTGTGTGTGCGGGTATCATGTAATGACTAATTCTCAAGTCCTACTCAACTGGTTATCATT</t>
  </si>
  <si>
    <t>ANN=G|intron_variant|MODIFIER|CHIV01G029336|CHIV01G029336|transcript|CHIV01T029336|protein_coding|3/30|c.157+194G&gt;C||||||WARNING_TRANSCRIPT_MULTIPLE_STOP_CODONS</t>
  </si>
  <si>
    <t>ACATCAGTATAGCAGAGGAGAGGG</t>
  </si>
  <si>
    <t>ACCCATGAAT[A,G]AGGACGAGAG</t>
  </si>
  <si>
    <t>TTTTGGAACCCTTTTTACTACGAGGGCACTGTCAACATTAGAAAACCCATGAATAAGGACGAGAGTACACATCAGT</t>
  </si>
  <si>
    <t>ANN=G|intron_variant|MODIFIER|CHIV01G029336|CHIV01G029336|transcript|CHIV01T029336|protein_coding|1/30|c.-129+171T&gt;C||||||WARNING_TRANSCRIPT_MULTIPLE_STOP_CODONS</t>
  </si>
  <si>
    <t>GTAGTGACAGATGCTCTTGGAGG</t>
  </si>
  <si>
    <t>CATCTTAGCC[T,C]CTCTGACCCC</t>
  </si>
  <si>
    <t>ATTTGCTGTGTGTGGAGTGAATTCTCTGGGGCCTCATTCATCTTAGCCCCTCTGACCCCCTGTAGTGACAGATGCT</t>
  </si>
  <si>
    <t>ANN=C|upstream_gene_variant|MODIFIER|CHIV01G029336|CHIV01G029336|transcript|CHIV01T029336|protein_coding||c.-8835A&gt;G|||||199|WARNING_TRANSCRIPT_MULTIPLE_STOP_CODONS,C|intergenic_region|MODIFIER|CHIV01G029336-CHIV01G029337|CHIV01G029336-CHIV01G029337|intergenic_region|CHIV01G029336-CHIV01G029337|||n.11071377T&gt;C||||||</t>
  </si>
  <si>
    <t>ACCTGCAACCTTCTATTCAACAGT</t>
  </si>
  <si>
    <t>CCATATGTCG[C,T]TTGT</t>
  </si>
  <si>
    <t>GGGAGACTTAAAACAACCTCAAAAGACCTACACAATATATACACGATAACACCATATGTCGCTTGTCTCCTTCACC</t>
  </si>
  <si>
    <t>ANN=T|upstream_gene_variant|MODIFIER|CHIV01G029336|CHIV01G029336|transcript|CHIV01T029336|protein_coding||c.-10452G&gt;A|||||1816|WARNING_TRANSCRIPT_MULTIPLE_STOP_CODONS,T|intergenic_region|MODIFIER|CHIV01G029336-CHIV01G029337|CHIV01G029336-CHIV01G029337|intergenic_region|CHIV01G029336-CHIV01G029337|||n.11072994C&gt;T||||||</t>
  </si>
  <si>
    <t>TGTTATCCTGGATCATTCAAGAGA</t>
  </si>
  <si>
    <t>ACATTACTTT[T,A]CAAAAATATT</t>
  </si>
  <si>
    <t>GGTGAGCCATTCATAACAATCTTAACATTACTTTACAAAAATATTGGATTCGGAATATGGATTCATAACATAATTA</t>
  </si>
  <si>
    <t>ANN=A|upstream_gene_variant|MODIFIER|CHIV01G029336|CHIV01G029336|transcript|CHIV01T029336|protein_coding||c.-10560A&gt;T|||||1924|WARNING_TRANSCRIPT_MULTIPLE_STOP_CODONS,A|intergenic_region|MODIFIER|CHIV01G029336-CHIV01G029337|CHIV01G029336-CHIV01G029337|intergenic_region|CHIV01G029336-CHIV01G029337|||n.11073102T&gt;A||||||</t>
  </si>
  <si>
    <t>GGTAAATCAACATATGACCACTCG</t>
  </si>
  <si>
    <t>TACAGTTTCC[T,A]GTCTGA</t>
  </si>
  <si>
    <t>CCTAAGAGGAGACGAGCATTACAGTCAGTAAACATTACAGTTTCCTGTCTGAGGTAAATCAACATATGACCACTCG</t>
  </si>
  <si>
    <t>ANN=A|upstream_gene_variant|MODIFIER|CHIV01G029336|CHIV01G029336|transcript|CHIV01T029336|protein_coding||c.-11126A&gt;T|||||2490|WARNING_TRANSCRIPT_MULTIPLE_STOP_CODONS,A|intergenic_region|MODIFIER|CHIV01G029336-CHIV01G029337|CHIV01G029336-CHIV01G029337|intergenic_region|CHIV01G029336-CHIV01G029337|||n.11073668T&gt;A||||||</t>
  </si>
  <si>
    <t>AGATGAGAGCTGTGGCCTGT</t>
  </si>
  <si>
    <t>GTGTGAAAGG[G,A]GAGAAGGGCT</t>
  </si>
  <si>
    <t>CATTTCAAAATTAGGAGGTTAGGGCGTGCGTGTGAAAGGGGAGAAGGGCTCAGAGTGCCTGAGAAGGCCTGGGGGT</t>
  </si>
  <si>
    <t>ANN=A|upstream_gene_variant|MODIFIER|CHIV01G029336|CHIV01G029336|transcript|CHIV01T029336|protein_coding||c.-12806C&gt;T|||||4170|WARNING_TRANSCRIPT_MULTIPLE_STOP_CODONS,A|intergenic_region|MODIFIER|CHIV01G029336-CHIV01G029337|CHIV01G029336-CHIV01G029337|intergenic_region|CHIV01G029336-CHIV01G029337|||n.11075348G&gt;A||||||</t>
  </si>
  <si>
    <t>TAAGGATTTGTTGCCAGCTCTAAT</t>
  </si>
  <si>
    <t>GAAAACTCTG[C,T]CCTG</t>
  </si>
  <si>
    <t>GCTTAAACAGCTGCTATTAGGACACTATAGATGCTATACAAACTGATACACAGAGTTGGAAAACTCTGCCCTGTCT</t>
  </si>
  <si>
    <t>ANN=T|upstream_gene_variant|MODIFIER|CHIV01G029336|CHIV01G029336|transcript|CHIV01T029336|protein_coding||c.-13170G&gt;A|||||4534|WARNING_TRANSCRIPT_MULTIPLE_STOP_CODONS,T|intergenic_region|MODIFIER|CHIV01G029336-CHIV01G029337|CHIV01G029336-CHIV01G029337|intergenic_region|CHIV01G029336-CHIV01G029337|||n.11075712C&gt;T||||||</t>
  </si>
  <si>
    <t>ACACAAGCTGGCTGAAGCTAAT</t>
  </si>
  <si>
    <t>GTCAAACCAA[C,T]TTTGCCAAGG</t>
  </si>
  <si>
    <t>AAAATATGTGCAACATCCAATGTCAGGGCTATCCAATGTCAAATGTCAAACCAACTTTGCCAAGGTCGCACACAAG</t>
  </si>
  <si>
    <t>ANN=T|intergenic_region|MODIFIER|CHIV01G029336-CHIV01G029337|CHIV01G029336-CHIV01G029337|intergenic_region|CHIV01G029336-CHIV01G029337|||n.11076976C&gt;T||||||</t>
  </si>
  <si>
    <t>TAGTGGTTAGAGCATTGGACTAGC</t>
  </si>
  <si>
    <t>ACACACACAA[G,A]AGACACCCAC</t>
  </si>
  <si>
    <t>GTTTTGCCAGAGAGAATGTACAAACGCTTGCCATGTTTGAACACACACACAAGAGACACCCACACCATGGGACGGC</t>
  </si>
  <si>
    <t>ANN=A|intergenic_region|MODIFIER|CHIV01G029336-CHIV01G029337|CHIV01G029336-CHIV01G029337|intergenic_region|CHIV01G029336-CHIV01G029337|||n.11077172G&gt;A||||||</t>
  </si>
  <si>
    <t>GCTCTGCATTTTACAACACTGCT</t>
  </si>
  <si>
    <t>GAAGGCC[A,G]AATAAAATTG</t>
  </si>
  <si>
    <t>TGTGCGGAATTACTGATAATTGACAATGCTCGCTGAGAAGGCCAAATAAAATTGAAGCCCTGAGTGAACCCGCTCT</t>
  </si>
  <si>
    <t>ANN=G|intergenic_region|MODIFIER|CHIV01G029336-CHIV01G029337|CHIV01G029336-CHIV01G029337|intergenic_region|CHIV01G029336-CHIV01G029337|||n.11077576A&gt;G||||||</t>
  </si>
  <si>
    <t>AAAACAGAGTATGGATCAACAGCA</t>
  </si>
  <si>
    <t>AG[A,T]GTTGAATGGC</t>
  </si>
  <si>
    <t>CCAATGGTGATTTTAGAACCATTACAGTGTTGAATGGCTGTGATAGTAGAAAACAGAGCATGGATCAACAGCATTG</t>
  </si>
  <si>
    <t>ANN=T|intergenic_region|MODIFIER|CHIV01G029336-CHIV01G029337|CHIV01G029336-CHIV01G029337|intergenic_region|CHIV01G029336-CHIV01G029337|||n.11095755A&gt;T||||||</t>
  </si>
  <si>
    <t>ATGCAAGAAACTCTCGACGATAG</t>
  </si>
  <si>
    <t>TTCAC[G,A]TACGGCCCAT</t>
  </si>
  <si>
    <t>ACCTTTTAGCCAGTGACAACATTTTTCACATACGGCCCATCTCAATGCAAGAAACTCTCGACGATAGAGATCGGAA</t>
  </si>
  <si>
    <t>67M9S</t>
  </si>
  <si>
    <t>ANN=A|intergenic_region|MODIFIER|CHIV01G029336-CHIV01G029337|CHIV01G029336-CHIV01G029337|intergenic_region|CHIV01G029336-CHIV01G029337|||n.11143508G&gt;A||||||</t>
  </si>
  <si>
    <t>ATTCCATTTCACCCATATGAATTT</t>
  </si>
  <si>
    <t>CTCTCTGCTT[G,T]CGTT</t>
  </si>
  <si>
    <t>GTGCATATTTTACGTGGTTGAAGTACTCTCTGCTTTCGTTCAGTTACTATCCCATTTCACCCATATGAATTTAGAT</t>
  </si>
  <si>
    <t>ANN=T|intron_variant|MODIFIER|CHIV01G029337|CHIV01G029337|transcript|CHIV01T029337|protein_coding|1/32|c.93+4614G&gt;T||||||WARNING_TRANSCRIPT_NO_STOP_CODON</t>
  </si>
  <si>
    <t>GTTCCAATCTGTTTTTGCTCTCTT</t>
  </si>
  <si>
    <t>CTGGCGGGGT[C,A]TGGG</t>
  </si>
  <si>
    <t>TGATTTGACTTTTTGTGGTGTTTTCCCGCTAGCTCTGGCGGGGTATGGGGTTCCAATCTGTTTTTGCTCTCTTAGA</t>
  </si>
  <si>
    <t>ANN=A|intron_variant|MODIFIER|CHIV01G029337|CHIV01G029337|transcript|CHIV01T029337|protein_coding|1/32|c.93+8652C&gt;A||||||WARNING_TRANSCRIPT_NO_STOP_CODON</t>
  </si>
  <si>
    <t>AAATCTCACAAGTCCAAAAACAAA</t>
  </si>
  <si>
    <t>AAAGCTGATT[A,T]AAAA</t>
  </si>
  <si>
    <t>GGCTTGCCTTTAGATAGAATCTTGACTTCCTGAAAAGCTGATTTAAAAAAATCTCACAAGTCAAAAAACAAAAGAA</t>
  </si>
  <si>
    <t>ANN=T|intron_variant|MODIFIER|CHIV01G029337|CHIV01G029337|transcript|CHIV01T029337|protein_coding|1/32|c.94-3173A&gt;T||||||WARNING_TRANSCRIPT_NO_STOP_CODON</t>
  </si>
  <si>
    <t>GGTAGTTTTGTACGCAATTGCTAA</t>
  </si>
  <si>
    <t>ACTGAAGGAA[T,G]TTAAC</t>
  </si>
  <si>
    <t>TGCGAGATTTATCTACTTGTCCAGTCAGCCTAACTCACTGAAGGAAGTTAACGGTAGTTTTGTACGCAATTGCTAA</t>
  </si>
  <si>
    <t>ANN=G|intron_variant|MODIFIER|CHIV01G029337|CHIV01G029337|transcript|CHIV01T029337|protein_coding|8/32|c.959+118T&gt;G||||||WARNING_TRANSCRIPT_NO_STOP_CODON</t>
  </si>
  <si>
    <t>TACATGGGTCCTCTCAGTGTTCTA</t>
  </si>
  <si>
    <t>CAAAAGTCTG[T,C]ATTTTCAAAA</t>
  </si>
  <si>
    <t>GCTAAATGTAAATCGAGTGGCTGTAGCAGCTCCCAGGATCGCTTGAGCTTTCAAAAGTCTGCATTTTCAAAACGCT</t>
  </si>
  <si>
    <t>ANN=C|intron_variant|MODIFIER|CHIV01G029337|CHIV01G029337|transcript|CHIV01T029337|protein_coding|9/32|c.1051+513T&gt;C||||||WARNING_TRANSCRIPT_NO_STOP_CODON</t>
  </si>
  <si>
    <t>AAATTGGCTAATCAAACACTGGTT</t>
  </si>
  <si>
    <t>GACACACTCA[C,T]GA</t>
  </si>
  <si>
    <t>CCCTCCAAAAAGAAAACATTTGATAAATGTTGACACACTCATGAAAATTGGCTAATCAAACACTGGTTAGATCGGA</t>
  </si>
  <si>
    <t>ANN=T|intron_variant|MODIFIER|CHIV01G029337|CHIV01G029337|transcript|CHIV01T029337|protein_coding|9/32|c.1051+723C&gt;T||||||WARNING_TRANSCRIPT_NO_STOP_CODON</t>
  </si>
  <si>
    <t>GCTCTTTACCGGGTTTATATGAAG</t>
  </si>
  <si>
    <t>ATAAAAAATT[C,A]TGCGTGAATG</t>
  </si>
  <si>
    <t>GAGGATGGATGAGACTTTTCAGATAATTACAGCGGGTCTATTTAAATATAAAAAATTCTGCGTGAATGTGACCCCT</t>
  </si>
  <si>
    <t>ANN=A|intron_variant|MODIFIER|CHIV01G029337|CHIV01G029337|transcript|CHIV01T029337|protein_coding|9/32|c.1052-432C&gt;A||||||WARNING_TRANSCRIPT_NO_STOP_CODON</t>
  </si>
  <si>
    <t>ACCTGACCTAGATAACAACCACAA</t>
  </si>
  <si>
    <t>CCTGCACAC[A,G]TGTCAAACCG</t>
  </si>
  <si>
    <t>TTAAATCACCCAGAGCTTGTTAGACCTGCACACGTGTCAAACCGCAGACTAGGTAACCTAACCTAGATAACAACCA</t>
  </si>
  <si>
    <t>ANN=G|intron_variant|MODIFIER|CHIV01G029337|CHIV01G029337|transcript|CHIV01T029337|protein_coding|10/32|c.1212-157A&gt;G||||||WARNING_TRANSCRIPT_NO_STOP_CODON</t>
  </si>
  <si>
    <t>ATCAAGACAAAACACTCACCAGAA</t>
  </si>
  <si>
    <t>G[C,T]TATTAAAAGG</t>
  </si>
  <si>
    <t>GCTGCTATTTCCGACCTTACAATAGCTATTAAAAGGCCCGCACCTAGCAGTTTCCACAGGACCTGACACAGATCAA</t>
  </si>
  <si>
    <t>ANN=T|intron_variant|MODIFIER|CHIV01G029337|CHIV01G029337|transcript|CHIV01T029337|protein_coding|11/32|c.1282-266C&gt;T||||||WARNING_TRANSCRIPT_NO_STOP_CODON</t>
  </si>
  <si>
    <t>CTGGAGAAAGACAAGATGATGATC</t>
  </si>
  <si>
    <t>CCTTCCCTCC[T,C]AGGGCAACGT</t>
  </si>
  <si>
    <t>ACTTTGAGGACTTACTCCTGTCCTCCCTTCCCTCCCAGGGCAACGTGAGGAAGGGTATGGAGGCCAGCATGTCCCT</t>
  </si>
  <si>
    <t>ANN=C|splice_region_variant&amp;intron_variant|LOW|CHIV01G029337|CHIV01G029337|transcript|CHIV01T029337|protein_coding|13/32|c.1420-3T&gt;C||||||WARNING_TRANSCRIPT_NO_STOP_CODON</t>
  </si>
  <si>
    <t>CATATAAAGTGGACAGCGTTTGAC</t>
  </si>
  <si>
    <t>GTTGGGAGCG[T,G]CCCAAAATGG</t>
  </si>
  <si>
    <t>TATACCTTTGTAGCATCCCTCTCCTCCCCGAAGTTGGGAGCGTCCCAAAATGGCACCCTGTTCCATATAAAGTGGA</t>
  </si>
  <si>
    <t>ANN=G|intron_variant|MODIFIER|CHIV01G029337|CHIV01G029337|transcript|CHIV01T029337|protein_coding|14/32|c.1556-469T&gt;G||||||WARNING_TRANSCRIPT_NO_STOP_CODON</t>
  </si>
  <si>
    <t>GATGAAGCAGAAGGAGAGGCT</t>
  </si>
  <si>
    <t>GACCT[C,T]AAGCAGTCAG</t>
  </si>
  <si>
    <t>AGTGCTCCATGCTGGAGTTTGACCTCAAGCAGTCAGTGCAGAAGATGAAGCAGCTGATGAAGCAGAAGGAGAGGCT</t>
  </si>
  <si>
    <t>ANN=T|synonymous_variant|LOW|CHIV01G029337|CHIV01G029337|transcript|CHIV01T029337|protein_coding|19/33|c.2253C&gt;T|p.Leu751Leu|3101/7023|2253/4155|751/1384||WARNING_TRANSCRIPT_NO_STOP_CODON</t>
  </si>
  <si>
    <t>CC[T,G]ATGAAGTT</t>
  </si>
  <si>
    <t>GTTTTGGTGTGGTCTCAAATCCAAGTGGGACACACTGACTCACCGATGAAGTTCTTCCAGGATACGGGGTCGTTGG</t>
  </si>
  <si>
    <t>note difference in location between loci name and snp genome position</t>
  </si>
  <si>
    <t>ANN=G|splice_region_variant&amp;synonymous_variant|LOW|CHIV01G030149|CHIV01G030149|transcript|CHIV01T030149|protein_coding|5/13|c.591A&gt;C|p.Ile197Ile|591/5115|591/1416|197/471||WARNING_TRANSCRIPT_NO_START_CODON</t>
  </si>
  <si>
    <t>CTGAGTTCCTCCTGGTTGTTATG</t>
  </si>
  <si>
    <t>TGCAAGTCCT[T,C]CAAAGGCTCA</t>
  </si>
  <si>
    <t>GAACTATCCTGACTCCCATTGAAATGCGGATTTGCAAGTCCTCCAAAGGCTCACCTGAGTTCCTCCTGGTTGTTAT</t>
  </si>
  <si>
    <t>ANN=C|intron_variant|MODIFIER|CHIV01G030230|CHIV01G030230|transcript|CHIV01T030230|protein_coding|34/44|c.9383+12A&gt;G||||||WARNING_TRANSCRIPT_NO_STOP_CODON</t>
  </si>
  <si>
    <t>AGAGGGAAGGTGGACAATGTT</t>
  </si>
  <si>
    <t>TAACTTACAG[T,C]C</t>
  </si>
  <si>
    <t>TGATATATTTTGCTGCAATGATCTGAGCACACCATGCAAAGAGGGATGTAACTTACAGTCAGAGGGAAGGTGGACA</t>
  </si>
  <si>
    <t>ANN=C|intergenic_region|MODIFIER|CHIV01G003750-CHIV01G003751|CHIV01G003750-CHIV01G003751|intergenic_region|CHIV01G003750-CHIV01G003751|||n.34894254T&gt;C||||||</t>
  </si>
  <si>
    <t>ACACGCTAACTGCTGTATTCTCTG</t>
  </si>
  <si>
    <t>TGATCATA[T,C]CTCGTTCAGT</t>
  </si>
  <si>
    <t>TTAGCAGGCGATCTAATTCTGATTTGATCATACCTCGTTCAGTCTTGTGAGAACAGAACACGCCAACTGCTGTATT</t>
  </si>
  <si>
    <t>ANN=C|intergenic_region|MODIFIER|CHIV01G004085-CHIV01G004086|CHIV01G004085-CHIV01G004086|intergenic_region|CHIV01G004085-CHIV01G004086|||n.57055518T&gt;C||||||</t>
  </si>
  <si>
    <t>CATGTCA[G,C]TGC</t>
  </si>
  <si>
    <t>CACAAATGTGACCGTTTTCATCACCATAATGGCTCTCCCAGGTGGCGCAGCAGTCTAAGGCACTGCATGTCAGTGC</t>
  </si>
  <si>
    <t>ANN=C|intergenic_region|MODIFIER|CHIV01G030850-CHIV01G030851|CHIV01G030850-CHIV01G030851|intergenic_region|CHIV01G030850-CHIV01G030851|||n.17330452G&gt;C||||||</t>
  </si>
  <si>
    <t>TGTGTC[T,C]GAGA</t>
  </si>
  <si>
    <t>CTGACAAAAGTGATCTGCCTGAATATATCAATAAAAGTTTGTGTGTCTGAGAGAGATTTAATAGTTATCAAAATGT</t>
  </si>
  <si>
    <t>ANN=C|intergenic_region|MODIFIER|CHIV01G030850-CHIV01G030851|CHIV01G030850-CHIV01G030851|intergenic_region|CHIV01G030850-CHIV01G030851|||n.17330706T&gt;C||||||</t>
  </si>
  <si>
    <t>GTGAGTACCGTAAAGACTGAGCAA</t>
  </si>
  <si>
    <t>AAATAAACGC[T,C]GGGTCTAATT</t>
  </si>
  <si>
    <t>AGCGCCTGTTTTACATAAACACTTGATTTAAATAAACGCTGGGTCTAATTGAAACGTTTATGAGTGAACTTCAGTG</t>
  </si>
  <si>
    <t>ANN=C|intergenic_region|MODIFIER|CHIV01G032801-CHIV01G032802|CHIV01G032801-CHIV01G032802|intergenic_region|CHIV01G032801-CHIV01G032802|||n.19359879T&gt;C||||||</t>
  </si>
  <si>
    <t>CCAAAAGGTTGAACGTACATATTG</t>
  </si>
  <si>
    <t>G[G,A]AGTCAGATAC</t>
  </si>
  <si>
    <t>ATTAGTGCATATGAATCGGGCTATGAAGTCAGATACCTGCCAAAAGGTTGAACGTACATATTGAGATCGGAAGAGC</t>
  </si>
  <si>
    <t>ANN=A|intergenic_region|MODIFIER|CHIV01G005200-CHIV01G005201|CHIV01G005200-CHIV01G005201|intergenic_region|CHIV01G005200-CHIV01G005201|||n.40942276G&gt;A||||||</t>
  </si>
  <si>
    <t>CTCGTGTAACCGATGTGAAATG</t>
  </si>
  <si>
    <t>CCTGAGATTA[G,A]G</t>
  </si>
  <si>
    <t>CAGCAGCTGTTTATGACTGACTTCAAGCCAATCAACTCCTGAGATTAGGCTCGTGTAACCGATGTGAAATGAGATC</t>
  </si>
  <si>
    <t>ANN=A|intergenic_region|MODIFIER|CHIV01G005213-CHIV01G005214|CHIV01G005213-CHIV01G005214|intergenic_region|CHIV01G005213-CHIV01G005214|||n.41638710G&gt;A||||||</t>
  </si>
  <si>
    <t>GTGCAGGTGAGCGTTAACG</t>
  </si>
  <si>
    <t>AGATGAACAC[C,T]AACTGGCCGG</t>
  </si>
  <si>
    <t>CAGTTTAAGTGTTACCACCACGAGGACCGTCAGATGAACACCAACTGGCCGGCGTCAGTGCAGGTGAGCGTTAACG</t>
  </si>
  <si>
    <t>ANN=T|synonymous_variant|LOW|CHIV01G005226|CHIV01G005226|transcript|CHIV01T005226|protein_coding|11/19|c.1494C&gt;T|p.Thr498Thr|2117/4105|1494/2739|498/912||WARNING_TRANSCRIPT_MULTIPLE_STOP_CODONS</t>
  </si>
  <si>
    <t>AAAATGGACAGAAATGTATCGCTC</t>
  </si>
  <si>
    <t>TCAAGTGTTT[C,A]CTTTATTTTG</t>
  </si>
  <si>
    <t>AGAACCCATGCTTTCAGTACACTTCGTATCCATCATTTACTCAAGTGTTTCCTTTATTTTGGCAGTTACCTGTAAA</t>
  </si>
  <si>
    <t>ANN=A|upstream_gene_variant|MODIFIER|CHIV01G005656|CHIV01G005656|transcript|CHIV01T005656|protein_coding||c.-2922C&gt;A|||||2732|WARNING_TRANSCRIPT_MULTIPLE_STOP_CODONS,A|intron_variant|MODIFIER|CHIV01G005655|CHIV01G005655|transcript|CHIV01T005655|protein_coding|1/1|c.1303+595G&gt;T||||||WARNING_TRANSCRIPT_NO_START_CODON</t>
  </si>
  <si>
    <t>Ots4_64978818 secondary</t>
  </si>
  <si>
    <t>CAAAATAAAGGAAACACTTGA</t>
  </si>
  <si>
    <t>TTTATAGGTAACTGCCAAAATAAAGGAAACACTTGAGTAAATGATGGATACAAAGTGTACTGAAAGCATGGGTTCT</t>
  </si>
  <si>
    <t>single sequence at position of snp</t>
  </si>
  <si>
    <t>ANN=A|intron_variant|MODIFIER|CHIV01G005655|CHIV01G005655|transcript|CHIV01T005655|protein_coding|1/1|c.1303+3892G&gt;T||||||WARNING_TRANSCRIPT_NO_START_CODON</t>
  </si>
  <si>
    <t>CATTAAGACAGACAATGCCCAATA</t>
  </si>
  <si>
    <t>TTTTTGTGTC[C,T]GCCATGAATT</t>
  </si>
  <si>
    <t>GCACTGTATACAAAATCGTGTGGTAGACAATTATTTTTGTACTTTTTTGTGTCTGCCATGAATTTCTACTTCACAA</t>
  </si>
  <si>
    <t>ANN=T|intron_variant|MODIFIER|CHIV01G006581|CHIV01G006581|transcript|CHIV01T006581|protein_coding|16/37|c.2686-491G&gt;A||||||WARNING_TRANSCRIPT_MULTIPLE_STOP_CODONS</t>
  </si>
  <si>
    <t>CCCTACCTCTCCAGATAGCTTGTA</t>
  </si>
  <si>
    <t>AGCCTCTTCC[T,C]CTCTG</t>
  </si>
  <si>
    <t>TACGGTAGGAAGACTGAATGAGTGTGGCGCATATTTGCAGTTTTTCAAGCCTCTTCCTCTCTGCCCTACCTCTCCA</t>
  </si>
  <si>
    <t>ANN=C|missense_variant|MODERATE|CHIV01G007082|CHIV01G007082|transcript|CHIV01T007082|protein_coding|19/26|c.4967A&gt;G|p.Glu1656Gly|5042/9127|4967/9021|1656/3006||WARNING_TRANSCRIPT_MULTIPLE_STOP_CODONS</t>
  </si>
  <si>
    <t>GTAGAAAGGTGATGTGCATAAGCA</t>
  </si>
  <si>
    <t>CCTTTGTCAC[C,T]GCTCATCAGC</t>
  </si>
  <si>
    <t>AAATCACCCCATTTCTTTTGTGCCACAGCCCTTTGTCACCGCTCATCAGCTAACACAGTAGAAACGTGATGTGCAT</t>
  </si>
  <si>
    <t>ANN=T|intron_variant|MODIFIER|CHIV01G007387|CHIV01G007387|transcript|CHIV01T007387|protein_coding|13/20|c.1576-81C&gt;T||||||WARNING_TRANSCRIPT_NO_STOP_CODON</t>
  </si>
  <si>
    <t>ATCTCTCCCATAAACAAATACCCA</t>
  </si>
  <si>
    <t>AACATATGAG[T,A]TGTAATGCCC</t>
  </si>
  <si>
    <t>CCCACCATACAATAAAGGCATGTATAGATCTGACAACATATGAGATGTAATGCCCATGTAATACATAAGTCATGTT</t>
  </si>
  <si>
    <t>ANN=A|intron_variant|MODIFIER|CHIV01G007782|CHIV01G007782|transcript|CHIV01T007782|protein_coding|4/8|c.583-19011A&gt;T||||||WARNING_TRANSCRIPT_NO_STOP_CODON</t>
  </si>
  <si>
    <t>CATACACCACACTGTATTTTGCTG</t>
  </si>
  <si>
    <t>GGGCCTTCGG[G,T]GTGCCTGTCC</t>
  </si>
  <si>
    <t>AGATCAAGCTTGCTGACTTCGGCCTGGCCAGGGCCTTCGGGGTGCCTGTCCGCACCTACACTCATGAGGTGAGGCA</t>
  </si>
  <si>
    <t>ANN=T|upstream_gene_variant|MODIFIER|CHIV01G009506|CHIV01G009506|transcript|CHIV01T009506|protein_coding||c.-2189G&gt;T|||||2109|WARNING_TRANSCRIPT_NO_STOP_CODON,T|intergenic_region|MODIFIER|CHIV01G009505-CHIV01G009506|CHIV01G009505-CHIV01G009506|intergenic_region|CHIV01G009505-CHIV01G009506|||n.50997124G&gt;T||||||</t>
  </si>
  <si>
    <t>ACATGCTAAAAGAAAGGAATGAGG</t>
  </si>
  <si>
    <t>TGGTCTACTT[T,C]GTGC</t>
  </si>
  <si>
    <t>ACAACTAGTCATCGTGGAATCTGAAAAGACCAGTATCCAGAAAGCATGATGGTCTACTTTGTGCACATGCTAAAAG</t>
  </si>
  <si>
    <t>ANN=C|intergenic_region|MODIFIER|CHIV01G009516-CHIV01G009517|CHIV01G009516-CHIV01G009517|intergenic_region|CHIV01G009516-CHIV01G009517|||n.51409415T&gt;C||||||</t>
  </si>
  <si>
    <t>AAATAGCTCGCAAAGCTAACATTA</t>
  </si>
  <si>
    <t>GCTAGCAAAC[G,A]TCGCCA</t>
  </si>
  <si>
    <t>TCAAATTGAATGTAGACAGATGGAAATATTACTATTAGCTAGCAAACGTCGCCAAAAATAGCTCGCAAAGCTAACA</t>
  </si>
  <si>
    <t>ANN=A|intergenic_region|MODIFIER|CHIV01G009569-CHIV01G009570|CHIV01G009569-CHIV01G009570|intergenic_region|CHIV01G009569-CHIV01G009570|||n.53291035G&gt;A||||||</t>
  </si>
  <si>
    <t>CTACAGTATTTGGATGCAGCTTTG</t>
  </si>
  <si>
    <t>TGAGTTTTCA[A,G]GGGGTT</t>
  </si>
  <si>
    <t>CTTATCTCAAAGGAATGGGAATGAGAAGCAAGCACAATGACCATGGGGTCAGACGGTATGAGTTTTCAAGGGGTTC</t>
  </si>
  <si>
    <t>ANN=G|upstream_gene_variant|MODIFIER|CHIV01G009580|CHIV01G009580|transcript|CHIV01T009580|protein_coding||c.-2998A&gt;G|||||2998|WARNING_TRANSCRIPT_NO_STOP_CODON,G|intron_variant|MODIFIER|CHIV01G009579|CHIV01G009579|transcript|CHIV01T009579|protein_coding|1/16|c.188-493T&gt;C||||||WARNING_TRANSCRIPT_NO_STOP_CODON</t>
  </si>
  <si>
    <t>TTCCTAACCCCAAAATATGTCTAAA</t>
  </si>
  <si>
    <t>AATATAT[T,A]TTTTATAGGC</t>
  </si>
  <si>
    <t>AAACCACGGTATCCTTTATTCATCAATATATTTTTTATAGGCTATCAAAACCTGTTTTTTTATGATTCATACATAT</t>
  </si>
  <si>
    <t>ANN=A|intron_variant|MODIFIER|CHIV01G009600|CHIV01G009600|transcript|CHIV01T009600|protein_coding|4/8|c.940-6212T&gt;A||||||WARNING_TRANSCRIPT_NO_STOP_CODON</t>
  </si>
  <si>
    <t>AGTGTGTGTACTGTGTACTGGCCT</t>
  </si>
  <si>
    <t>CCAGTGAGAT[G,A]CTGTGTTGCA</t>
  </si>
  <si>
    <t>ATAGAGCTTTTGGTGTTTCATTCCAAGATGAAGGTGATGAGCCAGTGAGATGCTGTGTTGCAGACCTGTGTTGAGT</t>
  </si>
  <si>
    <t>ANN=A|intergenic_region|MODIFIER|CHIV01G011529-CHIV01G011530|CHIV01G011529-CHIV01G011530|intergenic_region|CHIV01G011529-CHIV01G011530|||n.16115048G&gt;A||||||</t>
  </si>
  <si>
    <t>ACCTCTTCACTGTAAAATTTGCTG</t>
  </si>
  <si>
    <t>TTTGCCAAAG[A,T]GTTCAGATAC</t>
  </si>
  <si>
    <t>GCCTGCCCTACTTATCTCTTATCAAACATTACAAGACATTTGCCAAAGAGTTCAGATACTGATACAGTGTTAGACC</t>
  </si>
  <si>
    <t>ANN=T|intergenic_region|MODIFIER|CHIV01G011782-CHIV01G011783|CHIV01G011782-CHIV01G011783|intergenic_region|CHIV01G011782-CHIV01G011783|||n.28975221A&gt;T||||||</t>
  </si>
  <si>
    <t>read coordinate start position in genome</t>
  </si>
  <si>
    <t xml:space="preserve">snp coordinate in genome </t>
  </si>
  <si>
    <t>SNP position in fastq</t>
  </si>
  <si>
    <t>forward primer</t>
  </si>
  <si>
    <t>reverse primer</t>
  </si>
  <si>
    <t xml:space="preserve">fastq </t>
  </si>
  <si>
    <t>mapQ score</t>
  </si>
  <si>
    <t>AGCTAACGTTCATTACGTAG</t>
  </si>
  <si>
    <t>AACAAAGAATGTTAAACACCAAACAGGAAATGAAAAGCTAACGTTCATTACGTAGACATCTAGTGATTACCTAGGT</t>
  </si>
  <si>
    <t>PREDICTED: Oncorhynchus tshawytscha collagen alpha-2(VI) chain-like (LOC112237223), partial mRNA. E value - 1e-30</t>
  </si>
  <si>
    <t>CCGTGGAGTAGGTGGTTACAGTTTATAGGATAAATGCAAAGTCAAAGATCCTATTAAATTACTAATATATTCTCAT</t>
  </si>
  <si>
    <t>CCACTGGCTGTGGAGCTTGCGCAGTGCTGGCTACAGATGTCATTTTACATTTGCCCAACTATCACTGAACCCAGAA</t>
  </si>
  <si>
    <t>PREDICTED: Oncorhynchus tshawytscha aryl hydrocarbon receptor nuclear translocator (LOC112242416), mRNA. E value - 6 e-28</t>
  </si>
  <si>
    <t>CCTCCAGATGAGACCCACTCTCACTCAGCTCCATGCGGACTTGAAGTCGTTTGAGCACCATTTTGAGATCGGAAGA</t>
  </si>
  <si>
    <t>PREDICTED: Oncorhynchus tshawytscha interleukin-11-like (LOC112237108), mRNA. E value- 8e-20</t>
  </si>
  <si>
    <t>GTCCTCAGCTGGGTCAAGAGCAGGCGGAGCTGGAGCGTTTCTGTAACCCTAACCCTGCACTCCACTACAGATCGGA</t>
  </si>
  <si>
    <t>PREDICTED: Oncorhynchus tshawytscha H-2 class II histocompatibility antigen, I-E beta chain-like (LOC112240104), mRNA. E value - 3e-25</t>
  </si>
  <si>
    <t>CAAGTCGCCGTTGG</t>
  </si>
  <si>
    <t>GTGCTGCAGGAACCATGTGCCCCAGCAAGTCGCCGTTGGCCTTAGACAGCAGTCCACACGAGATCGGAAGAGCACA</t>
  </si>
  <si>
    <t>PREDICTED: Oncorhynchus tshawytscha nucleotide-binding oligomerization domain-containing protein 1-like (LOC112236465), transcript variant X3, mRNA. E value- 3e-20</t>
  </si>
  <si>
    <t>CCCCATATGAGACGCTACAGTAATGAAGTTAGTGACTGGAAGAAGGCCTCAAGGTCTGCTTAGAGGGCATTTGAGA</t>
  </si>
  <si>
    <t>PREDICTED: Oncorhynchus tshawytscha rho GDP-dissociation inhibitor 1-like (LOC112235002), transcript variant X5, mRNA. E value- 1e-29</t>
  </si>
  <si>
    <t>GTAGATTTCTATATGACATT</t>
  </si>
  <si>
    <t>TGTCATCTCTATTGCAATCTCAGTAGATTTCTATATGACATTTAAAGTGGTTTCTGAGACGCTGAACACTTCTCCA</t>
  </si>
  <si>
    <t>Ots2_38264269 secondary</t>
  </si>
  <si>
    <t>GTATGAGTTGTGTGGTTGCAATGTCAACAGTCCCTTGTCTATGGTATATCTTAGCACGCATCAATCAAGAGTAAGT</t>
  </si>
  <si>
    <t>PREDICTED: Oncorhynchus tshawytscha potassium voltage-gated channel subfamily D member 2-like (LOC112254997), mRNA. E value - 4e-05</t>
  </si>
  <si>
    <t>37M1I8M1D4M1D18M1D8M</t>
  </si>
  <si>
    <t xml:space="preserve">A insertion, all fastqs but not reference. </t>
  </si>
  <si>
    <t>ANN=C|upstream_gene_variant|MODIFIER|LOC112224075|gene227|transcript|XM_024387410.1|protein_coding||c.-1983A&gt;C|||||88|WARNING_TRANSCRIPT_NO_START_CODON,C|upstream_gene_variant|MODIFIER|LOC112224143|gene228|transcript|XM_024387529.1|protein_coding||c.-14676A&gt;C|||||3108|WARNING_TRANSCRIPT_NO_START_CODON,C|upstream_gene_variant|MODIFIER|LOC112224143|gene228|transcript|XM_024387612.1|protein_coding||c.-14676A&gt;C|||||3108|WARNING_TRANSCRIPT_NO_START_CODON,C|downstream_gene_variant|MODIFIER|id3381|GENE_id3381|transcript|rna335|protein_coding||c.*410T&gt;G|||||88|,C|downstream_gene_variant|MODIFIER|id3384|GENE_id3384|transcript|rna336|protein_coding||c.*3967T&gt;G|||||3108|,C|downstream_gene_variant|MODIFIER|id3388|GENE_id3388|transcript|rna337|protein_coding||c.*3967T&gt;G|||||3108|,C|intergenic_region|MODIFIER|id3356-id3381|GENE_id3356-GENE_id3381|intergenic_region|GENE_id3356-GENE_id3381|||n.10134698A&gt;C||||||</t>
  </si>
  <si>
    <t>ANN=G|upstream_gene_variant|MODIFIER|LOC112229182|gene279|transcript|XM_024395063.1|protein_coding||c.-246138A&gt;G|||||3451|WARNING_TRANSCRIPT_NO_START_CODON,G|upstream_gene_variant|MODIFIER|id4570|GENE_id4570|transcript|rna429|protein_coding||c.-214435A&gt;G|||||3451|,G|intergenic_region|MODIFIER|id4569-id4570|GENE_id4569-GENE_id4570|intergenic_region|GENE_id4569-GENE_id4570|||n.12626231A&gt;G||||||</t>
  </si>
  <si>
    <t>ANN=C|downstream_gene_variant|MODIFIER|LOC112233005|gene329|transcript|XM_024400395.1|protein_coding||c.*5723A&gt;C|||||1076|WARNING_TRANSCRIPT_NO_START_CODON,C|downstream_gene_variant|MODIFIER|id5492|GENE_id5492|transcript|rna513|protein_coding||c.*2011A&gt;C|||||1076|,C|intergenic_region|MODIFIER|id5492-id5497|GENE_id5492-GENE_id5497|intergenic_region|GENE_id5492-GENE_id5497|||n.15276095A&gt;C||||||</t>
  </si>
  <si>
    <t>CCCATTTAGCCCATTTTTTTGTTTGTTTAGTTCCAAAAGGCACTGCCAGATGTCCAGTTGCTTTATGTGGGTCCCA</t>
  </si>
  <si>
    <t>ANN=G|3_prime_UTR_variant|MODIFIER|id5720|GENE_id5720|transcript|rna530|protein_coding|9/9|c.*77T&gt;C|||||77|WARNING_REF_DOES_NOT_MATCH_GENOME,G|3_prime_UTR_variant|MODIFIER|id5729|GENE_id5729|transcript|rna531|protein_coding|9/9|c.*77T&gt;C|||||77|WARNING_REF_DOES_NOT_MATCH_GENOME,G|upstream_gene_variant|MODIFIER|id5711|GENE_id5711|transcript|rna529|protein_coding||c.-1697T&gt;C|||||1636|,G|downstream_gene_variant|MODIFIER|LOC112234332|gene338|transcript|XM_024402423.1|protein_coding||c.*40831A&gt;G|||||1636|WARNING_TRANSCRIPT_NO_START_CODON,G|non_coding_transcript_variant|MODIFIER|LOC112234410|gene339|transcript|XM_024402552.1|protein_coding||||||||WARNING_TRANSCRIPT_NO_START_CODON,G|non_coding_transcript_variant|MODIFIER|LOC112234410|gene339|transcript|XM_024402625.1|protein_coding||||||||WARNING_TRANSCRIPT_NO_START_CODON</t>
  </si>
  <si>
    <t>ANN=T|intron_variant|MODIFIER|id11213|GENE_id11213|transcript|rna965|protein_coding|4/9|c.366+19C&gt;T||||||,T|intron_variant|MODIFIER|id11223|GENE_id11223|transcript|rna966|protein_coding|3/8|c.42+19C&gt;T||||||,T|intron_variant|MODIFIER|id11232|GENE_id11232|transcript|rna967|protein_coding|2/7|c.42+19C&gt;T||||||,T|non_coding_transcript_variant|MODIFIER|kiaa1211|gene600|transcript|XM_024419003.1|protein_coding||||||||WARNING_TRANSCRIPT_NO_START_CODON,T|non_coding_transcript_variant|MODIFIER|kiaa1211|gene600|transcript|XM_024419020.1|protein_coding||||||||WARNING_TRANSCRIPT_NO_START_CODON,T|non_coding_transcript_variant|MODIFIER|kiaa1211|gene600|transcript|XM_024419011.1|protein_coding||||||||WARNING_TRANSCRIPT_NO_START_CODON</t>
  </si>
  <si>
    <t>ANN=G|intron_variant|MODIFIER|id18598|GENE_id18598|transcript|rna1525|protein_coding|2/4|c.154-103T&gt;C||||||,G|non_coding_transcript_variant|MODIFIER|LOC112252255|gene926|transcript|XM_024423342.1|protein_coding||||||||WARNING_TRANSCRIPT_NO_START_CODON</t>
  </si>
  <si>
    <t>ANN=A|missense_variant|MODERATE|id19998|GENE_id19998|transcript|rna1644|protein_coding|8/8|c.1400G&gt;A|p.Ala467Asp|1415/2532|1400/1863|467/620||WARNING_REF_DOES_NOT_MATCH_GENOME,A|missense_variant|MODERATE|id20006|GENE_id20006|transcript|rna1645|protein_coding|8/8|c.1397G&gt;A|p.Ala466Asp|1412/2529|1397/1860|466/619||WARNING_REF_DOES_NOT_MATCH_GENOME,A|missense_variant|MODERATE|id20014|GENE_id20014|transcript|rna1646|protein_coding|7/7|c.1265G&gt;A|p.Ala422Asp|1280/2397|1265/1728|422/575||WARNING_REF_DOES_NOT_MATCH_GENOME,A|missense_variant|MODERATE|id20021|GENE_id20021|transcript|rna1647|protein_coding|7/7|c.1118G&gt;A|p.Ala373Asp|1133/2250|1118/1581|373/526||WARNING_REF_DOES_NOT_MATCH_GENOME,A|missense_variant|MODERATE|id20028|GENE_id20028|transcript|rna1648|protein_coding|3/3|c.317G&gt;A|p.Ala106Asp|500/1617|317/780|106/259||WARNING_REF_DOES_NOT_MATCH_GENOME,A|missense_variant|MODERATE|id20031|GENE_id20031|transcript|rna1649|protein_coding|3/3|c.317G&gt;A|p.Ala106Asp|497/1614|317/780|106/259||WARNING_REF_DOES_NOT_MATCH_GENOME,A|non_coding_transcript_variant|MODIFIER|ikzf1|gene997|transcript|XM_024424463.1|protein_coding||||||||WARNING_TRANSCRIPT_NO_START_CODON,A|non_coding_transcript_variant|MODIFIER|ikzf1|gene997|transcript|XM_024424472.1|protein_coding||||||||WARNING_TRANSCRIPT_NO_START_CODON,A|non_coding_transcript_variant|MODIFIER|ikzf1|gene997|transcript|XM_024424482.1|protein_coding||||||||WARNING_TRANSCRIPT_NO_START_CODON,A|non_coding_transcript_variant|MODIFIER|ikzf1|gene997|transcript|XM_024424491.1|protein_coding||||||||WARNING_TRANSCRIPT_NO_START_CODON,A|non_coding_transcript_variant|MODIFIER|ikzf1|gene997|transcript|XM_024424499.1|protein_coding||||||||WARNING_TRANSCRIPT_NO_START_CODON,A|non_coding_transcript_variant|MODIFIER|ikzf1|gene997|transcript|XM_024424509.1|protein_coding||||||||WARNING_TRANSCRIPT_NO_START_CODON</t>
  </si>
  <si>
    <t>ANN=T|upstream_gene_variant|MODIFIER|id23354|GENE_id23354|transcript|rna1869|protein_coding||c.-2259A&gt;T|||||2012|,T|upstream_gene_variant|MODIFIER|LOC112254114|gene1124|transcript|XM_024426356.1|protein_coding||c.-139929A&gt;T|||||2013|WARNING_TRANSCRIPT_NO_START_CODON,T|upstream_gene_variant|MODIFIER|id23428|GENE_id23428|transcript|rna1870|protein_coding||c.-2259A&gt;T|||||2013|,T|upstream_gene_variant|MODIFIER|id23501|GENE_id23501|transcript|rna1871|protein_coding||c.-2259A&gt;T|||||2013|,T|upstream_gene_variant|MODIFIER|id23574|GENE_id23574|transcript|rna1872|protein_coding||c.-2259A&gt;T|||||2013|,T|upstream_gene_variant|MODIFIER|id23646|GENE_id23646|transcript|rna1873|protein_coding||c.-2259A&gt;T|||||2013|,T|upstream_gene_variant|MODIFIER|id23718|GENE_id23718|transcript|rna1874|protein_coding||c.-2259A&gt;T|||||2013|,T|upstream_gene_variant|MODIFIER|id23791|GENE_id23791|transcript|rna1875|protein_coding||c.-2259A&gt;T|||||2013|,T|upstream_gene_variant|MODIFIER|id23864|GENE_id23864|transcript|rna1876|protein_coding||c.-2259A&gt;T|||||2013|,T|upstream_gene_variant|MODIFIER|id23937|GENE_id23937|transcript|rna1877|protein_coding||c.-2259A&gt;T|||||2013|,T|upstream_gene_variant|MODIFIER|id24010|GENE_id24010|transcript|rna1878|protein_coding||c.-2259A&gt;T|||||2013|,T|upstream_gene_variant|MODIFIER|id24083|GENE_id24083|transcript|rna1879|protein_coding||c.-2259A&gt;T|||||2013|,T|upstream_gene_variant|MODIFIER|id24156|GENE_id24156|transcript|rna1880|protein_coding||c.-2259A&gt;T|||||2013|,T|upstream_gene_variant|MODIFIER|id24229|GENE_id24229|transcript|rna1881|protein_coding||c.-2259A&gt;T|||||2013|,T|upstream_gene_variant|MODIFIER|id24302|GENE_id24302|transcript|rna1882|protein_coding||c.-2259A&gt;T|||||2013|,T|upstream_gene_variant|MODIFIER|id24376|GENE_id24376|transcript|rna1883|protein_coding||c.-2259A&gt;T|||||2013|,T|upstream_gene_variant|MODIFIER|id24450|GENE_id24450|transcript|rna1884|protein_coding||c.-2259A&gt;T|||||2013|,T|upstream_gene_variant|MODIFIER|id24523|GENE_id24523|transcript|rna1885|protein_coding||c.-2259A&gt;T|||||2013|,T|upstream_gene_variant|MODIFIER|id24596|GENE_id24596|transcript|rna1886|protein_coding||c.-2259A&gt;T|||||2013|,T|upstream_gene_variant|MODIFIER|id24669|GENE_id24669|transcript|rna1887|protein_coding||c.-2259A&gt;T|||||2013|,T|upstream_gene_variant|MODIFIER|id24742|GENE_id24742|transcript|rna1888|protein_coding||c.-2259A&gt;T|||||2013|,T|upstream_gene_variant|MODIFIER|LOC112254114|gene1124|transcript|XM_024426467.1|protein_coding||c.-138747A&gt;T|||||2012|WARNING_TRANSCRIPT_NO_START_CODON,T|upstream_gene_variant|MODIFIER|LOC112254114|gene1124|transcript|XM_024426367.1|protein_coding||c.-139929A&gt;T|||||2013|WARNING_TRANSCRIPT_NO_START_CODON,T|upstream_gene_variant|MODIFIER|LOC112254114|gene1124|transcript|XM_024426377.1|protein_coding||c.-139929A&gt;T|||||2013|WARNING_TRANSCRIPT_NO_START_CODON,T|upstream_gene_variant|MODIFIER|LOC112254114|gene1124|transcript|XM_024426386.1|protein_coding||c.-139929A&gt;T|||||2013|WARNING_TRANSCRIPT_NO_START_CODON,T|upstream_gene_variant|MODIFIER|LOC112254114|gene1124|transcript|XM_024426395.1|protein_coding||c.-139929A&gt;T|||||2013|WARNING_TRANSCRIPT_NO_START_CODON,T|upstream_gene_variant|MODIFIER|LOC112254114|gene1124|transcript|XM_024426404.1|protein_coding||c.-139929A&gt;T|||||2013|WARNING_TRANSCRIPT_NO_START_CODON,T|upstream_gene_variant|MODIFIER|LOC112254114|gene1124|transcript|XM_024426412.1|protein_coding||c.-139929A&gt;T|||||2013|WARNING_TRANSCRIPT_NO_START_CODON,T|upstream_gene_variant|MODIFIER|LOC112254114|gene1124|transcript|XM_024426420.1|protein_coding||c.-139929A&gt;T|||||2013|WARNING_TRANSCRIPT_NO_START_CODON,T|upstream_gene_variant|MODIFIER|LOC112254114|gene1124|transcript|XM_024426428.1|protein_coding||c.-139929A&gt;T|||||2013|WARNING_TRANSCRIPT_NO_START_CODON,T|upstream_gene_variant|MODIFIER|LOC112254114|gene1124|transcript|XM_024426435.1|protein_coding||c.-139929A&gt;T|||||2013|WARNING_TRANSCRIPT_NO_START_CODON,T|upstream_gene_variant|MODIFIER|LOC112254114|gene1124|transcript|XM_024426444.1|protein_coding||c.-139929A&gt;T|||||2013|WARNING_TRANSCRIPT_NO_START_CODON,T|upstream_gene_variant|MODIFIER|LOC112254114|gene1124|transcript|XM_024426453.1|protein_coding||c.-139929A&gt;T|||||2013|WARNING_TRANSCRIPT_NO_START_CODON,T|upstream_gene_variant|MODIFIER|LOC112254114|gene1124|transcript|XM_024426459.1|protein_coding||c.-139929A&gt;T|||||2013|WARNING_TRANSCRIPT_NO_START_CODON,T|upstream_gene_variant|MODIFIER|LOC112254114|gene1124|transcript|XM_024426476.1|protein_coding||c.-139929A&gt;T|||||2013|WARNING_TRANSCRIPT_NO_START_CODON,T|upstream_gene_variant|MODIFIER|LOC112254114|gene1124|transcript|XM_024426485.1|protein_coding||c.-139929A&gt;T|||||2013|WARNING_TRANSCRIPT_NO_START_CODON,T|upstream_gene_variant|MODIFIER|LOC112254114|gene1124|transcript|XM_024426494.1|protein_coding||c.-139929A&gt;T|||||2013|WARNING_TRANSCRIPT_NO_START_CODON,T|upstream_gene_variant|MODIFIER|LOC112254114|gene1124|transcript|XM_024426505.1|protein_coding||c.-139929A&gt;T|||||2013|WARNING_TRANSCRIPT_NO_START_CODON,T|upstream_gene_variant|MODIFIER|LOC112254114|gene1124|transcript|XM_024426513.1|protein_coding||c.-139929A&gt;T|||||2013|WARNING_TRANSCRIPT_NO_START_CODON,T|upstream_gene_variant|MODIFIER|LOC112254114|gene1124|transcript|XM_024426523.1|protein_coding||c.-139929A&gt;T|||||2013|WARNING_TRANSCRIPT_NO_START_CODON,T|intron_variant|MODIFIER|id23348|GENE_id23348|transcript|rna1868|protein_coding|5/5|c.576+25A&gt;T||||||,T|non_coding_transcript_variant|MODIFIER|LOC112254197|gene1123|transcript|XM_024426537.1|protein_coding||||||||WARNING_TRANSCRIPT_NO_START_CODON</t>
  </si>
  <si>
    <t>ANN=A|missense_variant|MODERATE|id29400|GENE_id29400|transcript|rna2226|protein_coding|2/2|c.298C&gt;T|p.Gly100Cys|684/2602|298/1668|100/555||WARNING_REF_DOES_NOT_MATCH_GENOME,A|non_coding_transcript_variant|MODIFIER|LOC112256146|gene1306|transcript|XM_024429168.1|protein_coding||||||||WARNING_TRANSCRIPT_NO_START_CODON</t>
  </si>
  <si>
    <t>ANN=A|intergenic_region|MODIFIER|id30399-id30402|GENE_id30399-GENE_id30402|intergenic_region|GENE_id30399-GENE_id30402|||n.73494810G&gt;A||||||</t>
  </si>
  <si>
    <t>ANN=G|intron_variant|MODIFIER|id32257|GENE_id32257|transcript|rna2488|protein_coding|4/5|c.23-42760T&gt;C||||||,G|non_coding_transcript_variant|MODIFIER|LOC112257688|gene1448|transcript|XM_024431465.1|protein_coding||||||||WARNING_TRANSCRIPT_NO_START_CODON</t>
  </si>
  <si>
    <t>ANN=A|intron_variant|MODIFIER|id33488|GENE_id33488|transcript|rna2566|protein_coding|2/28|c.393+22135C&gt;T||||||,A|intron_variant|MODIFIER|id33457|GENE_id33457|transcript|rna2565|protein_coding|2/30|c.393+22135C&gt;T||||||,A|non_coding_transcript_variant|MODIFIER|LOC112258082|gene1489|transcript|XM_024432187.1|protein_coding||||||||WARNING_TRANSCRIPT_NO_START_CODON,A|non_coding_transcript_variant|MODIFIER|LOC112258082|gene1489|transcript|XM_024432191.1|protein_coding||||||||WARNING_TRANSCRIPT_NO_START_CODON</t>
  </si>
  <si>
    <t>ANN=A|intergenic_region|MODIFIER|id36420-id36422|GENE_id36420-GENE_id36422|intergenic_region|GENE_id36420-GENE_id36422|||n.88530200G&gt;A||||||</t>
  </si>
  <si>
    <t>Ots_u07-07.161 secondary</t>
  </si>
  <si>
    <t>TGGACAACTTATGTCACTGAT</t>
  </si>
  <si>
    <t>GTCAACAAATGCAGGTAACATAAATGGTAGTAGCATCTGTCGACAGATTGTGGGATGGACAACTTATGTCACTGAT</t>
  </si>
  <si>
    <t>14S43M19S</t>
  </si>
  <si>
    <t>just a single sequence at point of alignment. Snp position in soft clip at end of fastq. Oncorhynchus tshawytscha isolate u07-07 SNP assay target genomic sequence. E value - 1e-30</t>
  </si>
  <si>
    <t>ANN=A||MODIFIER|||||||||||||ERROR_OUT_OF_CHROMOSOME_RANGE</t>
  </si>
  <si>
    <t>TGCAGGCATCATGCTTAATAACTCGTTATACGCATGAATGTGTATTTTATAATGTCCTATAATAAAGCGTGTTATG</t>
  </si>
  <si>
    <t>ANN=C|3_prime_UTR_variant|MODIFIER|id42919|GENE_id42919|transcript|rna3398|protein_coding|1/1|c.*47A&gt;G|||||47|WARNING_REF_DOES_NOT_MATCH_GENOME,C|non_coding_transcript_variant|MODIFIER|LOC112222983|gene2047|transcript|XM_024385870.1|protein_coding||||||||WARNING_TRANSCRIPT_NO_START_CODON</t>
  </si>
  <si>
    <t>AACAACCAACAACCTG</t>
  </si>
  <si>
    <t>TAACAACCAACAACCTGTTAAAGAGTTGTACAGAATTAAACCAACTAACATAACTTGATGAAGAATGCACTCTCTC</t>
  </si>
  <si>
    <t>ANN=T|intron_variant|MODIFIER|id47398|GENE_id47398|transcript|rna3773|protein_coding|5/7|c.1051+74C&gt;A||||||,T|non_coding_transcript_variant|MODIFIER|LOC112214198|gene2237|transcript|XM_024372785.1|protein_coding||||||||WARNING_TRANSCRIPT_NO_START_CODON</t>
  </si>
  <si>
    <t>AGTGTTTCAAGTTC</t>
  </si>
  <si>
    <t>GATAGCACAAGCTTTGGGATGGACCAAGTTGATAGTTGATGCAGTGTTTCAAGTTCCTTGCAGACGAGCCATGTGT</t>
  </si>
  <si>
    <t>ANN=G|intergenic_region|MODIFIER|id47558-id47560|GENE_id47558-GENE_id47560|intergenic_region|GENE_id47558-GENE_id47560|||n.20994028A&gt;G||||||</t>
  </si>
  <si>
    <t>GGGTCCAGTGGTGC</t>
  </si>
  <si>
    <t>AGCCTGGGTCCAGTGGGTCCAGTGGTGCAGACCGAACATTTACCATAGAGCGAACCCTAACCCACACAGACCCTGC</t>
  </si>
  <si>
    <t>ANN=T|missense_variant|MODERATE|id49093|GENE_id49093|transcript|rna3901|protein_coding|13/16|c.1841C&gt;T|p.Ser614Ile|2570/3287|1841/2478|614/825||WARNING_REF_DOES_NOT_MATCH_GENOME,T|missense_variant|MODERATE|id49109|GENE_id49109|transcript|rna3902|protein_coding|13/17|c.1841C&gt;T|p.Ser614Ile|2568/3689|1841/2697|614/898||WARNING_REF_DOES_NOT_MATCH_GENOME,T|missense_variant|MODERATE|id49126|GENE_id49126|transcript|rna3903|protein_coding|12/16|c.1763C&gt;T|p.Ser588Ile|2490/3611|1763/2619|588/872||WARNING_REF_DOES_NOT_MATCH_GENOME,T|non_coding_transcript_variant|MODIFIER|c2h3orf67|gene2316|transcript|XM_024373874.1|protein_coding||||||||WARNING_TRANSCRIPT_NO_START_CODON,T|non_coding_transcript_variant|MODIFIER|c2h3orf67|gene2316|transcript|XM_024373889.1|protein_coding||||||||WARNING_TRANSCRIPT_NO_START_CODON,T|non_coding_transcript_variant|MODIFIER|c2h3orf67|gene2316|transcript|XM_024373881.1|protein_coding||||||||WARNING_TRANSCRIPT_NO_START_CODON</t>
  </si>
  <si>
    <t>AATGACGCTGGTGG</t>
  </si>
  <si>
    <t>CTCACTGCAAATCCAACTTCATCATGATGAACTAAGAATGACGCTGGTGGGTCAACCTTGGATGAGGATGTAGTGG</t>
  </si>
  <si>
    <t>ANN=C|3_prime_UTR_variant|MODIFIER|id51829|GENE_id51829|transcript|rna4129|protein_coding|15/15|c.*8T&gt;C|||||8|WARNING_REF_DOES_NOT_MATCH_GENOME,C|3_prime_UTR_variant|MODIFIER|id51844|GENE_id51844|transcript|rna4130|protein_coding|15/15|c.*8T&gt;C|||||8|WARNING_REF_DOES_NOT_MATCH_GENOME,C|upstream_gene_variant|MODIFIER|LOC112216098|gene2440|transcript|XM_024375793.1|protein_coding||c.-5656T&gt;C|||||1813|WARNING_TRANSCRIPT_NO_START_CODON,C|downstream_gene_variant|MODIFIER|id51859|GENE_id51859|transcript|rna4131|protein_coding||c.*2282A&gt;G|||||1813|,C|non_coding_transcript_variant|MODIFIER|nelfcd|gene2439|transcript|XM_024375771.1|protein_coding||||||||WARNING_TRANSCRIPT_NO_START_CODON,C|non_coding_transcript_variant|MODIFIER|nelfcd|gene2439|transcript|XM_024375780.1|protein_coding||||||||WARNING_TRANSCRIPT_NO_START_CODON</t>
  </si>
  <si>
    <t>GATTTTTTAAATGC</t>
  </si>
  <si>
    <t>TGCTCTTCCGATCTACTCGTTGTGATTCCAGCCAACTTGGCAGATTTTTTAAATGCTTTTCGGCCTGCACCATCTG</t>
  </si>
  <si>
    <t>ANN=A|intron_variant|MODIFIER|id54240|GENE_id54240|transcript|rna4327|protein_coding|2/5|c.534+10254A&gt;T||||||,A|non_coding_transcript_variant|MODIFIER|LOC112217088|gene2536|transcript|XM_024377385.1|protein_coding||||||||WARNING_TRANSCRIPT_NO_START_CODON</t>
  </si>
  <si>
    <t>GTTGGTCGTATTGCAGG</t>
  </si>
  <si>
    <t>GGTTGCAGGGCAGAACTGTGTTGGTCGTATTGCAGGTAAGGAAAATAGGTTATTGGATGGGTAGATCGGAAGAGCA</t>
  </si>
  <si>
    <t>ANN=A|3_prime_UTR_variant|MODIFIER|id56018|GENE_id56018|transcript|rna4480|protein_coding|4/4|c.*99C&gt;T|||||99|WARNING_REF_DOES_NOT_MATCH_GENOME,A|upstream_gene_variant|MODIFIER|id56002|GENE_id56002|transcript|rna4479|protein_coding||c.-959C&gt;T|||||827|,A|downstream_gene_variant|MODIFIER|LOC112218023|gene2648|transcript|XM_024378630.1|protein_coding||c.*14981G&gt;A|||||827|WARNING_TRANSCRIPT_NO_START_CODON,A|non_coding_transcript_variant|MODIFIER|mrpl20|gene2649|transcript|XM_024437973.1|protein_coding||||||||WARNING_TRANSCRIPT_NO_START_CODON</t>
  </si>
  <si>
    <t>CCTGCTCTGTGTCTGGGCTATATAGTGCAGCAATCCCACAGCGTCAGTGCCTATATCGCCTCCGCTTGCTTCCTTA</t>
  </si>
  <si>
    <t>ANN=T|missense_variant|MODERATE|id56292|GENE_id56292|transcript|rna4499|protein_coding|8/8|c.1517C&gt;T|p.Ser506Phe|2171/3376|1517/1668|506/555||,T|missense_variant|MODERATE|id56300|GENE_id56300|transcript|rna4500|protein_coding|9/9|c.1517C&gt;T|p.Ser506Phe|2575/3780|1517/1668|506/555||,T|missense_variant|MODERATE|id56309|GENE_id56309|transcript|rna4501|protein_coding|8/8|c.1517C&gt;T|p.Ser506Phe|2219/3424|1517/1668|506/555||,T|upstream_gene_variant|MODIFIER|LOC112218200|gene2661|transcript|XM_024378810.1|protein_coding||c.-11607C&gt;T|||||1741|WARNING_TRANSCRIPT_NO_START_CODON,T|upstream_gene_variant|MODIFIER|id56317|GENE_id56317|transcript|rna4502|protein_coding||c.-5367C&gt;T|||||1741|,T|non_coding_transcript_variant|MODIFIER|LOC112218186|gene2660|transcript|XM_024378778.1|protein_coding||||||||WARNING_TRANSCRIPT_NO_START_CODON,T|non_coding_transcript_variant|MODIFIER|LOC112218186|gene2660|transcript|XM_024378796.1|protein_coding||||||||WARNING_TRANSCRIPT_NO_START_CODON,T|non_coding_transcript_variant|MODIFIER|LOC112218186|gene2660|transcript|XM_024378788.1|protein_coding||||||||WARNING_TRANSCRIPT_NO_START_CODON</t>
  </si>
  <si>
    <t>GGAGCTGAGCTTCT</t>
  </si>
  <si>
    <t>TATACTAAAGCAGTAGATGTGAGGGAGGAATGAGGAGTGGGAGCTGAGCTTCTGTTTAAGCTCCTGTTCTATCCCA</t>
  </si>
  <si>
    <t>2S72M2S</t>
  </si>
  <si>
    <t>ANN=T|intergenic_region|MODIFIER|id56470-id56480|GENE_id56470-GENE_id56480|intergenic_region|GENE_id56470-GENE_id56480|||n.36061414C&gt;T||||||</t>
  </si>
  <si>
    <t>TGTGTACATCCGCGTAAATATTGAAGATAATCAGAGGTTTCATGGGTTCAGGTTAGGATTGGTTGATGAAGAGTTG</t>
  </si>
  <si>
    <t>ANN=T|downstream_gene_variant|MODIFIER|LOC112218463|gene2694|transcript|XM_024379282.1|protein_coding||c.*278964A&gt;T|||||689|WARNING_TRANSCRIPT_NO_START_CODON,T|downstream_gene_variant|MODIFIER|id56967|GENE_id56967|transcript|rna4559|protein_coding||c.*776A&gt;T|||||689|,T|downstream_gene_variant|MODIFIER|id56977|GENE_id56977|transcript|rna4560|protein_coding||c.*776A&gt;T|||||689|,T|downstream_gene_variant|MODIFIER|LOC112218463|gene2694|transcript|XM_024379292.1|protein_coding||c.*278964A&gt;T|||||689|WARNING_TRANSCRIPT_NO_START_CODON,T|intergenic_region|MODIFIER|id56967-id56987|GENE_id56967-GENE_id56987|intergenic_region|GENE_id56967-GENE_id56987|||n.37138862A&gt;T||||||</t>
  </si>
  <si>
    <t>TACATGGACTAAACTATTATCTAATATTTAACAAGAAAATTATACATTTCTACACAGGGCTGAGAAAGAGTAATTG</t>
  </si>
  <si>
    <t>ANN=G|downstream_gene_variant|MODIFIER|LOC112219959|gene2821|transcript|XM_024381455.1|protein_coding||c.*5795A&gt;G|||||1565|WARNING_TRANSCRIPT_NO_START_CODON,G|downstream_gene_variant|MODIFIER|id60720|GENE_id60720|transcript|rna4818|protein_coding||c.*2208A&gt;G|||||1565|,G|intron_variant|MODIFIER|id60726|GENE_id60726|transcript|rna4819|protein_coding|3/6|c.400+53A&gt;G||||||,G|non_coding_transcript_variant|MODIFIER|LOC112219969|gene2822|transcript|XM_024381466.1|protein_coding||||||||WARNING_TRANSCRIPT_NO_START_CODON</t>
  </si>
  <si>
    <t>GCCATTTGACCAACGGAGCCATAGGAGAATTGGAAATACTTGGGCAATAATTGATTACATACATAAAACACATACA</t>
  </si>
  <si>
    <t>ANN=T|intergenic_region|MODIFIER|id64196-id64208|GENE_id64196-GENE_id64208|intergenic_region|GENE_id64196-GENE_id64208|||n.52051529G&gt;T||||||</t>
  </si>
  <si>
    <t>TGTGTTTAGGATTGAACTGACCATGTTTAGGTTATATACCTAGAACATAACTGACTCCCTCTCCTTCTTGCAGGTG</t>
  </si>
  <si>
    <t>ANN=T|upstream_gene_variant|MODIFIER|LOC112221874|gene3021|transcript|XM_024384276.1|protein_coding||c.-8699G&gt;T|||||3243|WARNING_TRANSCRIPT_NO_START_CODON,T|downstream_gene_variant|MODIFIER|id64595|GENE_id64595|transcript|rna5152|protein_coding||c.*5124C&gt;A|||||3243|,T|intron_variant|MODIFIER|id64587|GENE_id64587|transcript|rna5151|protein_coding|7/7|c.1132-22G&gt;T||||||,T|non_coding_transcript_variant|MODIFIER|LOC112221868|gene3020|transcript|XM_024384264.1|protein_coding||||||||WARNING_TRANSCRIPT_NO_START_CODON</t>
  </si>
  <si>
    <t>ANN=G|missense_variant|MODERATE|id69546|GENE_id69546|transcript|rna5705|protein_coding|3/4|c.460A&gt;G|p.Asn154Asp|873/1318|460/648|154/215||,G|upstream_gene_variant|MODIFIER|id69542|GENE_id69542|transcript|rna5704|protein_coding||c.-3375T&gt;C|||||3268|,G|downstream_gene_variant|MODIFIER|LOC112244900|gene3441|transcript|XM_024412771.1|protein_coding||c.*4052A&gt;G|||||3268|WARNING_TRANSCRIPT_NO_START_CODON,G|non_coding_transcript_variant|MODIFIER|LOC112227899|gene3442|transcript|XM_024392891.1|protein_coding||||||||WARNING_TRANSCRIPT_NO_START_CODON</t>
  </si>
  <si>
    <t>GTGCTCCTCCGATCTCTGTGTGGACTGCTGTCTAAGGCCAACGGCGACTTGCTGGAGCACATGGTTCCTGCAGCAC</t>
  </si>
  <si>
    <t>15S54M7S</t>
  </si>
  <si>
    <t>ANN=C|non_coding_transcript_exon_variant|MODIFIER|LOC112227907|LOC112227907|transcript|gene3443|pseudogene|4/12|n.3152G&gt;C||||||WARNING_REF_DOES_NOT_MATCH_GENOME</t>
  </si>
  <si>
    <t>CCCAAGTGGTGAGTGTCAGTCCCCTATTCTCCAATCCATATGCTACTATCATTTTGAGAATGATTCTATTATCAAC</t>
  </si>
  <si>
    <t>ANN=T|upstream_gene_variant|MODIFIER|LOC112230319|gene3696|transcript|XM_024396557.1|protein_coding||c.-4172C&gt;T|||||2459|WARNING_TRANSCRIPT_NO_START_CODON,T|upstream_gene_variant|MODIFIER|id74535|GENE_id74535|transcript|rna6118|protein_coding||c.-3310C&gt;T|||||2459|,T|intron_variant|MODIFIER|id74519|GENE_id74519|transcript|rna6116|protein_coding|4/7|c.307+24C&gt;T||||||,T|intron_variant|MODIFIER|id74527|GENE_id74527|transcript|rna6117|protein_coding|4/7|c.340+24C&gt;T||||||,T|non_coding_transcript_variant|MODIFIER|LOC112230289|gene3695|transcript|XM_024396524.1|protein_coding||||||||WARNING_TRANSCRIPT_NO_START_CODON,T|non_coding_transcript_variant|MODIFIER|LOC112230289|gene3695|transcript|XM_024396532.1|protein_coding||||||||WARNING_TRANSCRIPT_NO_START_CODON</t>
  </si>
  <si>
    <t>CCAAATCCTCATCCCACACACTGGGCCCTTCTTCGTTTACAGCCAGGCTTCGTTTAGGGTCAAGTGCAACGGAGAT</t>
  </si>
  <si>
    <t>ANN=A|missense_variant|MODERATE|id75767|GENE_id75767|transcript|rna6225|protein_coding|4/4|c.456G&gt;A|p.Phe152Leu|651/1604|456/768|152/255||WARNING_REF_DOES_NOT_MATCH_GENOME,A|upstream_gene_variant|MODIFIER|LOC112223821|gene3763|transcript|XM_024387063.1|protein_coding||c.-53845G&gt;A|||||2818|WARNING_TRANSCRIPT_NO_START_CODON,A|downstream_gene_variant|MODIFIER|id75771|GENE_id75771|transcript|rna6226|protein_coding||c.*4376C&gt;T|||||2818|,A|non_coding_transcript_variant|MODIFIER|LOC112245031|gene3762|transcript|XM_024412972.1|protein_coding||||||||WARNING_TRANSCRIPT_NO_START_CODON</t>
  </si>
  <si>
    <t>Ots_94857-232R secondary</t>
  </si>
  <si>
    <t>ATCTCCCCATCACTTCTCTGACTTTAAATCATCTCTTGTTCGTTATTATCCTGCCCTTCTAGCCAGGGAGAGTGCC</t>
  </si>
  <si>
    <t>ANN=G|upstream_gene_variant|MODIFIER|id78622|GENE_id78622|transcript|rna6497|protein_coding||c.-6097T&gt;C|||||3676|,G|downstream_gene_variant|MODIFIER|LOC112232538|gene3922|transcript|XM_024399576.1|protein_coding||c.*19226A&gt;G|||||3676|WARNING_TRANSCRIPT_NO_START_CODON,G|intron_variant|MODIFIER|id78629|GENE_id78629|transcript|rna6498|protein_coding|7/24|c.769-22A&gt;G||||||,G|intron_variant|MODIFIER|id78654|GENE_id78654|transcript|rna6499|protein_coding|7/24|c.763-22A&gt;G||||||,G|intron_variant|MODIFIER|id78679|GENE_id78679|transcript|rna6500|protein_coding|7/24|c.763-22A&gt;G||||||,G|intron_variant|MODIFIER|id78704|GENE_id78704|transcript|rna6501|protein_coding|7/24|c.763-22A&gt;G||||||,G|non_coding_transcript_variant|MODIFIER|LOC112232505|gene3923|transcript|XM_024399556.1|protein_coding||||||||WARNING_TRANSCRIPT_NO_START_CODON,G|non_coding_transcript_variant|MODIFIER|LOC112232505|gene3923|transcript|XM_024399562.1|protein_coding||||||||WARNING_TRANSCRIPT_NO_START_CODON,G|non_coding_transcript_variant|MODIFIER|LOC112232505|gene3923|transcript|XM_024399561.1|protein_coding||||||||WARNING_TRANSCRIPT_NO_START_CODON,G|non_coding_transcript_variant|MODIFIER|LOC112232505|gene3923|transcript|XM_024399568.1|protein_coding||||||||WARNING_TRANSCRIPT_NO_START_CODON</t>
  </si>
  <si>
    <t>GGCACTCTCCCTGGCTAGAAGAGCAGGATAATAACGAACAAGAGATGATTTAAAGCCAGAGAAGTGATGGGGAGAT</t>
  </si>
  <si>
    <t>ANN=G|upstream_gene_variant|MODIFIER|LOC112233017|gene3970|transcript|XM_024400370.1|protein_coding||c.-19226A&gt;G|||||3678|WARNING_TRANSCRIPT_NO_START_CODON,G|upstream_gene_variant|MODIFIER|id80077|GENE_id80077|transcript|rna6593|protein_coding||c.-6098A&gt;G|||||3678|,G|intron_variant|MODIFIER|id80027|GENE_id80027|transcript|rna6591|protein_coding|7/24|c.763-21T&gt;C||||||,G|intron_variant|MODIFIER|id80052|GENE_id80052|transcript|rna6592|protein_coding|7/24|c.763-21T&gt;C||||||,G|intron_variant|MODIFIER|id80002|GENE_id80002|transcript|rna6590|protein_coding|7/24|c.763-21T&gt;C||||||,G|intron_variant|MODIFIER|id79977|GENE_id79977|transcript|rna6589|protein_coding|7/24|c.769-21T&gt;C||||||,G|non_coding_transcript_variant|MODIFIER|LOC112232992|gene3969|transcript|XM_024400339.1|protein_coding||||||||WARNING_TRANSCRIPT_NO_START_CODON,G|non_coding_transcript_variant|MODIFIER|LOC112232992|gene3969|transcript|XM_024400347.1|protein_coding||||||||WARNING_TRANSCRIPT_NO_START_CODON,G|non_coding_transcript_variant|MODIFIER|LOC112232992|gene3969|transcript|XM_024400362.1|protein_coding||||||||WARNING_TRANSCRIPT_NO_START_CODON,G|non_coding_transcript_variant|MODIFIER|LOC112232992|gene3969|transcript|XM_024400355.1|protein_coding||||||||WARNING_TRANSCRIPT_NO_START_CODON</t>
  </si>
  <si>
    <t>ANN=G|upstream_gene_variant|MODIFIER|klhl32|gene4065|transcript|XM_024401886.1|protein_coding||c.-40649A&gt;G|||||4970|WARNING_TRANSCRIPT_NO_START_CODON,G|downstream_gene_variant|MODIFIER|id82195|GENE_id82195|transcript|rna6767|protein_coding||c.*6025T&gt;C|||||4970|,G|intron_variant|MODIFIER|id82070|GENE_id82070|transcript|rna6762|protein_coding|23/24|c.3480-140A&gt;G||||||,G|intron_variant|MODIFIER|id82095|GENE_id82095|transcript|rna6763|protein_coding|23/24|c.3474-140A&gt;G||||||,G|intron_variant|MODIFIER|id82120|GENE_id82120|transcript|rna6764|protein_coding|23/24|c.3480-140A&gt;G||||||,G|intron_variant|MODIFIER|id82145|GENE_id82145|transcript|rna6765|protein_coding|23/24|c.3480-140A&gt;G||||||,G|intron_variant|MODIFIER|id82170|GENE_id82170|transcript|rna6766|protein_coding|23/24|c.3480-140A&gt;G||||||,G|non_coding_transcript_variant|MODIFIER|mms22l|gene4064|transcript|XM_024401837.1|protein_coding||||||||WARNING_TRANSCRIPT_NO_START_CODON,G|non_coding_transcript_variant|MODIFIER|mms22l|gene4064|transcript|XM_024401845.1|protein_coding||||||||WARNING_TRANSCRIPT_NO_START_CODON,G|non_coding_transcript_variant|MODIFIER|mms22l|gene4064|transcript|XM_024401856.1|protein_coding||||||||WARNING_TRANSCRIPT_NO_START_CODON,G|non_coding_transcript_variant|MODIFIER|mms22l|gene4064|transcript|XM_024401863.1|protein_coding||||||||WARNING_TRANSCRIPT_NO_START_CODON,G|non_coding_transcript_variant|MODIFIER|mms22l|gene4064|transcript|XM_024401873.1|protein_coding||||||||WARNING_TRANSCRIPT_NO_START_CODON</t>
  </si>
  <si>
    <t>ANN=G|downstream_gene_variant|MODIFIER|id83869|GENE_id83869|transcript|rna6905|pseudogene||n.*2492A&gt;C|||||2492|,G|intron_variant|MODIFIER|id83823|GENE_id83823|transcript|rna6901|protein_coding|1/10|c.-145+56A&gt;C||||||,G|intron_variant|MODIFIER|id83834|GENE_id83834|transcript|rna6902|protein_coding|1/11|c.-145+56A&gt;C||||||,G|intron_variant|MODIFIER|id83846|GENE_id83846|transcript|rna6903|protein_coding|1/10|c.-145+56A&gt;C||||||,G|intron_variant|MODIFIER|id83857|GENE_id83857|transcript|rna6904|protein_coding|1/11|c.-145+56A&gt;C||||||,G|non_coding_transcript_variant|MODIFIER|LOC112234705|gene4126|transcript|XM_024402959.1|protein_coding||||||||WARNING_TRANSCRIPT_NO_START_CODON,G|non_coding_transcript_variant|MODIFIER|LOC112234705|gene4126|transcript|XM_024402963.1|protein_coding||||||||WARNING_TRANSCRIPT_NO_START_CODON,G|non_coding_transcript_variant|MODIFIER|LOC112234705|gene4126|transcript|XM_024402973.1|protein_coding||||||||WARNING_TRANSCRIPT_NO_START_CODON,G|non_coding_transcript_variant|MODIFIER|LOC112234705|gene4126|transcript|XM_024402982.1|protein_coding||||||||WARNING_TRANSCRIPT_NO_START_CODON</t>
  </si>
  <si>
    <t>ANN=C|intergenic_region|MODIFIER|id84118-id84186|GENE_id84118-GENE_id84186|intergenic_region|GENE_id84118-GENE_id84186|||n.40436224T&gt;C||||||</t>
  </si>
  <si>
    <t>ATTTTCAAACAGGCATTTATCATTGGTGAAAAACTCCACTTTGCATCTCTCTCTCGTGCAAAGAATGAGGGACAGC</t>
  </si>
  <si>
    <t>ANN=A|3_prime_UTR_variant|MODIFIER|id87702|GENE_id87702|transcript|rna7168|protein_coding|34/34|c.*153G&gt;A|||||153|WARNING_REF_DOES_NOT_MATCH_GENOME,A|non_coding_transcript_variant|MODIFIER|LOC112224163|gene4268|transcript|XM_024387523.1|protein_coding||||||||WARNING_TRANSCRIPT_NO_START_CODON</t>
  </si>
  <si>
    <t>ANN=C|downstream_gene_variant|MODIFIER|LOC112239263|gene4513|transcript|XM_024407753.1|protein_coding||c.*10665T&gt;C|||||4841|WARNING_TRANSCRIPT_NO_START_CODON,C|downstream_gene_variant|MODIFIER|id95948|GENE_id95948|transcript|rna7594|protein_coding||c.*5385T&gt;C|||||4841|,C|downstream_gene_variant|MODIFIER|id95954|GENE_id95954|transcript|rna7595|protein_coding||c.*5385T&gt;C|||||4841|,C|downstream_gene_variant|MODIFIER|id95959|GENE_id95959|transcript|rna7596|protein_coding||c.*5385T&gt;C|||||4841|,C|downstream_gene_variant|MODIFIER|LOC112239263|gene4513|transcript|XM_024407761.1|protein_coding||c.*10665T&gt;C|||||4841|WARNING_TRANSCRIPT_NO_START_CODON,C|downstream_gene_variant|MODIFIER|LOC112239263|gene4513|transcript|XM_024407764.1|protein_coding||c.*10665T&gt;C|||||4841|WARNING_TRANSCRIPT_NO_START_CODON,C|intergenic_region|MODIFIER|id95948-id95963|GENE_id95948-GENE_id95963|intergenic_region|GENE_id95948-GENE_id95963|||n.61138782T&gt;C||||||</t>
  </si>
  <si>
    <t>ATATATGTGAATTGTAGTTCTAT</t>
  </si>
  <si>
    <t>AATCTCGACCAAGTAGCGGCACTTATATATGTGAATTGTAGTTCTATCTGATACTCTTGGAGAATCTGGTCTTCCG</t>
  </si>
  <si>
    <t>ANN=G|3_prime_UTR_variant|MODIFIER|id101135|GENE_id101135|transcript|rna8040|protein_coding|11/11|c.*456T&gt;C|||||456|WARNING_REF_DOES_NOT_MATCH_GENOME,G|3_prime_UTR_variant|MODIFIER|id101124|GENE_id101124|transcript|rna8039|protein_coding|11/11|c.*456T&gt;C|||||456|WARNING_REF_DOES_NOT_MATCH_GENOME,G|upstream_gene_variant|MODIFIER|id101118|GENE_id101118|transcript|rna8038|protein_coding||c.-3846T&gt;C|||||2634|,G|upstream_gene_variant|MODIFIER|id101111|GENE_id101111|transcript|rna8037|protein_coding||c.-3846T&gt;C|||||2633|,G|upstream_gene_variant|MODIFIER|id101105|GENE_id101105|transcript|rna8036|protein_coding||c.-3846T&gt;C|||||2102|,G|downstream_gene_variant|MODIFIER|LOC112242540|gene4771|transcript|XM_024410433.1|protein_coding||c.*22425A&gt;G|||||2634|WARNING_TRANSCRIPT_NO_START_CODON,G|downstream_gene_variant|MODIFIER|LOC112242540|gene4771|transcript|XM_024410438.1|protein_coding||c.*22425A&gt;G|||||2633|WARNING_TRANSCRIPT_NO_START_CODON,G|downstream_gene_variant|MODIFIER|LOC112242540|gene4771|transcript|XM_024410444.1|protein_coding||c.*22425A&gt;G|||||2102|WARNING_TRANSCRIPT_NO_START_CODON,G|non_coding_transcript_variant|MODIFIER|LOC112242563|gene4772|transcript|XM_024410454.1|protein_coding||||||||WARNING_TRANSCRIPT_NO_START_CODON,G|non_coding_transcript_variant|MODIFIER|LOC112242563|gene4772|transcript|XM_024410460.1|protein_coding||||||||WARNING_TRANSCRIPT_NO_START_CODON</t>
  </si>
  <si>
    <t>ANN=T|upstream_gene_variant|MODIFIER|id103786|GENE_id103786|transcript|rna8301|protein_coding||c.-815T&gt;A|||||735|,T|downstream_gene_variant|MODIFIER|LOC112246899|gene5000|transcript|XM_024415500.1|protein_coding||c.*4202A&gt;T|||||735|WARNING_TRANSCRIPT_NO_START_CODON,T|intron_variant|MODIFIER|id103795|GENE_id103795|transcript|rna8302|protein_coding|2/4|c.199+31A&gt;T||||||,T|non_coding_transcript_variant|MODIFIER|hspb11|gene5001|transcript|XM_024415508.1|protein_coding||||||||WARNING_TRANSCRIPT_NO_START_CODON</t>
  </si>
  <si>
    <t>Ots_105401-325 secondary</t>
  </si>
  <si>
    <t>GATCTCGCCTCCTGGGGTCTATCCTCTGTAACTGTCTCATCTTGTCCGGGCTCCCTGCCCAGCAGCCGCTCAGTTC</t>
  </si>
  <si>
    <t>ANN=C|upstream_gene_variant|MODIFIER|LOC112248191|gene5151|transcript|XM_024417012.1|protein_coding||c.-19883A&gt;C|||||1367|WARNING_TRANSCRIPT_NO_START_CODON,C|upstream_gene_variant|MODIFIER|LOC112248191|gene5151|transcript|XM_024417013.1|protein_coding||c.-19886A&gt;C|||||2485|WARNING_TRANSCRIPT_NO_START_CODON,C|downstream_gene_variant|MODIFIER|LOC112248192|gene5150|transcript|XM_024417014.1|protein_coding||c.*11573A&gt;C|||||2133|WARNING_TRANSCRIPT_NO_START_CODON,C|downstream_gene_variant|MODIFIER|id107329|GENE_id107329|transcript|rna8544|protein_coding||c.*3734A&gt;C|||||2133|,C|downstream_gene_variant|MODIFIER|id107335|GENE_id107335|transcript|rna8545|protein_coding||c.*3734A&gt;C|||||2133|,C|downstream_gene_variant|MODIFIER|id107341|GENE_id107341|transcript|rna8546|protein_coding||c.*1962T&gt;G|||||1367|,C|downstream_gene_variant|MODIFIER|id107355|GENE_id107355|transcript|rna8547|protein_coding||c.*2757T&gt;G|||||2485|,C|downstream_gene_variant|MODIFIER|LOC112248192|gene5150|transcript|XM_024417015.1|protein_coding||c.*11573A&gt;C|||||2133|WARNING_TRANSCRIPT_NO_START_CODON,C|intergenic_region|MODIFIER|id107329-id107341|GENE_id107329-GENE_id107341|intergenic_region|GENE_id107329-GENE_id107341|||n.13969509A&gt;C||||||</t>
  </si>
  <si>
    <t>GATCTTGCCTCCTGGTGTCTATCCTCTGTAACTGTCTCATCTTGTCCGGGCTCCCTGCCCAGCAGCCGCTCAGTTC</t>
  </si>
  <si>
    <t>ANN=C|upstream_gene_variant|MODIFIER|LOC112248285|gene5259|transcript|XM_024417184.1|protein_coding||c.-19883A&gt;C|||||1367|WARNING_TRANSCRIPT_NO_START_CODON,C|upstream_gene_variant|MODIFIER|LOC112248285|gene5259|transcript|XM_024417185.1|protein_coding||c.-19886A&gt;C|||||2485|WARNING_TRANSCRIPT_NO_START_CODON,C|downstream_gene_variant|MODIFIER|LOC112248286|gene5258|transcript|XM_024417186.1|protein_coding||c.*11573A&gt;C|||||2133|WARNING_TRANSCRIPT_NO_START_CODON,C|downstream_gene_variant|MODIFIER|id110117|GENE_id110117|transcript|rna8733|protein_coding||c.*3734A&gt;C|||||2133|,C|downstream_gene_variant|MODIFIER|id110123|GENE_id110123|transcript|rna8734|protein_coding||c.*3734A&gt;C|||||2133|,C|downstream_gene_variant|MODIFIER|id110129|GENE_id110129|transcript|rna8735|protein_coding||c.*1962T&gt;G|||||1367|,C|downstream_gene_variant|MODIFIER|id110143|GENE_id110143|transcript|rna8736|protein_coding||c.*2757T&gt;G|||||2485|,C|downstream_gene_variant|MODIFIER|LOC112248286|gene5258|transcript|XM_024417187.1|protein_coding||c.*11573A&gt;C|||||2133|WARNING_TRANSCRIPT_NO_START_CODON,C|intergenic_region|MODIFIER|id110117-id110129|GENE_id110117-GENE_id110129|intergenic_region|GENE_id110117-GENE_id110129|||n.18305267A&gt;C||||||</t>
  </si>
  <si>
    <t>Indel. One base pair insertion</t>
  </si>
  <si>
    <t>GCAGATTGTGTTGATG</t>
  </si>
  <si>
    <t>ACCGATCTTCACAATGGTACGATTTTACGACTCAATTCTTCTGCAGATTGTGTTGATGTGTGTGAGTGCGCGTTTG</t>
  </si>
  <si>
    <t>7S69M</t>
  </si>
  <si>
    <t>ANN=G|3_prime_UTR_variant|MODIFIER|id112071|GENE_id112071|transcript|rna8916|protein_coding|14/14|c.*1357A&gt;G|||||1523|WARNING_REF_DOES_NOT_MATCH_GENOME,G|3_prime_UTR_variant|MODIFIER|id112085|GENE_id112085|transcript|rna8917|protein_coding|14/14|c.*1357A&gt;G|||||1523|WARNING_REF_DOES_NOT_MATCH_GENOME,G|3_prime_UTR_variant|MODIFIER|id112099|GENE_id112099|transcript|rna8918|protein_coding|14/14|c.*1357A&gt;G|||||1523|WARNING_REF_DOES_NOT_MATCH_GENOME,G|3_prime_UTR_variant|MODIFIER|id112113|GENE_id112113|transcript|rna8919|protein_coding|15/15|c.*1357A&gt;G|||||1523|WARNING_REF_DOES_NOT_MATCH_GENOME,G|3_prime_UTR_variant|MODIFIER|id112128|GENE_id112128|transcript|rna8920|protein_coding|15/15|c.*1357A&gt;G|||||1523|WARNING_REF_DOES_NOT_MATCH_GENOME,G|3_prime_UTR_variant|MODIFIER|id112143|GENE_id112143|transcript|rna8921|protein_coding|15/15|c.*1357A&gt;G|||||1523|WARNING_REF_DOES_NOT_MATCH_GENOME,G|3_prime_UTR_variant|MODIFIER|id112158|GENE_id112158|transcript|rna8922|protein_coding|14/14|c.*1357A&gt;G|||||1523|WARNING_REF_DOES_NOT_MATCH_GENOME,G|3_prime_UTR_variant|MODIFIER|id112172|GENE_id112172|transcript|rna8923|protein_coding|15/15|c.*1357A&gt;G|||||1523|WARNING_REF_DOES_NOT_MATCH_GENOME,G|3_prime_UTR_variant|MODIFIER|id112187|GENE_id112187|transcript|rna8924|protein_coding|15/15|c.*1357A&gt;G|||||1523|WARNING_REF_DOES_NOT_MATCH_GENOME,G|3_prime_UTR_variant|MODIFIER|id112202|GENE_id112202|transcript|rna8925|protein_coding|14/14|c.*1357A&gt;G|||||1523|WARNING_REF_DOES_NOT_MATCH_GENOME,G|3_prime_UTR_variant|MODIFIER|id112216|GENE_id112216|transcript|rna8926|protein_coding|14/14|c.*1357A&gt;G|||||1523|WARNING_REF_DOES_NOT_MATCH_GENOME,G|3_prime_UTR_variant|MODIFIER|id112230|GENE_id112230|transcript|rna8927|protein_coding|15/15|c.*1357A&gt;G|||||1523|WARNING_REF_DOES_NOT_MATCH_GENOME,G|upstream_gene_variant|MODIFIER|tmem233|gene5379|transcript|XM_024419460.1|protein_coding||c.-16323A&gt;G|||||2194|WARNING_TRANSCRIPT_NO_START_CODON,G|upstream_gene_variant|MODIFIER|id112245|GENE_id112245|transcript|rna8928|protein_coding||c.-2376A&gt;G|||||2194|,G|non_coding_transcript_variant|MODIFIER|LOC112248388|gene5378|transcript|XM_024417351.1|protein_coding||||||||WARNING_TRANSCRIPT_NO_START_CODON,G|non_coding_transcript_variant|MODIFIER|LOC112248388|gene5378|transcript|XM_024417354.1|protein_coding||||||||WARNING_TRANSCRIPT_NO_START_CODON,G|non_coding_transcript_variant|MODIFIER|LOC112248388|gene5378|transcript|XM_024417358.1|protein_coding||||||||WARNING_TRANSCRIPT_NO_START_CODON,G|non_coding_transcript_variant|MODIFIER|LOC112248388|gene5378|transcript|XM_024417363.1|protein_coding||||||||WARNING_TRANSCRIPT_NO_START_CODON,G|non_coding_transcript_variant|MODIFIER|LOC112248388|gene5378|transcript|XM_024417352.1|protein_coding||||||||WARNING_TRANSCRIPT_NO_START_CODON,G|non_coding_transcript_variant|MODIFIER|LOC112248388|gene5378|transcript|XM_024417353.1|protein_coding||||||||WARNING_TRANSCRIPT_NO_START_CODON,G|non_coding_transcript_variant|MODIFIER|LOC112248388|gene5378|transcript|XM_024417356.1|protein_coding||||||||WARNING_TRANSCRIPT_NO_START_CODON,G|non_coding_transcript_variant|MODIFIER|LOC112248388|gene5378|transcript|XM_024417357.1|protein_coding||||||||WARNING_TRANSCRIPT_NO_START_CODON,G|non_coding_transcript_variant|MODIFIER|LOC112248388|gene5378|transcript|XM_024417359.1|protein_coding||||||||WARNING_TRANSCRIPT_NO_START_CODON,G|non_coding_transcript_variant|MODIFIER|LOC112248388|gene5378|transcript|XM_024417360.1|protein_coding||||||||WARNING_TRANSCRIPT_NO_START_CODON,G|non_coding_transcript_variant|MODIFIER|LOC112248388|gene5378|transcript|XM_024417361.1|protein_coding||||||||WARNING_TRANSCRIPT_NO_START_CODON,G|non_coding_transcript_variant|MODIFIER|LOC112248388|gene5378|transcript|XM_024417355.1|protein_coding||||||||WARNING_TRANSCRIPT_NO_START_CODON</t>
  </si>
  <si>
    <t>AGTTCAGACGTGTGCTCTTCCGATCTGTTCCGTTTTTATTCCGCGAAGGGGAAGGCACCTTGGGAGTGTTTAGGCA</t>
  </si>
  <si>
    <t>ANN=G|intron_variant|MODIFIER|id115501|GENE_id115501|transcript|rna9182|protein_coding|3/5|c.793-3197G&gt;C||||||,G|non_coding_transcript_variant|MODIFIER|LOC112248511|gene5514|transcript|XM_024417603.1|protein_coding||||||||WARNING_TRANSCRIPT_NO_START_CODON</t>
  </si>
  <si>
    <t>AGTTCAGACGTGTGCTCTTCCGATCTGTTCCGTTTTTGTTCATCGAAGGGGAAGGCACCTTGGGAGTGTTTAGGCA</t>
  </si>
  <si>
    <t>31S10M2I33M</t>
  </si>
  <si>
    <t>ANN=G|intron_variant|MODIFIER|id115501|GENE_id115501|transcript|rna9182|protein_coding|3/5|c.793-3199G&gt;C||||||,G|non_coding_transcript_variant|MODIFIER|LOC112248511|gene5514|transcript|XM_024417603.1|protein_coding||||||||WARNING_TRANSCRIPT_NO_START_CODON</t>
  </si>
  <si>
    <t>ATTAGTGCATATGAATCGGGCTATGGAGTCAGATACCTGCCAAAAAGTTGAACGTACATATTGAGATCGGAAGAGC</t>
  </si>
  <si>
    <t>ANN=A|intergenic_region|MODIFIER|id125087-id125147|GENE_id125087-GENE_id125147|intergenic_region|GENE_id125087-GENE_id125147|||n.48716473G&gt;A||||||</t>
  </si>
  <si>
    <t>ANN=A|intergenic_region|MODIFIER|id125632-id125780|GENE_id125632-GENE_id125780|intergenic_region|GENE_id125632-GENE_id125780|||n.49353548G&gt;A||||||</t>
  </si>
  <si>
    <t>CAGTTTAAGTGTTACCACCACGAGGACCGTCAGATGAACACCAACTGGCCGGCGTCGGCGCAGGTGAGCGTTAACG</t>
  </si>
  <si>
    <t>ANN=T|synonymous_variant|LOW|id126153|GENE_id126153|transcript|rna10013|protein_coding|11/19|c.1437C&gt;T|p.Thr479Thr|2081/4102|1437/2718|479/905||WARNING_REF_DOES_NOT_MATCH_GENOME,T|synonymous_variant|LOW|id126172|GENE_id126172|transcript|rna10014|protein_coding|11/19|c.1449C&gt;T|p.Thr483Thr|2092/4113|1449/2730|483/909||WARNING_REF_DOES_NOT_MATCH_GENOME,T|non_coding_transcript_variant|MODIFIER|LOC112248927|gene5975|transcript|XM_024418385.1|protein_coding||||||||WARNING_TRANSCRIPT_NO_START_CODON,T|non_coding_transcript_variant|MODIFIER|LOC112248927|gene5975|transcript|XM_024418386.1|protein_coding||||||||WARNING_TRANSCRIPT_NO_START_CODON</t>
  </si>
  <si>
    <t>Ots_u07-57.120 secondary</t>
  </si>
  <si>
    <t>ANN=T|intron_variant|MODIFIER|id126909|GENE_id126909|transcript|rna10078|protein_coding|14/19|c.1543+2378A&gt;T||||||,T|non_coding_transcript_variant|MODIFIER|nell1|gene6015|transcript|XM_024418430.1|protein_coding||||||||WARNING_TRANSCRIPT_NO_START_CODON</t>
  </si>
  <si>
    <t>ANN=A|3_prime_UTR_variant|MODIFIER|id126983|GENE_id126983|transcript|rna10083|protein_coding|14/14|c.*1220C&gt;A|||||1220|WARNING_REF_DOES_NOT_MATCH_GENOME,A|3_prime_UTR_variant|MODIFIER|id126997|GENE_id126997|transcript|rna10084|protein_coding|13/13|c.*1220C&gt;A|||||1220|WARNING_REF_DOES_NOT_MATCH_GENOME,A|3_prime_UTR_variant|MODIFIER|id127010|GENE_id127010|transcript|rna10085|protein_coding|14/14|c.*1220C&gt;A|||||1220|WARNING_REF_DOES_NOT_MATCH_GENOME,A|3_prime_UTR_variant|MODIFIER|id127024|GENE_id127024|transcript|rna10086|protein_coding|15/15|c.*1220C&gt;A|||||1220|WARNING_REF_DOES_NOT_MATCH_GENOME,A|non_coding_transcript_variant|MODIFIER|LOC112248960|gene6019|transcript|XM_024418436.1|protein_coding||||||||WARNING_TRANSCRIPT_NO_START_CODON,A|non_coding_transcript_variant|MODIFIER|LOC112248960|gene6019|transcript|XM_024418438.1|protein_coding||||||||WARNING_TRANSCRIPT_NO_START_CODON,A|non_coding_transcript_variant|MODIFIER|LOC112248960|gene6019|transcript|XM_024418439.1|protein_coding||||||||WARNING_TRANSCRIPT_NO_START_CODON,A|non_coding_transcript_variant|MODIFIER|LOC112248960|gene6019|transcript|XM_024418437.1|protein_coding||||||||WARNING_TRANSCRIPT_NO_START_CODON</t>
  </si>
  <si>
    <t>ANN=A|upstream_gene_variant|MODIFIER|id137420|GENE_id137420|transcript|rna10911|protein_coding||c.-2956C&gt;A|||||2760|,A|upstream_gene_variant|MODIFIER|LOC112249343|gene6462|transcript|XM_024419196.1|protein_coding||c.-10991C&gt;A|||||2761|WARNING_TRANSCRIPT_NO_START_CODON,A|upstream_gene_variant|MODIFIER|id137429|GENE_id137429|transcript|rna10912|protein_coding||c.-2956C&gt;A|||||2761|,A|upstream_gene_variant|MODIFIER|LOC112249343|gene6462|transcript|XM_024419197.1|protein_coding||c.-10991C&gt;A|||||2760|WARNING_TRANSCRIPT_NO_START_CODON,A|intron_variant|MODIFIER|id137418|GENE_id137418|transcript|rna10910|protein_coding|1/1|c.1303+628G&gt;T||||||,A|non_coding_transcript_variant|MODIFIER|LOC112249342|gene6461|transcript|XM_024419195.1|protein_coding||||||||WARNING_TRANSCRIPT_NO_START_CODON</t>
  </si>
  <si>
    <t>TGATTTTTACCATTTTAAATG</t>
  </si>
  <si>
    <t>GTTACAGTGACAATCAATGAATTAGTTATTGATTTTTACCATTTTAAATGGCTTTTGGCGAATGTCTGAATATAAA</t>
  </si>
  <si>
    <t>ANN=T|upstream_gene_variant|MODIFIER|LOC112249331|gene6463|transcript|XM_024419180.1|protein_coding||c.-49059G&gt;T|||||2860|WARNING_TRANSCRIPT_NO_START_CODON,T|upstream_gene_variant|MODIFIER|LOC112249331|gene6463|transcript|XM_024419181.1|protein_coding||c.-50264G&gt;T|||||2860|WARNING_TRANSCRIPT_NO_START_CODON,T|downstream_gene_variant|MODIFIER|id137452|GENE_id137452|transcript|rna10914|protein_coding||c.*4416C&gt;A|||||2860|,T|downstream_gene_variant|MODIFIER|id137438|GENE_id137438|transcript|rna10913|protein_coding||c.*4416C&gt;A|||||2860|,T|intergenic_region|MODIFIER|id137420-id137452|GENE_id137420-GENE_id137452|intergenic_region|GENE_id137420-GENE_id137452|||n.71231942G&gt;T||||||</t>
  </si>
  <si>
    <t>ANN=A|upstream_gene_variant|MODIFIER|id140452|GENE_id140452|transcript|rna11191|pseudogene||n.-3111G&gt;A|||||3111|,A|intron_variant|MODIFIER|id140429|GENE_id140429|transcript|rna11189|protein_coding|4/11|c.512-13C&gt;T||||||,A|intron_variant|MODIFIER|id140441|GENE_id140441|transcript|rna11190|protein_coding|4/10|c.512-13C&gt;T||||||,A|non_coding_transcript_variant|MODIFIER|LOC112249973|gene6677|transcript|XM_024419752.1|protein_coding||||||||WARNING_TRANSCRIPT_NO_START_CODON,A|non_coding_transcript_variant|MODIFIER|LOC112249973|gene6677|transcript|XM_024419754.1|protein_coding||||||||WARNING_TRANSCRIPT_NO_START_CODON</t>
  </si>
  <si>
    <t>ANN=A|missense_variant|MODERATE|id140940|GENE_id140940|transcript|rna11243|protein_coding|1/2|c.346C&gt;A|p.Pro116Thr|2153/3604|346/1035|116/344||,A|upstream_gene_variant|MODIFIER|LOC112250005|gene6717|transcript|XM_024419792.1|protein_coding||c.-47739C&gt;A|||||2670|WARNING_TRANSCRIPT_NO_START_CODON,A|upstream_gene_variant|MODIFIER|LOC112250005|gene6717|transcript|XM_024419793.1|protein_coding||c.-47739C&gt;A|||||2670|WARNING_TRANSCRIPT_NO_START_CODON,A|downstream_gene_variant|MODIFIER|id140942|GENE_id140942|transcript|rna11244|protein_coding||c.*2949G&gt;T|||||2670|,A|downstream_gene_variant|MODIFIER|id140972|GENE_id140972|transcript|rna11245|protein_coding||c.*2949G&gt;T|||||2670|,A|non_coding_transcript_variant|MODIFIER|LOC112250006|gene6716|transcript|XM_024419794.1|protein_coding||||||||WARNING_TRANSCRIPT_NO_START_CODON</t>
  </si>
  <si>
    <t>ANN=A|upstream_gene_variant|MODIFIER|LOC112250108|gene6842|transcript|XM_024419971.1|protein_coding||c.-4002G&gt;A|||||2022|WARNING_TRANSCRIPT_NO_START_CODON,A|downstream_gene_variant|MODIFIER|id143773|GENE_id143773|transcript|rna11452|protein_coding||c.*2264C&gt;T|||||2022|,A|intron_variant|MODIFIER|id143767|GENE_id143767|transcript|rna11451|protein_coding|5/5|c.501+20G&gt;A||||||,A|intron_variant|MODIFIER|id143760|GENE_id143760|transcript|rna11450|protein_coding|5/6|c.501+20G&gt;A||||||,A|non_coding_transcript_variant|MODIFIER|LOC112250106|gene6841|transcript|XM_024419969.1|protein_coding||||||||WARNING_TRANSCRIPT_NO_START_CODON,A|non_coding_transcript_variant|MODIFIER|LOC112250106|gene6841|transcript|XM_024419970.1|protein_coding||||||||WARNING_TRANSCRIPT_NO_START_CODON</t>
  </si>
  <si>
    <t>ANN=T|intron_variant|MODIFIER|id145289|GENE_id145289|transcript|rna11524|protein_coding|1/17|c.162+9791G&gt;T||||||,T|intron_variant|MODIFIER|id145307|GENE_id145307|transcript|rna11525|protein_coding|2/18|c.162+9791G&gt;T||||||,T|intron_variant|MODIFIER|id145344|GENE_id145344|transcript|rna11527|protein_coding|1/16|c.162+9791G&gt;T||||||,T|intron_variant|MODIFIER|id145326|GENE_id145326|transcript|rna11526|protein_coding|1/17|c.162+9791G&gt;T||||||,T|non_coding_transcript_variant|MODIFIER|LOC112250145|gene6887|transcript|XM_024420036.1|protein_coding||||||||WARNING_TRANSCRIPT_NO_START_CODON,T|non_coding_transcript_variant|MODIFIER|LOC112250145|gene6887|transcript|XM_024420037.1|protein_coding||||||||WARNING_TRANSCRIPT_NO_START_CODON,T|non_coding_transcript_variant|MODIFIER|LOC112250145|gene6887|transcript|XM_024420039.1|protein_coding||||||||WARNING_TRANSCRIPT_NO_START_CODON,T|non_coding_transcript_variant|MODIFIER|LOC112250145|gene6887|transcript|XM_024420038.1|protein_coding||||||||WARNING_TRANSCRIPT_NO_START_CODON</t>
  </si>
  <si>
    <t>ANN=A|3_prime_UTR_variant|MODIFIER|id150043|GENE_id150043|transcript|rna11902|protein_coding|5/5|c.*4003G&gt;A|||||4003|WARNING_REF_DOES_NOT_MATCH_GENOME,A|3_prime_UTR_variant|MODIFIER|id150048|GENE_id150048|transcript|rna11903|protein_coding|6/6|c.*4003G&gt;A|||||4003|WARNING_REF_DOES_NOT_MATCH_GENOME,A|non_coding_transcript_variant|MODIFIER|LOC112250327|gene7100|transcript|XM_024420383.1|protein_coding||||||||WARNING_TRANSCRIPT_NO_START_CODON,A|non_coding_transcript_variant|MODIFIER|LOC112250327|gene7100|transcript|XM_024420384.1|protein_coding||||||||WARNING_TRANSCRIPT_NO_START_CODON</t>
  </si>
  <si>
    <t>ANN=T|synonymous_variant|LOW|id150936|GENE_id150936|transcript|rna11986|protein_coding|12/14|c.1535T&gt;A|p.Asn512Asn|1583/2153|1535/1842|512/613||WARNING_REF_DOES_NOT_MATCH_GENOME,T|upstream_gene_variant|MODIFIER|id150922|GENE_id150922|transcript|rna11985|protein_coding||c.-2982T&gt;A|||||2954|,T|downstream_gene_variant|MODIFIER|LOC112250368|gene7153|transcript|XM_024420454.1|protein_coding||c.*12213A&gt;T|||||2954|WARNING_TRANSCRIPT_NO_START_CODON,T|non_coding_transcript_variant|MODIFIER|LOC112250371|gene7154|transcript|XM_024420458.1|protein_coding||||||||WARNING_TRANSCRIPT_NO_START_CODON</t>
  </si>
  <si>
    <t>ANN=A|upstream_gene_variant|MODIFIER|LOC112250524|gene7334|transcript|XM_024420746.1|protein_coding||c.-12699C&gt;A|||||2775|WARNING_TRANSCRIPT_NO_START_CODON,A|upstream_gene_variant|MODIFIER|LOC112250524|gene7334|transcript|XM_024420747.1|protein_coding||c.-12699C&gt;A|||||2775|WARNING_TRANSCRIPT_NO_START_CODON,A|downstream_gene_variant|MODIFIER|LOC112250523|gene7333|transcript|XM_024420745.1|protein_coding||c.*10061C&gt;A|||||1341|WARNING_TRANSCRIPT_NO_START_CODON,A|downstream_gene_variant|MODIFIER|id154289|GENE_id154289|transcript|rna12286|protein_coding||c.*2031C&gt;A|||||1341|,A|downstream_gene_variant|MODIFIER|id154291|GENE_id154291|transcript|rna12287|protein_coding||c.*3096G&gt;T|||||2775|,A|downstream_gene_variant|MODIFIER|id154307|GENE_id154307|transcript|rna12288|protein_coding||c.*3096G&gt;T|||||2775|,A|intergenic_region|MODIFIER|id154289-id154291|GENE_id154289-GENE_id154291|intergenic_region|GENE_id154289-GENE_id154291|||n.39590504C&gt;A||||||</t>
  </si>
  <si>
    <t>ANN=A|synonymous_variant|LOW|id155412|GENE_id155412|transcript|rna12381|protein_coding|3/3|c.1008C&gt;T|p.Ser336Ser|1473/2152|1008/1281|336/426||WARNING_REF_DOES_NOT_MATCH_GENOME,A|non_coding_transcript_variant|MODIFIER|LOC112250571|gene7387|transcript|XM_024420834.1|protein_coding||||||||WARNING_TRANSCRIPT_NO_START_CODON</t>
  </si>
  <si>
    <t>ANN=T|intron_variant|MODIFIER|id159811|GENE_id159811|transcript|rna12764|protein_coding|24/46|c.2668-491G&gt;A||||||,T|non_coding_transcript_variant|MODIFIER|LOC112250770|gene7625|transcript|XM_024421184.1|protein_coding||||||||WARNING_TRANSCRIPT_NO_START_CODON</t>
  </si>
  <si>
    <t>AATGCATTACAGAACTG</t>
  </si>
  <si>
    <t>CATTCCCACCTTGCTACACTAAAGGAATGCATTACAGAACTGAAGGAGCAACATGTCTTTAGAGCACAATCACAGC</t>
  </si>
  <si>
    <t>ANN=T|3_prime_UTR_variant|MODIFIER|id161701|GENE_id161701|transcript|rna12916|protein_coding|7/7|c.*594G&gt;A|||||594|WARNING_REF_DOES_NOT_MATCH_GENOME,T|upstream_gene_variant|MODIFIER|id161686|GENE_id161686|transcript|rna12914|protein_coding||c.-4796G&gt;A|||||3228|,T|upstream_gene_variant|MODIFIER|id161679|GENE_id161679|transcript|rna12913|protein_coding||c.-4796G&gt;A|||||3220|,T|upstream_gene_variant|MODIFIER|id161663|GENE_id161663|transcript|rna12911|pseudogene||n.-2713G&gt;A|||||2713|,T|upstream_gene_variant|MODIFIER|id161671|GENE_id161671|transcript|rna12912|pseudogene||n.-2713G&gt;A|||||2713|,T|upstream_gene_variant|MODIFIER|LOC112250843|gene7699|transcript|XM_024421326.1|protein_coding||c.-4835C&gt;T|||||614|WARNING_TRANSCRIPT_NO_START_CODON,T|downstream_gene_variant|MODIFIER|LOC112250844|gene7698|transcript|XM_024421328.1|protein_coding||c.*10564C&gt;T|||||3220|WARNING_TRANSCRIPT_NO_START_CODON,T|downstream_gene_variant|MODIFIER|id161708|GENE_id161708|transcript|rna12917|protein_coding||c.*1020G&gt;A|||||614|,T|downstream_gene_variant|MODIFIER|LOC112250844|gene7698|transcript|XM_024421329.1|protein_coding||c.*10564C&gt;T|||||3228|WARNING_TRANSCRIPT_NO_START_CODON,T|downstream_gene_variant|MODIFIER|LOC112250844|gene7698|transcript|XR_002953582.1|pseudogene||n.*10564C&gt;T|||||2713|,T|downstream_gene_variant|MODIFIER|LOC112250844|gene7698|transcript|XR_002953583.1|pseudogene||n.*10564C&gt;T|||||2713|,T|intron_variant|MODIFIER|id161693|GENE_id161693|transcript|rna12915|pseudogene|6/7|n.714+1043G&gt;A||||||,T|non_coding_transcript_variant|MODIFIER|LOC112250843|gene7699|transcript|XR_002953581.1|pseudogene||||||||,T|non_coding_transcript_variant|MODIFIER|LOC112250843|gene7699|transcript|XM_024421327.1|protein_coding||||||||WARNING_TRANSCRIPT_NO_START_CODON</t>
  </si>
  <si>
    <t>GCAGAACACAGATAAGAG</t>
  </si>
  <si>
    <t>AAGCACTTTAAATGCAGAACACAGATAAGAGACCTCACAATGTCAGACTACTTTCACATTCAGTGCAAGTTCTCCA</t>
  </si>
  <si>
    <t>ANN=T|3_prime_UTR_variant|MODIFIER|id164251|GENE_id164251|transcript|rna13159|protein_coding|5/5|c.*2117T&gt;A|||||2117|WARNING_REF_DOES_NOT_MATCH_GENOME,T|non_coding_transcript_variant|MODIFIER|LOC112251572|gene7848|transcript|XM_024422550.1|protein_coding||||||||WARNING_TRANSCRIPT_NO_START_CODON</t>
  </si>
  <si>
    <t>ANN=G|3_prime_UTR_variant|MODIFIER|id164413|GENE_id164413|transcript|rna13185|protein_coding|6/6|c.*682T&gt;C|||||682|WARNING_REF_DOES_NOT_MATCH_GENOME,G|downstream_gene_variant|MODIFIER|LOC112250976|gene7865|transcript|XM_024421551.1|protein_coding||c.*7694A&gt;G|||||378|WARNING_TRANSCRIPT_NO_START_CODON,G|downstream_gene_variant|MODIFIER|id164409|GENE_id164409|transcript|rna13184|protein_coding||c.*505A&gt;G|||||378|,G|non_coding_transcript_variant|MODIFIER|LOC112250977|gene7866|transcript|XM_024421552.1|protein_coding||||||||WARNING_TRANSCRIPT_NO_START_CODON</t>
  </si>
  <si>
    <t>ANN=G|upstream_gene_variant|MODIFIER|LOC112251111|LOC112251111|transcript|gene8000|pseudogene||n.-4338C&gt;G|||||4338|,G|intergenic_region|MODIFIER|id167914-LOC112251111|GENE_id167914-LOC112251111|intergenic_region|GENE_id167914-LOC112251111|||n.68359607C&gt;G||||||</t>
  </si>
  <si>
    <t>Ots_SClkF2R2-135 secondary</t>
  </si>
  <si>
    <t>ANN=T|intron_variant|MODIFIER|id170322|GENE_id170322|transcript|rna13555|protein_coding|4/15|c.328+34T&gt;A||||||,T|intron_variant|MODIFIER|id170278|GENE_id170278|transcript|rna13553|protein_coding|10/21|c.649+34T&gt;A||||||,T|intron_variant|MODIFIER|id170300|GENE_id170300|transcript|rna13554|protein_coding|10/21|c.649+34T&gt;A||||||,T|non_coding_transcript_variant|MODIFIER|LOC112251141|gene8038|transcript|XM_024421905.1|protein_coding||||||||WARNING_TRANSCRIPT_NO_START_CODON,T|non_coding_transcript_variant|MODIFIER|LOC112251141|gene8038|transcript|XM_024421907.1|protein_coding||||||||WARNING_TRANSCRIPT_NO_START_CODON,T|non_coding_transcript_variant|MODIFIER|LOC112251141|gene8038|transcript|XM_024421906.1|protein_coding||||||||WARNING_TRANSCRIPT_NO_START_CODON</t>
  </si>
  <si>
    <t>CCAAATACAGACCAGCTACTTGTGTACTACATTCAAAGTCAAATTTTTCCCCAATCAATATAATGAAAACGTACCA</t>
  </si>
  <si>
    <t>ANN=T|intron_variant|MODIFIER|id172206|GENE_id172206|transcript|rna13716|protein_coding|4/15|c.328+34T&gt;A||||||,T|intron_variant|MODIFIER|id172162|GENE_id172162|transcript|rna13714|protein_coding|10/21|c.649+34T&gt;A||||||,T|intron_variant|MODIFIER|id172184|GENE_id172184|transcript|rna13715|protein_coding|10/21|c.649+34T&gt;A||||||,T|non_coding_transcript_variant|MODIFIER|LOC112251210|gene8115|transcript|XM_024422050.1|protein_coding||||||||WARNING_TRANSCRIPT_NO_START_CODON,T|non_coding_transcript_variant|MODIFIER|LOC112251210|gene8115|transcript|XM_024422052.1|protein_coding||||||||WARNING_TRANSCRIPT_NO_START_CODON,T|non_coding_transcript_variant|MODIFIER|LOC112251210|gene8115|transcript|XM_024422051.1|protein_coding||||||||WARNING_TRANSCRIPT_NO_START_CODON</t>
  </si>
  <si>
    <t>ANN=A|synonymous_variant|LOW|id176097|GENE_id176097|transcript|rna14070|protein_coding|7/10|c.843G&gt;A|p.Ala281Ala|899/2689|843/1830|281/609||,A|non_coding_transcript_variant|MODIFIER|ptgs2|gene8342|transcript|XM_024422345.1|protein_coding||||||||WARNING_TRANSCRIPT_NO_START_CODON</t>
  </si>
  <si>
    <t>ATCGGTGACGGCTA</t>
  </si>
  <si>
    <t>CCGATCTGGACGACCAAAGGTAGAACCCTGTGCGATAAGGTGAAAATGGGATCGGTGACGGCTAGCGAACAGGGAG</t>
  </si>
  <si>
    <t>ANN=C|intergenic_region|MODIFIER|id177178-LOC112251668|GENE_id177178-LOC112251668|intergenic_region|GENE_id177178-LOC112251668|||n.91281495T&gt;C||||||</t>
  </si>
  <si>
    <t>ANN=A|missense_variant|MODERATE|id181205|GENE_id181205|transcript|rna14652|protein_coding|31/50|c.4298C&gt;A|p.Pro1433His|4461/8115|4298/7053|1433/2350||,A|missense_variant|MODERATE|id181255|GENE_id181255|transcript|rna14653|protein_coding|30/49|c.4274C&gt;A|p.Pro1425His|4437/8091|4274/7029|1425/2342||,A|non_coding_transcript_variant|MODIFIER|LOC112252146|gene8745|transcript|XM_024423124.1|protein_coding||||||||WARNING_TRANSCRIPT_NO_START_CODON,A|non_coding_transcript_variant|MODIFIER|LOC112252146|gene8745|transcript|XM_024423126.1|protein_coding||||||||WARNING_TRANSCRIPT_NO_START_CODON</t>
  </si>
  <si>
    <t>ANN=T|intron_variant|MODIFIER|id181455|GENE_id181455|transcript|rna14670|protein_coding|13/21|c.1573-81C&gt;T||||||,T|non_coding_transcript_variant|MODIFIER|LOC112252155|gene8756|transcript|XM_024423144.1|protein_coding||||||||WARNING_TRANSCRIPT_NO_START_CODON</t>
  </si>
  <si>
    <t>ANN=A|intron_variant|MODIFIER|id182180|GENE_id182180|transcript|rna14725|protein_coding|1/6|c.229-4689A&gt;T||||||,A|intron_variant|MODIFIER|id182165|GENE_id182165|transcript|rna14724|protein_coding|9/14|c.547-4689A&gt;T||||||,A|non_coding_transcript_variant|MODIFIER|LOC112252178|gene8784|transcript|XM_024423192.1|protein_coding||||||||WARNING_TRANSCRIPT_NO_START_CODON,A|non_coding_transcript_variant|MODIFIER|LOC112252178|gene8784|transcript|XM_024423193.1|protein_coding||||||||WARNING_TRANSCRIPT_NO_START_CODON</t>
  </si>
  <si>
    <t>GCCGAAAAATAAGCGATTAGTGATGACCAAAGACTAATTAGTTGCCACCTAATGAGGCAATTGAGGTTAATTAGGT</t>
  </si>
  <si>
    <t>ANN=A|upstream_gene_variant|MODIFIER|id185499|GENE_id185499|transcript|rna15020|protein_coding||c.-2988G&gt;A|||||1810|,A|upstream_gene_variant|MODIFIER|bbs2|gene8961|transcript|XM_024423472.1|protein_coding||c.-8141G&gt;A|||||1813|WARNING_TRANSCRIPT_NO_START_CODON,A|upstream_gene_variant|MODIFIER|id185517|GENE_id185517|transcript|rna15021|protein_coding||c.-2988G&gt;A|||||1813|,A|upstream_gene_variant|MODIFIER|bbs2|gene8961|transcript|XM_024423473.1|protein_coding||c.-8141G&gt;A|||||1810|WARNING_TRANSCRIPT_NO_START_CODON,A|intron_variant|MODIFIER|id185496|GENE_id185496|transcript|rna15019|protein_coding|2/2|c.95-57C&gt;T||||||,A|non_coding_transcript_variant|MODIFIER|LOC112252339|gene8960|transcript|XM_024423471.1|protein_coding||||||||WARNING_TRANSCRIPT_NO_START_CODON</t>
  </si>
  <si>
    <t>56M2I13M1D5M</t>
  </si>
  <si>
    <t>ANN=G|upstream_gene_variant|MODIFIER|id185499|GENE_id185499|transcript|rna15020|protein_coding||c.-2745A&gt;G|||||1567|,G|upstream_gene_variant|MODIFIER|bbs2|gene8961|transcript|XM_024423472.1|protein_coding||c.-7898A&gt;G|||||1570|WARNING_TRANSCRIPT_NO_START_CODON,G|upstream_gene_variant|MODIFIER|id185517|GENE_id185517|transcript|rna15021|protein_coding||c.-2745A&gt;G|||||1570|,G|upstream_gene_variant|MODIFIER|bbs2|gene8961|transcript|XM_024423473.1|protein_coding||c.-7898A&gt;G|||||1567|WARNING_TRANSCRIPT_NO_START_CODON,G|intron_variant|MODIFIER|id185496|GENE_id185496|transcript|rna15019|protein_coding|1/2|c.25+57T&gt;C||||||,G|non_coding_transcript_variant|MODIFIER|LOC112252339|gene8960|transcript|XM_024423471.1|protein_coding||||||||WARNING_TRANSCRIPT_NO_START_CODON</t>
  </si>
  <si>
    <t>ANN=T|intron_variant|MODIFIER|id188948|GENE_id188948|transcript|rna15283|protein_coding|6/7|c.1225-182G&gt;A||||||,T|non_coding_transcript_variant|MODIFIER|LOC112252473|gene9109|transcript|XM_024423719.1|protein_coding||||||||WARNING_TRANSCRIPT_NO_START_CODON</t>
  </si>
  <si>
    <t>TTACTAAGTAGAAA</t>
  </si>
  <si>
    <t>TTCTGCAAGGGGACAACTTTCTCTCAAGATTACTAAGTAGAAACTTTATAGCTAAGAGCATTAAAGCAGGTTCCTG</t>
  </si>
  <si>
    <t>ANN=T|intergenic_region|MODIFIER|id190406-id190438|GENE_id190406-GENE_id190438|intergenic_region|GENE_id190406-GENE_id190438|||n.35130855C&gt;T||||||</t>
  </si>
  <si>
    <t>ANN=A|upstream_gene_variant|MODIFIER|LOC112252565|gene9211|transcript|XM_024423876.1|protein_coding||c.-106276C&gt;A|||||2202|WARNING_TRANSCRIPT_NO_START_CODON,A|upstream_gene_variant|MODIFIER|LOC112252565|gene9211|transcript|XM_024423878.1|protein_coding||c.-271858C&gt;A|||||2202|WARNING_TRANSCRIPT_NO_START_CODON,A|upstream_gene_variant|MODIFIER|LOC112252565|gene9211|transcript|XM_024423877.1|protein_coding||c.-285850C&gt;A|||||2202|WARNING_TRANSCRIPT_NO_START_CODON,A|downstream_gene_variant|MODIFIER|id190680|GENE_id190680|transcript|rna15456|protein_coding||c.*3815G&gt;T|||||2202|,A|downstream_gene_variant|MODIFIER|id190671|GENE_id190671|transcript|rna15455|protein_coding||c.*3815G&gt;T|||||2202|,A|downstream_gene_variant|MODIFIER|id190662|GENE_id190662|transcript|rna15454|protein_coding||c.*3815G&gt;T|||||2202|,A|intergenic_region|MODIFIER|LOC112252564-id190680|LOC112252564-GENE_id190680|intergenic_region|LOC112252564-GENE_id190680|||n.36076090C&gt;A||||||</t>
  </si>
  <si>
    <t>GTGATGAGAGGTTTCCGGAAAATCTCCTAAAAAGCGACATGGGAGACATATAACTTTTACACAATGGAATCCAGAA</t>
  </si>
  <si>
    <t>ANN=T|5_prime_UTR_variant|MODIFIER|id190687|GENE_id190687|transcript|rna15457|protein_coding|1/10|c.-218G&gt;T|||||218|WARNING_REF_DOES_NOT_MATCH_GENOME,T|non_coding_transcript_variant|MODIFIER|LOC112252566|gene9212|transcript|XM_024423879.1|protein_coding||||||||WARNING_TRANSCRIPT_NO_START_CODON</t>
  </si>
  <si>
    <t>ANN=C|upstream_gene_variant|MODIFIER|LOC112252584|gene9233|transcript|XM_024423926.1|protein_coding||c.-11187A&gt;C|||||4402|WARNING_TRANSCRIPT_NO_START_CODON,C|upstream_gene_variant|MODIFIER|id191271|GENE_id191271|transcript|rna15503|protein_coding||c.-4658A&gt;C|||||4402|,C|intron_variant|MODIFIER|id191268|GENE_id191268|transcript|rna15502|protein_coding|2/2|c.445-190A&gt;C||||||,C|non_coding_transcript_variant|MODIFIER|LOC112252583|gene9232|transcript|XM_024423925.1|protein_coding||||||||WARNING_TRANSCRIPT_NO_START_CODON</t>
  </si>
  <si>
    <t>CTACTACAACTTAGTCAACTGTTGTTTTTCTAATTGTCTTTAGTGGTATAATACTTTACTTTTACTTTACTTTTTC</t>
  </si>
  <si>
    <t>ANN=A|3_prime_UTR_variant|MODIFIER|id197699|GENE_id197699|transcript|rna15904|protein_coding|4/4|c.*2578G&gt;A|||||2578|,A|non_coding_transcript_variant|MODIFIER|LOC112252759|gene9438|transcript|XM_024424301.1|protein_coding||||||||WARNING_TRANSCRIPT_NO_START_CODON</t>
  </si>
  <si>
    <t>ANN=A|5_prime_UTR_variant|MODIFIER|id199755|GENE_id199755|transcript|rna16038|protein_coding|1/11|c.-1368A&gt;T|||||1368|WARNING_REF_DOES_NOT_MATCH_GENOME,A|intron_variant|MODIFIER|id199731|GENE_id199731|transcript|rna16037|protein_coding|14/23|c.772+1183A&gt;T||||||,A|intron_variant|MODIFIER|id199706|GENE_id199706|transcript|rna16036|protein_coding|15/24|c.1261+1183A&gt;T||||||,A|intron_variant|MODIFIER|id199682|GENE_id199682|transcript|rna16035|protein_coding|14/23|c.1177+1183A&gt;T||||||,A|intron_variant|MODIFIER|id199633|GENE_id199633|transcript|rna16033|protein_coding|14/23|c.1183+1183A&gt;T||||||,A|intron_variant|MODIFIER|id199657|GENE_id199657|transcript|rna16034|protein_coding|15/24|c.1261+1183A&gt;T||||||,A|intron_variant|MODIFIER|id199608|GENE_id199608|transcript|rna16032|pseudogene|15/24|n.1551+1183A&gt;T||||||,A|intron_variant|MODIFIER|id199766|GENE_id199766|transcript|rna16039|pseudogene|15/22|n.1552+1183A&gt;T||||||,A|non_coding_transcript_variant|MODIFIER|LOC112252807|gene9487|transcript|XM_024424427.1|protein_coding||||||||WARNING_TRANSCRIPT_NO_START_CODON,A|non_coding_transcript_variant|MODIFIER|LOC112252807|gene9487|transcript|XM_024424429.1|protein_coding||||||||WARNING_TRANSCRIPT_NO_START_CODON,A|non_coding_transcript_variant|MODIFIER|LOC112252807|gene9487|transcript|XM_024424433.1|protein_coding||||||||WARNING_TRANSCRIPT_NO_START_CODON,A|non_coding_transcript_variant|MODIFIER|LOC112252807|gene9487|transcript|XM_024424428.1|protein_coding||||||||WARNING_TRANSCRIPT_NO_START_CODON,A|non_coding_transcript_variant|MODIFIER|LOC112252807|gene9487|transcript|XM_024424432.1|protein_coding||||||||WARNING_TRANSCRIPT_NO_START_CODON,A|non_coding_transcript_variant|MODIFIER|LOC112252807|gene9487|transcript|XM_024424430.1|protein_coding||||||||WARNING_TRANSCRIPT_NO_START_CODON,A|non_coding_transcript_variant|MODIFIER|LOC112252807|gene9487|transcript|XR_002953892.1|pseudogene||||||||,A|non_coding_transcript_variant|MODIFIER|LOC112252807|gene9487|transcript|XR_002953893.1|pseudogene||||||||</t>
  </si>
  <si>
    <t>55M1I20M</t>
  </si>
  <si>
    <t>ANN=A|upstream_gene_variant|MODIFIER|id200760|GENE_id200760|transcript|rna16123|protein_coding||c.-2908C&gt;T|||||2380|,A|upstream_gene_variant|MODIFIER|id200744|GENE_id200744|transcript|rna16122|protein_coding||c.-2908C&gt;T|||||2377|,A|upstream_gene_variant|MODIFIER|id200730|GENE_id200730|transcript|rna16121|protein_coding||c.-2908C&gt;T|||||2374|,A|downstream_gene_variant|MODIFIER|LOC112252846|gene9534|transcript|XM_024424511.1|protein_coding||c.*280913G&gt;A|||||2380|WARNING_TRANSCRIPT_NO_START_CODON,A|downstream_gene_variant|MODIFIER|LOC112252846|gene9534|transcript|XM_024424512.1|protein_coding||c.*280913G&gt;A|||||2377|WARNING_TRANSCRIPT_NO_START_CODON,A|downstream_gene_variant|MODIFIER|LOC112252846|gene9534|transcript|XM_024424513.1|protein_coding||c.*280913G&gt;A|||||2374|WARNING_TRANSCRIPT_NO_START_CODON,A|intergenic_region|MODIFIER|id200730-id200820|GENE_id200730-GENE_id200820|intergenic_region|GENE_id200730-GENE_id200820|||n.55710320G&gt;A||||||</t>
  </si>
  <si>
    <t>ANN=A|downstream_gene_variant|MODIFIER|LOC112252903|gene9593|transcript|XM_024424597.1|protein_coding||c.*49928G&gt;A|||||2137|WARNING_TRANSCRIPT_NO_START_CODON,A|downstream_gene_variant|MODIFIER|id201753|GENE_id201753|transcript|rna16217|protein_coding||c.*2817G&gt;A|||||2137|,A|intergenic_region|MODIFIER|id201753-id201757|GENE_id201753-GENE_id201757|intergenic_region|GENE_id201753-GENE_id201757|||n.58232274G&gt;A||||||</t>
  </si>
  <si>
    <t>CTTTTCTGAATTAGTGCTGTGCTTGTTCAGCGTCTGTTACGGACATACTGTTACTTCACTGACAGAGTTGAAGAAG</t>
  </si>
  <si>
    <t>ANN=T|upstream_gene_variant|MODIFIER|ptpre|gene9770|transcript|XM_024424934.1|protein_coding||c.-53240C&gt;T|||||2288|WARNING_TRANSCRIPT_NO_START_CODON,T|upstream_gene_variant|MODIFIER|ptpre|gene9770|transcript|XM_024424936.1|protein_coding||c.-18858C&gt;T|||||2287|WARNING_TRANSCRIPT_NO_START_CODON,T|upstream_gene_variant|MODIFIER|ptpre|gene9770|transcript|XM_024424935.1|protein_coding||c.-53368C&gt;T|||||2288|WARNING_TRANSCRIPT_NO_START_CODON,T|downstream_gene_variant|MODIFIER|id207885|GENE_id207885|transcript|rna16577|protein_coding||c.*4468G&gt;A|||||2287|,T|downstream_gene_variant|MODIFIER|id207925|GENE_id207925|transcript|rna16579|protein_coding||c.*4468G&gt;A|||||2288|,T|downstream_gene_variant|MODIFIER|id207903|GENE_id207903|transcript|rna16578|protein_coding||c.*4468G&gt;A|||||2288|,T|intergenic_region|MODIFIER|id207874-id207885|GENE_id207874-GENE_id207885|intergenic_region|GENE_id207874-GENE_id207885|||n.65879558C&gt;T||||||</t>
  </si>
  <si>
    <t>ANN=C|downstream_gene_variant|MODIFIER|LOC112253064|gene9776|transcript|XM_024424942.1|protein_coding||c.*7809A&gt;C|||||1738|WARNING_TRANSCRIPT_NO_START_CODON,C|downstream_gene_variant|MODIFIER|id208030|GENE_id208030|transcript|rna16587|protein_coding||c.*2039A&gt;C|||||1738|,C|downstream_gene_variant|MODIFIER|id208041|GENE_id208041|transcript|rna16588|protein_coding||c.*2039A&gt;C|||||1738|,C|downstream_gene_variant|MODIFIER|id208053|GENE_id208053|transcript|rna16589|protein_coding||c.*2039A&gt;C|||||1738|,C|downstream_gene_variant|MODIFIER|LOC112253064|gene9776|transcript|XM_024424944.1|protein_coding||c.*7452A&gt;C|||||1738|WARNING_TRANSCRIPT_NO_START_CODON,C|downstream_gene_variant|MODIFIER|LOC112253064|gene9776|transcript|XM_024424943.1|protein_coding||c.*6931A&gt;C|||||1738|WARNING_TRANSCRIPT_NO_START_CODON,C|intron_variant|MODIFIER|id208165|GENE_id208165|transcript|rna16594|protein_coding|24/24|c.3563+265T&gt;G||||||,C|intron_variant|MODIFIER|id208190|GENE_id208190|transcript|rna16595|protein_coding|24/24|c.3572+265T&gt;G||||||,C|intron_variant|MODIFIER|id208064|GENE_id208064|transcript|rna16590|protein_coding|24/24|c.3482+265T&gt;G||||||,C|intron_variant|MODIFIER|id208089|GENE_id208089|transcript|rna16591|protein_coding|25/25|c.3602+265T&gt;G||||||,C|intron_variant|MODIFIER|id208115|GENE_id208115|transcript|rna16592|protein_coding|24/24|c.3593+265T&gt;G||||||,C|intron_variant|MODIFIER|id208140|GENE_id208140|transcript|rna16593|protein_coding|24/24|c.3602+265T&gt;G||||||,C|non_coding_transcript_variant|MODIFIER|edrf1|gene9777|transcript|XM_024424945.1|protein_coding||||||||WARNING_TRANSCRIPT_NO_START_CODON,C|non_coding_transcript_variant|MODIFIER|edrf1|gene9777|transcript|XM_024424948.1|protein_coding||||||||WARNING_TRANSCRIPT_NO_START_CODON,C|non_coding_transcript_variant|MODIFIER|edrf1|gene9777|transcript|XM_024424949.1|protein_coding||||||||WARNING_TRANSCRIPT_NO_START_CODON,C|non_coding_transcript_variant|MODIFIER|edrf1|gene9777|transcript|XM_024424946.1|protein_coding||||||||WARNING_TRANSCRIPT_NO_START_CODON,C|non_coding_transcript_variant|MODIFIER|edrf1|gene9777|transcript|XM_024424947.1|protein_coding||||||||WARNING_TRANSCRIPT_NO_START_CODON,C|non_coding_transcript_variant|MODIFIER|edrf1|gene9777|transcript|XM_024424950.1|protein_coding||||||||WARNING_TRANSCRIPT_NO_START_CODON</t>
  </si>
  <si>
    <t>ANN=C|missense_variant|MODERATE|id211242|GENE_id211242|transcript|rna16820|protein_coding|5/5|c.1504T&gt;C|p.Thr502Pro|1883/2373|1504/1602|502/533||WARNING_REF_DOES_NOT_MATCH_GENOME,C|upstream_gene_variant|MODIFIER|LOC112253547|gene9885|transcript|XM_024425494.1|protein_coding||c.-85713T&gt;C|||||4756|WARNING_TRANSCRIPT_NO_START_CODON,C|downstream_gene_variant|MODIFIER|LOC112253168|gene9883|transcript|XM_024425157.1|protein_coding||c.*10895T&gt;C|||||3655|WARNING_TRANSCRIPT_NO_START_CODON,C|downstream_gene_variant|MODIFIER|id211235|GENE_id211235|transcript|rna16819|protein_coding||c.*5129T&gt;C|||||3655|,C|downstream_gene_variant|MODIFIER|id211247|GENE_id211247|transcript|rna16821|protein_coding||c.*4756A&gt;G|||||4756|,C|non_coding_transcript_variant|MODIFIER|LOC112253166|gene9884|transcript|XM_024425155.1|protein_coding||||||||WARNING_TRANSCRIPT_NO_START_CODON</t>
  </si>
  <si>
    <t>ANN=G|intergenic_region|MODIFIER|id212447-id212449|GENE_id212447-GENE_id212449|intergenic_region|GENE_id212447-GENE_id212449|||n.75723543C&gt;G||||||</t>
  </si>
  <si>
    <t>ANN=G|intron_variant|MODIFIER|id212704|GENE_id212704|transcript|rna16929|protein_coding|1/4|c.283+242A&gt;G||||||,G|non_coding_transcript_variant|MODIFIER|LOC112253216|gene9961|transcript|XM_024425234.1|protein_coding||||||||WARNING_TRANSCRIPT_NO_START_CODON</t>
  </si>
  <si>
    <t>ANN=T|downstream_gene_variant|MODIFIER|id214502|GENE_id214502|transcript|rna17100|protein_coding||c.*3412A&gt;T|||||2321|,T|downstream_gene_variant|MODIFIER|LOC112253687|gene10097|transcript|XM_024425635.1|protein_coding||c.*36453A&gt;T|||||2321|WARNING_TRANSCRIPT_NO_START_CODON,T|intron_variant|MODIFIER|id214517|GENE_id214517|transcript|rna17101|protein_coding|15/31|c.1639-155A&gt;T||||||,T|intron_variant|MODIFIER|id214549|GENE_id214549|transcript|rna17102|protein_coding|15/31|c.1639-155A&gt;T||||||,T|intron_variant|MODIFIER|id214581|GENE_id214581|transcript|rna17103|protein_coding|15/30|c.1639-155A&gt;T||||||,T|intron_variant|MODIFIER|id214612|GENE_id214612|transcript|rna17104|protein_coding|15/30|c.1639-155A&gt;T||||||,T|intron_variant|MODIFIER|id214643|GENE_id214643|transcript|rna17105|protein_coding|15/30|c.1639-155A&gt;T||||||,T|intron_variant|MODIFIER|id214674|GENE_id214674|transcript|rna17106|protein_coding|15/30|c.1639-1190A&gt;T||||||,T|intron_variant|MODIFIER|id214705|GENE_id214705|transcript|rna17107|protein_coding|15/29|c.1639-1190A&gt;T||||||,T|non_coding_transcript_variant|MODIFIER|LOC112253687|gene10097|transcript|XM_024425628.1|protein_coding||||||||WARNING_TRANSCRIPT_NO_START_CODON,T|non_coding_transcript_variant|MODIFIER|LOC112253687|gene10097|transcript|XM_024425630.1|protein_coding||||||||WARNING_TRANSCRIPT_NO_START_CODON,T|non_coding_transcript_variant|MODIFIER|LOC112253687|gene10097|transcript|XM_024425629.1|protein_coding||||||||WARNING_TRANSCRIPT_NO_START_CODON,T|non_coding_transcript_variant|MODIFIER|LOC112253687|gene10097|transcript|XM_024425631.1|protein_coding||||||||WARNING_TRANSCRIPT_NO_START_CODON,T|non_coding_transcript_variant|MODIFIER|LOC112253687|gene10097|transcript|XM_024425632.1|protein_coding||||||||WARNING_TRANSCRIPT_NO_START_CODON,T|non_coding_transcript_variant|MODIFIER|LOC112253687|gene10097|transcript|XM_024425633.1|protein_coding||||||||WARNING_TRANSCRIPT_NO_START_CODON,T|non_coding_transcript_variant|MODIFIER|LOC112253687|gene10097|transcript|XM_024425634.1|protein_coding||||||||WARNING_TRANSCRIPT_NO_START_CODON</t>
  </si>
  <si>
    <t>ANN=C|downstream_gene_variant|MODIFIER|id214517|GENE_id214517|transcript|rna17101|protein_coding||c.*3817A&gt;C|||||1441|,C|downstream_gene_variant|MODIFIER|LOC112253687|gene10097|transcript|XM_024425628.1|protein_coding||c.*51891A&gt;C|||||1441|WARNING_TRANSCRIPT_NO_START_CODON,C|downstream_gene_variant|MODIFIER|id214549|GENE_id214549|transcript|rna17102|protein_coding||c.*3817A&gt;C|||||1441|,C|downstream_gene_variant|MODIFIER|id214581|GENE_id214581|transcript|rna17103|protein_coding||c.*3817A&gt;C|||||1441|,C|downstream_gene_variant|MODIFIER|id214612|GENE_id214612|transcript|rna17104|protein_coding||c.*3817A&gt;C|||||1441|,C|downstream_gene_variant|MODIFIER|id214643|GENE_id214643|transcript|rna17105|protein_coding||c.*3817A&gt;C|||||1441|,C|downstream_gene_variant|MODIFIER|id214674|GENE_id214674|transcript|rna17106|protein_coding||c.*3817A&gt;C|||||1441|,C|downstream_gene_variant|MODIFIER|id214705|GENE_id214705|transcript|rna17107|protein_coding||c.*3817A&gt;C|||||1441|,C|downstream_gene_variant|MODIFIER|LOC112253687|gene10097|transcript|XM_024425630.1|protein_coding||c.*51892A&gt;C|||||1441|WARNING_TRANSCRIPT_NO_START_CODON,C|downstream_gene_variant|MODIFIER|LOC112253687|gene10097|transcript|XM_024425629.1|protein_coding||c.*51891A&gt;C|||||1441|WARNING_TRANSCRIPT_NO_START_CODON,C|downstream_gene_variant|MODIFIER|LOC112253687|gene10097|transcript|XM_024425631.1|protein_coding||c.*51891A&gt;C|||||1441|WARNING_TRANSCRIPT_NO_START_CODON,C|downstream_gene_variant|MODIFIER|LOC112253687|gene10097|transcript|XM_024425632.1|protein_coding||c.*51891A&gt;C|||||1441|WARNING_TRANSCRIPT_NO_START_CODON,C|downstream_gene_variant|MODIFIER|LOC112253687|gene10097|transcript|XM_024425633.1|protein_coding||c.*51891A&gt;C|||||1441|WARNING_TRANSCRIPT_NO_START_CODON,C|downstream_gene_variant|MODIFIER|LOC112253687|gene10097|transcript|XM_024425634.1|protein_coding||c.*51891A&gt;C|||||1441|WARNING_TRANSCRIPT_NO_START_CODON,C|intergenic_region|MODIFIER|LOC112253687-id214735|gene10097-GENE_id214735|intergenic_region|gene10097-GENE_id214735|||n.3608628A&gt;C||||||</t>
  </si>
  <si>
    <t>ANN=C|3_prime_UTR_variant|MODIFIER|id215694|GENE_id215694|transcript|rna17193|protein_coding|3/3|c.*438T&gt;C|||||438|WARNING_REF_DOES_NOT_MATCH_GENOME,C|downstream_gene_variant|MODIFIER|LOC112253740|gene10163|transcript|XM_024425710.1|protein_coding||c.*15511T&gt;C|||||3245|WARNING_TRANSCRIPT_NO_START_CODON,C|downstream_gene_variant|MODIFIER|id215687|GENE_id215687|transcript|rna17192|protein_coding||c.*4824T&gt;C|||||3245|,C|non_coding_transcript_variant|MODIFIER|LOC112253741|gene10164|transcript|XM_024425711.1|protein_coding||||||||WARNING_TRANSCRIPT_NO_START_CODON</t>
  </si>
  <si>
    <t>AATGACCCATGACTGG</t>
  </si>
  <si>
    <t>ATTCCTACCACAAAGAGACAGACAGATGGAATGACCCATGACTGGATACATTGACAGATAGACAGACAGACAGACC</t>
  </si>
  <si>
    <t>ANN=T|downstream_gene_variant|MODIFIER|LOC112253825|gene10262|transcript|XM_024425845.1|protein_coding||c.*9194G&gt;T|||||4164|WARNING_TRANSCRIPT_NO_START_CODON,T|downstream_gene_variant|MODIFIER|id217400|GENE_id217400|transcript|rna17338|protein_coding||c.*6136G&gt;T|||||4164|,T|intron_variant|MODIFIER|id217404|GENE_id217404|transcript|rna17339|protein_coding|3/9|c.765+85C&gt;A||||||,T|non_coding_transcript_variant|MODIFIER|LOC112253826|gene10263|transcript|XM_024425846.1|protein_coding||||||||WARNING_TRANSCRIPT_NO_START_CODON</t>
  </si>
  <si>
    <t>GGTCTGTCTGTCTGTCTATCTGTCAATGTACCCAGTCATGGGTCATTCCATCTGTCTGTCTCTCTGTGGTAGGAAT</t>
  </si>
  <si>
    <t>ANN=T|upstream_gene_variant|MODIFIER|LOC112253855|gene10302|transcript|XM_024425894.1|protein_coding||c.-9193G&gt;T|||||4164|WARNING_TRANSCRIPT_NO_START_CODON,T|downstream_gene_variant|MODIFIER|id218101|GENE_id218101|transcript|rna17403|protein_coding||c.*6136C&gt;A|||||4164|,T|intron_variant|MODIFIER|id218091|GENE_id218091|transcript|rna17402|protein_coding|3/9|c.765+85G&gt;T||||||,T|non_coding_transcript_variant|MODIFIER|LOC112253856|gene10301|transcript|XM_024425895.1|protein_coding||||||||WARNING_TRANSCRIPT_NO_START_CODON</t>
  </si>
  <si>
    <t>ANN=G|3_prime_UTR_variant|MODIFIER|id225613|GENE_id225613|transcript|rna18084|protein_coding|11/11|c.*504T&gt;C|||||504|,G|3_prime_UTR_variant|MODIFIER|id225624|GENE_id225624|transcript|rna18085|protein_coding|12/12|c.*504T&gt;C|||||504|,G|3_prime_UTR_variant|MODIFIER|id225636|GENE_id225636|transcript|rna18086|protein_coding|12/12|c.*504T&gt;C|||||504|,G|3_prime_UTR_variant|MODIFIER|id225648|GENE_id225648|transcript|rna18087|protein_coding|12/12|c.*504T&gt;C|||||504|,G|3_prime_UTR_variant|MODIFIER|id225660|GENE_id225660|transcript|rna18088|protein_coding|12/12|c.*504T&gt;C|||||504|,G|3_prime_UTR_variant|MODIFIER|id225601|GENE_id225601|transcript|rna18083|protein_coding|12/12|c.*504T&gt;C|||||504|,G|upstream_gene_variant|MODIFIER|id225588|GENE_id225588|transcript|rna18082|protein_coding||c.-3281T&gt;C|||||3197|,G|downstream_gene_variant|MODIFIER|LOC112254194|gene10726|transcript|XM_024426520.1|protein_coding||c.*26349A&gt;G|||||3197|WARNING_TRANSCRIPT_NO_START_CODON,G|non_coding_transcript_variant|MODIFIER|smpd2|gene10727|transcript|XM_024426521.1|protein_coding||||||||WARNING_TRANSCRIPT_NO_START_CODON,G|non_coding_transcript_variant|MODIFIER|smpd2|gene10727|transcript|XM_024426522.1|protein_coding||||||||WARNING_TRANSCRIPT_NO_START_CODON,G|non_coding_transcript_variant|MODIFIER|smpd2|gene10727|transcript|XM_024426524.1|protein_coding||||||||WARNING_TRANSCRIPT_NO_START_CODON,G|non_coding_transcript_variant|MODIFIER|smpd2|gene10727|transcript|XM_024426525.1|protein_coding||||||||WARNING_TRANSCRIPT_NO_START_CODON,G|non_coding_transcript_variant|MODIFIER|smpd2|gene10727|transcript|XM_024426527.1|protein_coding||||||||WARNING_TRANSCRIPT_NO_START_CODON,G|non_coding_transcript_variant|MODIFIER|smpd2|gene10727|transcript|XM_024426526.1|protein_coding||||||||WARNING_TRANSCRIPT_NO_START_CODON</t>
  </si>
  <si>
    <t>TTTCACTTTCTAATAAAAGGTCCACAATGTACTGCTTTGATAGCTATCCCATTCACTATGACCTATCAAAAATAGG</t>
  </si>
  <si>
    <t>ANN=G|intron_variant|MODIFIER|id229216|GENE_id229216|transcript|rna18388|protein_coding|19/26|c.2301+256T&gt;C||||||,G|intron_variant|MODIFIER|id229159|GENE_id229159|transcript|rna18386|protein_coding|19/27|c.2301+256T&gt;C||||||,G|intron_variant|MODIFIER|id229187|GENE_id229187|transcript|rna18387|protein_coding|19/28|c.2301+256T&gt;C||||||,G|intron_variant|MODIFIER|id229071|GENE_id229071|transcript|rna18383|protein_coding|17/28|c.2244+256T&gt;C||||||,G|intron_variant|MODIFIER|id229100|GENE_id229100|transcript|rna18384|protein_coding|18/29|c.2283+256T&gt;C||||||,G|intron_variant|MODIFIER|id229130|GENE_id229130|transcript|rna18385|protein_coding|19/28|c.2301+256T&gt;C||||||,G|intron_variant|MODIFIER|id229010|GENE_id229010|transcript|rna18381|protein_coding|18/29|c.2262+256T&gt;C||||||,G|intron_variant|MODIFIER|id229040|GENE_id229040|transcript|rna18382|protein_coding|19/30|c.2301+256T&gt;C||||||,G|intron_variant|MODIFIER|id228979|GENE_id228979|transcript|rna18380|protein_coding|19/30|c.2301+256T&gt;C||||||,G|non_coding_transcript_variant|MODIFIER|LOC112254342|gene10894|transcript|XM_024426803.1|protein_coding||||||||WARNING_TRANSCRIPT_NO_START_CODON,G|non_coding_transcript_variant|MODIFIER|LOC112254342|gene10894|transcript|XM_024426812.1|protein_coding||||||||WARNING_TRANSCRIPT_NO_START_CODON,G|non_coding_transcript_variant|MODIFIER|LOC112254342|gene10894|transcript|XM_024426809.1|protein_coding||||||||WARNING_TRANSCRIPT_NO_START_CODON,G|non_coding_transcript_variant|MODIFIER|LOC112254342|gene10894|transcript|XM_024426811.1|protein_coding||||||||WARNING_TRANSCRIPT_NO_START_CODON,G|non_coding_transcript_variant|MODIFIER|LOC112254342|gene10894|transcript|XM_024426805.1|protein_coding||||||||WARNING_TRANSCRIPT_NO_START_CODON,G|non_coding_transcript_variant|MODIFIER|LOC112254342|gene10894|transcript|XM_024426807.1|protein_coding||||||||WARNING_TRANSCRIPT_NO_START_CODON,G|non_coding_transcript_variant|MODIFIER|LOC112254342|gene10894|transcript|XM_024426808.1|protein_coding||||||||WARNING_TRANSCRIPT_NO_START_CODON,G|non_coding_transcript_variant|MODIFIER|LOC112254342|gene10894|transcript|XM_024426806.1|protein_coding||||||||WARNING_TRANSCRIPT_NO_START_CODON,G|non_coding_transcript_variant|MODIFIER|LOC112254342|gene10894|transcript|XM_024426804.1|protein_coding||||||||WARNING_TRANSCRIPT_NO_START_CODON</t>
  </si>
  <si>
    <t>ANN=G|intergenic_region|MODIFIER|id232326-id232355|GENE_id232326-GENE_id232355|intergenic_region|GENE_id232326-GENE_id232355|||n.50130039T&gt;G||||||</t>
  </si>
  <si>
    <t>ANN=T|synonymous_variant|LOW|id238741|GENE_id238741|transcript|rna19127|protein_coding|4/7|c.459G&gt;T|p.Gly153Gly|1109/1932|459/897|153/298||WARNING_REF_DOES_NOT_MATCH_GENOME,T|upstream_gene_variant|MODIFIER|LOC112255504|gene11332|transcript|XM_024428485.1|protein_coding||c.-9869G&gt;T|||||2115|WARNING_TRANSCRIPT_NO_START_CODON,T|upstream_gene_variant|MODIFIER|id238757|GENE_id238757|transcript|rna19129|protein_coding||c.-2189G&gt;T|||||2115|,T|upstream_gene_variant|MODIFIER|id238748|GENE_id238748|transcript|rna19128|protein_coding||c.-2189G&gt;T|||||2115|,T|upstream_gene_variant|MODIFIER|LOC112255504|gene11332|transcript|XM_024428486.1|protein_coding||c.-9870G&gt;T|||||2115|WARNING_TRANSCRIPT_NO_START_CODON,T|non_coding_transcript_variant|MODIFIER|LOC112254710|gene11331|transcript|XM_024427494.1|protein_coding||||||||WARNING_TRANSCRIPT_NO_START_CODON</t>
  </si>
  <si>
    <t>ANN=T|missense_variant|MODERATE|id239068|GENE_id239068|transcript|rna19171|protein_coding|12/16|c.1302G&gt;A|p.Asn434Lys|1478/2254|1302/1695|434/564||WARNING_REF_DOES_NOT_MATCH_GENOME,T|missense_variant|MODERATE|id239051|GENE_id239051|transcript|rna19170|protein_coding|13/17|c.1299G&gt;A|p.Asn433Lys|1650/2426|1299/1692|433/563||WARNING_REF_DOES_NOT_MATCH_GENOME,T|missense_variant|MODERATE|id239084|GENE_id239084|transcript|rna19172|protein_coding|13/16|c.1299G&gt;A|p.Asn433Lys|1647/3519|1299/1677|433/558||WARNING_REF_DOES_NOT_MATCH_GENOME,T|non_coding_transcript_variant|MODIFIER|LOC112254731|gene11366|transcript|XM_024427521.1|protein_coding||||||||WARNING_TRANSCRIPT_NO_START_CODON,T|non_coding_transcript_variant|MODIFIER|LOC112254731|gene11366|transcript|XM_024427522.1|protein_coding||||||||WARNING_TRANSCRIPT_NO_START_CODON,T|non_coding_transcript_variant|MODIFIER|LOC112254731|gene11366|transcript|XM_024427523.1|protein_coding||||||||WARNING_TRANSCRIPT_NO_START_CODON</t>
  </si>
  <si>
    <t>ANN=C|intron_variant|MODIFIER|id239151|GENE_id239151|transcript|rna19180|protein_coding|5/11|c.679+249T&gt;C||||||,C|non_coding_transcript_variant|MODIFIER|npepl1|gene11369|transcript|XM_024427524.1|protein_coding||||||||WARNING_TRANSCRIPT_NO_START_CODON</t>
  </si>
  <si>
    <t>GTATCTGAACTCTTTGGCAAA</t>
  </si>
  <si>
    <t>GGTCTAACACTGTATCAGTATCTGAACTCTTTGGCAAATGTCCTGTAATGTTTGATAAGAGATAAGTAGGGCAGGC</t>
  </si>
  <si>
    <t>ANN=T|intergenic_region|MODIFIER|id239720-id239724|GENE_id239720-GENE_id239724|intergenic_region|GENE_id239720-GENE_id239724|||n.64709638A&gt;T||||||</t>
  </si>
  <si>
    <t>ANN=A|upstream_gene_variant|MODIFIER|id240069|GENE_id240069|transcript|rna19277|protein_coding||c.-4228A&gt;T|||||4127|,A|upstream_gene_variant|MODIFIER|id240075|GENE_id240075|transcript|rna19278|protein_coding||c.-4228A&gt;T|||||4127|,A|upstream_gene_variant|MODIFIER|id240089|GENE_id240089|transcript|rna19280|pseudogene||n.-2354A&gt;T|||||2354|,A|upstream_gene_variant|MODIFIER|id240090|GENE_id240090|transcript|rna19281|pseudogene||n.-1719A&gt;T|||||1719|,A|upstream_gene_variant|MODIFIER|id240091|GENE_id240091|transcript|rna19282|pseudogene||n.-415A&gt;T|||||415|,A|downstream_gene_variant|MODIFIER|LOC112254783|gene11421|transcript|XM_024427629.1|protein_coding||c.*14629T&gt;A|||||4127|WARNING_TRANSCRIPT_NO_START_CODON,A|downstream_gene_variant|MODIFIER|LOC112255609|gene11423|transcript|XR_002954330.1|snoRNA||n.*2482T&gt;A|||||2354|,A|downstream_gene_variant|MODIFIER|LOC112255610|gene11424|transcript|XR_002954331.1|snoRNA||n.*1847T&gt;A|||||1719|,A|downstream_gene_variant|MODIFIER|LOC112255608|gene11425|transcript|XR_002954329.1|snoRNA||n.*543T&gt;A|||||415|,A|downstream_gene_variant|MODIFIER|LOC112254783|gene11421|transcript|XM_024427630.1|protein_coding||c.*15773T&gt;A|||||4127|WARNING_TRANSCRIPT_NO_START_CODON,A|intron_variant|MODIFIER|id240081|GENE_id240081|transcript|rna19279|protein_coding|3/7|c.230+53A&gt;T||||||,A|non_coding_transcript_variant|MODIFIER|LOC112254784|gene11422|transcript|XM_024427631.1|protein_coding||||||||WARNING_TRANSCRIPT_NO_START_CODON</t>
  </si>
  <si>
    <t>ANN=A|intergenic_region|MODIFIER|id240380-id240390|GENE_id240380-GENE_id240390|intergenic_region|GENE_id240380-GENE_id240390|||n.66039124G&gt;A||||||</t>
  </si>
  <si>
    <t>ANN=G|intron_variant|MODIFIER|id240656|GENE_id240656|transcript|rna19319|protein_coding|1/13|c.188-572T&gt;C||||||,G|non_coding_transcript_variant|MODIFIER|LOC112254798|gene11443|transcript|XM_024427668.1|protein_coding||||||||WARNING_TRANSCRIPT_NO_START_CODON</t>
  </si>
  <si>
    <t>AAACCACGGTATCCTTTATTCATCAATATATTTTTTATAGGCTATCCAAACCTATTTTTTTATGATTCATACATAT</t>
  </si>
  <si>
    <t>53M1I22M</t>
  </si>
  <si>
    <t>ANN=A|intergenic_region|MODIFIER|id241125-id241130|GENE_id241125-GENE_id241130|intergenic_region|GENE_id241125-GENE_id241130|||n.66905811T&gt;A||||||</t>
  </si>
  <si>
    <t>ANN=A|3_prime_UTR_variant|MODIFIER|id242182|GENE_id242182|transcript|rna19438|protein_coding|2/2|c.*378G&gt;T|||||378|WARNING_REF_DOES_NOT_MATCH_GENOME,A|non_coding_transcript_variant|MODIFIER|LOC112254861|gene11514|transcript|XM_024427781.1|protein_coding||||||||WARNING_TRANSCRIPT_NO_START_CODON</t>
  </si>
  <si>
    <t>AGTACAAGTGCAGAGAATGACATCATGCCTCATAAACTCATGATTCCGAGCTTGAGTTAGGAGGACTTTGTAGCTT</t>
  </si>
  <si>
    <t>ANN=C|missense_variant|MODERATE|id245210|GENE_id245210|transcript|rna19717|protein_coding|13/18|c.6353C&gt;G|p.Thr2118Ser|6968/8409|6353/7365|2118/2454||,C|missense_variant|MODERATE|id245190|GENE_id245190|transcript|rna19716|protein_coding|15/20|c.7139C&gt;G|p.Thr2380Ser|7348/8789|7139/8151|2380/2716||,C|non_coding_transcript_variant|MODIFIER|helz2|gene11698|transcript|XM_024428029.1|protein_coding||||||||WARNING_TRANSCRIPT_NO_START_CODON,C|non_coding_transcript_variant|MODIFIER|helz2|gene11698|transcript|XM_024428030.1|protein_coding||||||||WARNING_TRANSCRIPT_NO_START_CODON</t>
  </si>
  <si>
    <t>CCATTCCCATCGGCATCGTGATGTCTCTGACGGTGTGCTTTCTGGCCTACTTCGGTGTGTCTGCTGCAGATCGGAA</t>
  </si>
  <si>
    <t>ANN=T|missense_variant|MODERATE|id248915|GENE_id248915|transcript|rna20115|protein_coding|6/12|c.986G&gt;T|p.Thr329Met|1162/2491|986/2013|329/670||WARNING_REF_DOES_NOT_MATCH_GENOME,T|missense_variant|MODERATE|id248927|GENE_id248927|transcript|rna20116|protein_coding|6/12|c.986G&gt;T|p.Thr329Met|1162/2488|986/2010|329/669||WARNING_REF_DOES_NOT_MATCH_GENOME,T|non_coding_transcript_variant|MODIFIER|slc7a2|gene12019|transcript|XM_024428854.1|protein_coding||||||||WARNING_TRANSCRIPT_NO_START_CODON,T|non_coding_transcript_variant|MODIFIER|slc7a2|gene12019|transcript|XM_024428855.1|protein_coding||||||||WARNING_TRANSCRIPT_NO_START_CODON</t>
  </si>
  <si>
    <t>TGCCTAAACACTCCCAAGGTGCCTTCCCCTTCGCGGAACAAAAACAGAACAGATCGGAAGAGCACACGTCTGAACT</t>
  </si>
  <si>
    <t>52M24S</t>
  </si>
  <si>
    <t>ANN=G|intergenic_region|MODIFIER|id250176-id250181|GENE_id250176-GENE_id250181|intergenic_region|GENE_id250176-GENE_id250181|||n.10116544C&gt;G||||||</t>
  </si>
  <si>
    <t>CTAATCACAGGGTCG</t>
  </si>
  <si>
    <t>GCTTCCGATCTCACAGGCCTTCGTATTCACCTTGATCTAATCACAGGGTCGATGACAAACGGACAGTGTCATCCTC</t>
  </si>
  <si>
    <t>ANN=G|intron_variant|MODIFIER|id250415|GENE_id250415|transcript|rna20231|protein_coding|6/10|c.772+2759C&gt;G||||||,G|non_coding_transcript_variant|MODIFIER|LOC112256032|gene12073|transcript|XM_024428971.1|protein_coding||||||||WARNING_TRANSCRIPT_NO_START_CODON</t>
  </si>
  <si>
    <t>GGGTCCAGCAGGATG</t>
  </si>
  <si>
    <t>CGTGGCTCTTCCGATCTAGACAGAGAAAGTCGGGACATTGGGGGTCCAGCAGGATGCCTCTGAGGAGGTGGGTGGT</t>
  </si>
  <si>
    <t>17S59M</t>
  </si>
  <si>
    <t>ANN=T|missense_variant|MODERATE|id251636|GENE_id251636|transcript|rna20332|protein_coding|3/10|c.1897G&gt;A|p.Leu633Met|2412/3574|1897/2931|633/976||WARNING_REF_DOES_NOT_MATCH_GENOME,T|non_coding_transcript_variant|MODIFIER|simc1|gene12134|transcript|XM_024430624.1|protein_coding||||||||WARNING_TRANSCRIPT_NO_START_CODON</t>
  </si>
  <si>
    <t>GAGAAAATACAACAGTAG</t>
  </si>
  <si>
    <t>CAACAATGCTACTTCCTGAGAAAATACAACAGTAGTTTCCCACCTCGCCCCGCCACCCACTCATCCATGCCCAGCG</t>
  </si>
  <si>
    <t>ANN=G|upstream_gene_variant|MODIFIER|LOC112256108|gene12160|transcript|XM_024429100.1|protein_coding||c.-23816A&gt;G|||||2584|WARNING_TRANSCRIPT_NO_START_CODON,G|upstream_gene_variant|MODIFIER|id252187|GENE_id252187|transcript|rna20377|protein_coding||c.-3090A&gt;G|||||2584|WARNING_TRANSCRIPT_MULTIPLE_STOP_CODONS,G|downstream_gene_variant|MODIFIER|LOC112256107|gene12158|transcript|XM_024429099.1|protein_coding||c.*6323A&gt;G|||||3557|WARNING_TRANSCRIPT_NO_START_CODON,G|downstream_gene_variant|MODIFIER|id252171|GENE_id252171|transcript|rna20375|protein_coding||c.*3868A&gt;G|||||3557|,G|intron_variant|MODIFIER|id252178|GENE_id252178|transcript|rna20376|protein_coding|2/8|c.112+64T&gt;C||||||,G|non_coding_transcript_variant|MODIFIER|LOC112256106|gene12159|transcript|XM_024429098.1|protein_coding||||||||WARNING_TRANSCRIPT_NO_START_CODON</t>
  </si>
  <si>
    <t>ACTTCTTGAGCCAATCGGATGATGAGGCAGGGTGTTGTCAGGCAAAACCACGACTTAGACGTCCGAGGTCCTTCTC</t>
  </si>
  <si>
    <t>ANN=C|synonymous_variant|LOW|id254339|GENE_id254339|transcript|rna20611|protein_coding|14/14|c.1563T&gt;G|p.Ser521Ser|1986/2372|1563/1572|521/523||WARNING_REF_DOES_NOT_MATCH_GENOME,C|synonymous_variant|LOW|id254326|GENE_id254326|transcript|rna20610|protein_coding|13/13|c.1542T&gt;G|p.Ser514Ser|1598/1984|1542/1551|514/516||WARNING_REF_DOES_NOT_MATCH_GENOME,C|upstream_gene_variant|MODIFIER|trnaa-ugc|gene12312|transcript|rna20612|protein_coding||c.-4599A&gt;C|||||4599|WARNING_TRANSCRIPT_NO_START_CODON,C|non_coding_transcript_variant|MODIFIER|LOC112256225|gene12311|transcript|XM_024429314.1|protein_coding||||||||WARNING_TRANSCRIPT_NO_START_CODON,C|non_coding_transcript_variant|MODIFIER|LOC112256225|gene12311|transcript|XM_024429315.1|protein_coding||||||||WARNING_TRANSCRIPT_NO_START_CODON</t>
  </si>
  <si>
    <t>ATTAATGCTCTTACTGT</t>
  </si>
  <si>
    <t>CATTCCATGACAATGATTGAAATCTAAAAACACATTAATCCAATATTAATGCTCTTACTGTATACAGTACAAGAAT</t>
  </si>
  <si>
    <t>ANN=C|intron_variant|MODIFIER|id256266|GENE_id256266|transcript|rna20796|protein_coding|2/3|c.153-106T&gt;C||||||,C|non_coding_transcript_variant|MODIFIER|LOC112256323|gene12428|transcript|XM_024429490.1|protein_coding||||||||WARNING_TRANSCRIPT_NO_START_CODON</t>
  </si>
  <si>
    <t>AACCCTATGGGAACTCGTAGAACTATATTAGAACTCGTAGAACTATATTAGAACTCATAGAACCCTTTTGAGAACT</t>
  </si>
  <si>
    <t>ANN=T|3_prime_UTR_variant|MODIFIER|id261783|GENE_id261783|transcript|rna21249|protein_coding|8/8|c.*172G&gt;T|||||172|WARNING_REF_DOES_NOT_MATCH_GENOME,T|intron_variant|MODIFIER|LOC112256542|LOC112256542|transcript|gene12715|pseudogene|2/22|n.547+109807C&gt;A||||||,T|non_coding_transcript_variant|MODIFIER|LOC112256545|gene12727|transcript|XM_024429865.1|protein_coding||||||||WARNING_TRANSCRIPT_NO_START_CODON</t>
  </si>
  <si>
    <t>GGCTTTAATTTCAGACATT</t>
  </si>
  <si>
    <t>TGGAGCTGCTGAAAATAGGCTTTAATTTCAGACATTTTATTTAAAAAATAGCAGAGAAAATACATGACCAAAAACA</t>
  </si>
  <si>
    <t>ANN=T|3_prime_UTR_variant|MODIFIER|id262544|GENE_id262544|transcript|rna21326|protein_coding|10/10|c.*375C&gt;A|||||375|WARNING_REF_DOES_NOT_MATCH_GENOME,T|upstream_gene_variant|MODIFIER|id262542|GENE_id262542|transcript|rna21325|protein_coding||c.-5106C&gt;A|||||2573|,T|upstream_gene_variant|MODIFIER|LOC112256600|gene12775|transcript|XM_024429934.1|protein_coding||c.-13104G&gt;T|||||4239|WARNING_TRANSCRIPT_NO_START_CODON,T|downstream_gene_variant|MODIFIER|LOC112256596|gene12773|transcript|XM_024429932.1|protein_coding||c.*5965G&gt;T|||||2573|WARNING_TRANSCRIPT_NO_START_CODON,T|downstream_gene_variant|MODIFIER|id262554|GENE_id262554|transcript|rna21327|protein_coding||c.*4907C&gt;A|||||4239|,T|non_coding_transcript_variant|MODIFIER|ppie|gene12774|transcript|XM_024429933.1|protein_coding||||||||WARNING_TRANSCRIPT_NO_START_CODON</t>
  </si>
  <si>
    <t>ANN=G|intron_variant|MODIFIER|id269372|GENE_id269372|transcript|rna21908|protein_coding|1/4|c.283+242T&gt;C||||||,G|non_coding_transcript_variant|MODIFIER|LOC112256898|gene13126|transcript|XM_024430454.1|protein_coding||||||||WARNING_TRANSCRIPT_NO_START_CODON</t>
  </si>
  <si>
    <t>ANN=C|upstream_gene_variant|MODIFIER|id271874|GENE_id271874|transcript|rna22148|protein_coding||c.-2094A&gt;G|||||1840|,C|downstream_gene_variant|MODIFIER|LOC112259480|gene13336|transcript|XM_024434178.1|protein_coding||c.*17620T&gt;C|||||1840|WARNING_TRANSCRIPT_NO_START_CODON,C|intron_variant|MODIFIER|LOC112257317|LOC112257317|transcript|gene13337|pseudogene|12/13|n.1566+10A&gt;G||||||</t>
  </si>
  <si>
    <t>ANN=C|upstream_gene_variant|MODIFIER|id274748|GENE_id274748|transcript|rna22401|protein_coding||c.-900A&gt;G|||||218|,C|upstream_gene_variant|MODIFIER|LOC112257456|gene13517|transcript|XM_024431018.1|protein_coding||c.-5946T&gt;C|||||959|WARNING_TRANSCRIPT_NO_START_CODON,C|upstream_gene_variant|MODIFIER|id274769|GENE_id274769|transcript|rna22403|protein_coding||c.-979T&gt;C|||||959|,C|upstream_gene_variant|MODIFIER|id274776|GENE_id274776|transcript|rna22404|pseudogene||n.-959T&gt;C|||||959|,C|upstream_gene_variant|MODIFIER|id274784|GENE_id274784|transcript|rna22405|protein_coding||c.-979T&gt;C|||||959|,C|upstream_gene_variant|MODIFIER|id274792|GENE_id274792|transcript|rna22406|protein_coding||c.-979T&gt;C|||||959|,C|upstream_gene_variant|MODIFIER|id274800|GENE_id274800|transcript|rna22407|protein_coding||c.-979T&gt;C|||||959|,C|upstream_gene_variant|MODIFIER|id274807|GENE_id274807|transcript|rna22408|protein_coding||c.-979T&gt;C|||||959|,C|upstream_gene_variant|MODIFIER|id274815|GENE_id274815|transcript|rna22409|protein_coding||c.-979T&gt;C|||||959|,C|upstream_gene_variant|MODIFIER|id274822|GENE_id274822|transcript|rna22410|protein_coding||c.-979T&gt;C|||||959|,C|upstream_gene_variant|MODIFIER|id274830|GENE_id274830|transcript|rna22411|protein_coding||c.-979T&gt;C|||||959|,C|upstream_gene_variant|MODIFIER|LOC112257456|gene13517|transcript|XM_024431019.1|protein_coding||c.-5946T&gt;C|||||959|WARNING_TRANSCRIPT_NO_START_CODON,C|upstream_gene_variant|MODIFIER|LOC112257456|gene13517|transcript|XM_024431020.1|protein_coding||c.-5946T&gt;C|||||959|WARNING_TRANSCRIPT_NO_START_CODON,C|upstream_gene_variant|MODIFIER|LOC112257456|gene13517|transcript|XM_024431021.1|protein_coding||c.-5946T&gt;C|||||959|WARNING_TRANSCRIPT_NO_START_CODON,C|upstream_gene_variant|MODIFIER|LOC112257456|gene13517|transcript|XM_024431022.1|protein_coding||c.-5946T&gt;C|||||959|WARNING_TRANSCRIPT_NO_START_CODON,C|upstream_gene_variant|MODIFIER|LOC112257456|gene13517|transcript|XM_024431024.1|protein_coding||c.-5946T&gt;C|||||959|WARNING_TRANSCRIPT_NO_START_CODON,C|upstream_gene_variant|MODIFIER|LOC112257456|gene13517|transcript|XM_024431025.1|protein_coding||c.-5946T&gt;C|||||959|WARNING_TRANSCRIPT_NO_START_CODON,C|upstream_gene_variant|MODIFIER|LOC112257456|gene13517|transcript|XM_024431026.1|protein_coding||c.-5946T&gt;C|||||959|WARNING_TRANSCRIPT_NO_START_CODON,C|upstream_gene_variant|MODIFIER|LOC112257456|gene13517|transcript|XR_002954577.1|pseudogene||n.-5946T&gt;C|||||959|,C|downstream_gene_variant|MODIFIER|LOC112257457|gene13515|transcript|XM_024431029.1|protein_coding||c.*14281T&gt;C|||||218|WARNING_TRANSCRIPT_NO_START_CODON,C|intron_variant|MODIFIER|id274725|GENE_id274725|transcript|rna22398|protein_coding|1/7|c.-112-788A&gt;G||||||,C|intron_variant|MODIFIER|id274740|GENE_id274740|transcript|rna22400|protein_coding|1/7|c.-112-788A&gt;G||||||,C|intron_variant|MODIFIER|id274733|GENE_id274733|transcript|rna22399|protein_coding|1/6|c.-112-788A&gt;G||||||,C|non_coding_transcript_exon_variant|MODIFIER|LOC112257460|LOC112257460|transcript|gene13516|pseudogene|7/7|n.2732T&gt;C||||||,C|non_coding_transcript_variant|MODIFIER|LOC112257457|gene13515|transcript|XM_024431027.1|protein_coding||||||||WARNING_TRANSCRIPT_NO_START_CODON,C|non_coding_transcript_variant|MODIFIER|LOC112257457|gene13515|transcript|XM_024431030.1|protein_coding||||||||WARNING_TRANSCRIPT_NO_START_CODON,C|non_coding_transcript_variant|MODIFIER|LOC112257457|gene13515|transcript|XM_024431032.1|protein_coding||||||||WARNING_TRANSCRIPT_NO_START_CODON</t>
  </si>
  <si>
    <t>ANN=A|intergenic_region|MODIFIER|id278813-id278822|GENE_id278813-GENE_id278822|intergenic_region|GENE_id278813-GENE_id278822|||n.19855559G&gt;A||||||</t>
  </si>
  <si>
    <t>ANN=G|intron_variant|MODIFIER|id280549|GENE_id280549|transcript|rna22854|protein_coding|5/6|c.410+25T&gt;C||||||,G|non_coding_transcript_variant|MODIFIER|LOC112257670|gene13782|transcript|XM_024431427.1|protein_coding||||||||WARNING_TRANSCRIPT_NO_START_CODON</t>
  </si>
  <si>
    <t>ANN=G|upstream_gene_variant|MODIFIER|id283281|GENE_id283281|transcript|rna23093|protein_coding||c.-1942T&gt;C|||||1834|,G|upstream_gene_variant|MODIFIER|LOC112257790|gene13926|transcript|XM_024431628.1|protein_coding||c.-6055A&gt;G|||||2288|WARNING_TRANSCRIPT_NO_START_CODON,G|downstream_gene_variant|MODIFIER|LOC112257792|gene13924|transcript|XM_024431631.1|protein_coding||c.*5145A&gt;G|||||1834|WARNING_TRANSCRIPT_NO_START_CODON,G|downstream_gene_variant|MODIFIER|id283290|GENE_id283290|transcript|rna23095|protein_coding||c.*3708T&gt;C|||||2288|,G|intron_variant|MODIFIER|id283284|GENE_id283284|transcript|rna23094|protein_coding|4/5|c.440-225A&gt;G||||||,G|non_coding_transcript_variant|MODIFIER|LOC112257791|gene13925|transcript|XM_024431630.1|protein_coding||||||||WARNING_TRANSCRIPT_NO_START_CODON</t>
  </si>
  <si>
    <t>ANN=T|upstream_gene_variant|MODIFIER|LOC112257833|gene13983|transcript|XM_024431707.1|protein_coding||c.-21293A&gt;T|||||964|WARNING_TRANSCRIPT_NO_START_CODON,T|upstream_gene_variant|MODIFIER|id284290|GENE_id284290|transcript|rna23181|protein_coding||c.-1831A&gt;T|||||964|,T|upstream_gene_variant|MODIFIER|id284303|GENE_id284303|transcript|rna23182|protein_coding||c.-2949A&gt;T|||||2060|,T|upstream_gene_variant|MODIFIER|LOC112257833|gene13983|transcript|XM_024431708.1|protein_coding||c.-21293A&gt;T|||||2060|WARNING_TRANSCRIPT_NO_START_CODON,T|intron_variant|MODIFIER|id284288|GENE_id284288|transcript|rna23180|protein_coding|1/1|c.253-45T&gt;A||||||,T|non_coding_transcript_variant|MODIFIER|LOC112257834|gene13982|transcript|XM_024431709.1|protein_coding||||||||WARNING_TRANSCRIPT_NO_START_CODON</t>
  </si>
  <si>
    <t>Ots_hsc71-3'-488 secondary</t>
  </si>
  <si>
    <t>ANN=A|upstream_gene_variant|MODIFIER|LOC112258001|gene14162|transcript|XM_024432032.1|protein_coding||c.-5849G&gt;A|||||204|WARNING_TRANSCRIPT_NO_START_CODON,A|upstream_gene_variant|MODIFIER|LOC112259523|gene14163|transcript|XR_002954872.1|snoRNA||n.-850G&gt;A|||||757|,A|upstream_gene_variant|MODIFIER|LOC112259525|gene14164|transcript|XR_002954875.1|snoRNA||n.-1283G&gt;A|||||1190|,A|upstream_gene_variant|MODIFIER|LOC112259519|gene14165|transcript|XR_002954868.1|snoRNA||n.-2120G&gt;A|||||2027|,A|upstream_gene_variant|MODIFIER|LOC112259526|gene14166|transcript|XR_002954876.1|snoRNA||n.-2908G&gt;A|||||2815|,A|upstream_gene_variant|MODIFIER|LOC112259517|gene14167|transcript|XR_002954866.1|snoRNA||n.-3588G&gt;A|||||3495|,A|downstream_gene_variant|MODIFIER|LOC112258002|gene14161|transcript|XM_024432033.1|protein_coding||c.*19167G&gt;A|||||151|WARNING_TRANSCRIPT_NO_START_CODON,A|downstream_gene_variant|MODIFIER|id288490|GENE_id288490|transcript|rna23523|protein_coding||c.*188G&gt;A|||||151|,A|downstream_gene_variant|MODIFIER|id288504|GENE_id288504|transcript|rna23524|protein_coding||c.*494C&gt;T|||||204|,A|downstream_gene_variant|MODIFIER|id288513|GENE_id288513|transcript|rna23525|pseudogene||n.*757C&gt;T|||||757|,A|downstream_gene_variant|MODIFIER|id288514|GENE_id288514|transcript|rna23526|pseudogene||n.*1190C&gt;T|||||1190|,A|downstream_gene_variant|MODIFIER|id288515|GENE_id288515|transcript|rna23527|pseudogene||n.*2027C&gt;T|||||2027|,A|downstream_gene_variant|MODIFIER|id288516|GENE_id288516|transcript|rna23528|pseudogene||n.*2815C&gt;T|||||2815|,A|downstream_gene_variant|MODIFIER|id288517|GENE_id288517|transcript|rna23529|pseudogene||n.*3495C&gt;T|||||3495|,A|intergenic_region|MODIFIER|id288490-id288504|GENE_id288490-GENE_id288504|intergenic_region|GENE_id288490-GENE_id288504|||n.40997491G&gt;A||||||</t>
  </si>
  <si>
    <t>AATTGATGAGTTTCCAATGGTATAGATATGAAGCACTACCACATTTTTACGAATTGGTCAGGTATGAATGGATGCA</t>
  </si>
  <si>
    <t>ANN=A|upstream_gene_variant|MODIFIER|LOC112258143|gene14320|transcript|XM_024432300.1|protein_coding||c.-5849G&gt;A|||||204|WARNING_TRANSCRIPT_NO_START_CODON,A|upstream_gene_variant|MODIFIER|LOC112259524|gene14321|transcript|XR_002954873.1|snoRNA||n.-850G&gt;A|||||757|,A|upstream_gene_variant|MODIFIER|LOC112259527|gene14322|transcript|XR_002954877.1|snoRNA||n.-1283G&gt;A|||||1190|,A|upstream_gene_variant|MODIFIER|LOC112259521|gene14323|transcript|XR_002954870.1|snoRNA||n.-2120G&gt;A|||||2027|,A|upstream_gene_variant|MODIFIER|LOC112259528|gene14324|transcript|XR_002954878.1|snoRNA||n.-2908G&gt;A|||||2815|,A|upstream_gene_variant|MODIFIER|LOC112259518|gene14325|transcript|XR_002954867.1|snoRNA||n.-3588G&gt;A|||||3495|,A|downstream_gene_variant|MODIFIER|LOC112258144|gene14319|transcript|XM_024432301.1|protein_coding||c.*19167G&gt;A|||||151|WARNING_TRANSCRIPT_NO_START_CODON,A|downstream_gene_variant|MODIFIER|id292286|GENE_id292286|transcript|rna23813|protein_coding||c.*188G&gt;A|||||151|,A|downstream_gene_variant|MODIFIER|id292300|GENE_id292300|transcript|rna23814|protein_coding||c.*494C&gt;T|||||204|,A|downstream_gene_variant|MODIFIER|id292309|GENE_id292309|transcript|rna23815|pseudogene||n.*757C&gt;T|||||757|,A|downstream_gene_variant|MODIFIER|id292310|GENE_id292310|transcript|rna23816|pseudogene||n.*1190C&gt;T|||||1190|,A|downstream_gene_variant|MODIFIER|id292311|GENE_id292311|transcript|rna23817|pseudogene||n.*2027C&gt;T|||||2027|,A|downstream_gene_variant|MODIFIER|id292312|GENE_id292312|transcript|rna23818|pseudogene||n.*2815C&gt;T|||||2815|,A|downstream_gene_variant|MODIFIER|id292313|GENE_id292313|transcript|rna23819|pseudogene||n.*3495C&gt;T|||||3495|,A|intergenic_region|MODIFIER|id292286-id292300|GENE_id292286-GENE_id292300|intergenic_region|GENE_id292286-GENE_id292300|||n.53223724G&gt;A||||||</t>
  </si>
  <si>
    <t>ANN=T|3_prime_UTR_variant|MODIFIER|id297019|GENE_id297019|transcript|rna24186|protein_coding|3/3|c.*566C&gt;T|||||566|,T|non_coding_transcript_variant|MODIFIER|hspb1|gene14531|transcript|XM_024432650.1|protein_coding||||||||WARNING_TRANSCRIPT_NO_START_CODON</t>
  </si>
  <si>
    <t>GCGTACTGAGCCTGGATGACAATGACTCTCAGCAACTGCCCCACTACGGGAACTACTACCAGAACCTGGGGGAGAT</t>
  </si>
  <si>
    <t>ANN=T|stop_gained|HIGH|id300139|GENE_id300139|transcript|rna24484|protein_coding|5/6|c.466A&gt;T|p.Gln156*|564/1214|466/633|156/210||WARNING_REF_DOES_NOT_MATCH_GENOME,T|non_coding_transcript_variant|MODIFIER|LOC112258502|gene14697|transcript|XM_024432922.1|protein_coding||||||||WARNING_TRANSCRIPT_NO_START_CODON;LOF=(id300139|GENE_id300139|1|1.00);NMD=(id300139|GENE_id300139|1|1.00)</t>
  </si>
  <si>
    <t>ANN=T|intron_variant|MODIFIER|id301016|GENE_id301016|transcript|rna24581|protein_coding|5/14|c.639-35A&gt;T||||||,T|non_coding_transcript_variant|MODIFIER|LOC112258560|gene14771|transcript|XM_024433002.1|protein_coding||||||||WARNING_TRANSCRIPT_NO_START_CODON</t>
  </si>
  <si>
    <t>CAACTCCAGGACAGCAGCCATCTCTGGGGTGTCTACTACTCTCACCAGCTCCTCCACCTCCACGTCTCCCTCTCCC</t>
  </si>
  <si>
    <t>ANN=G|missense_variant|MODERATE|id303193|GENE_id303193|transcript|rna24767|protein_coding|2/2|c.1151A&gt;C|p.Val384Ala|1524/3883|1151/1356|384/451||WARNING_REF_DOES_NOT_MATCH_GENOME,G|non_coding_transcript_variant|MODIFIER|LOC112258661|gene14885|transcript|XM_024433180.1|protein_coding||||||||WARNING_TRANSCRIPT_NO_START_CODON</t>
  </si>
  <si>
    <t>ATCCCATCCAAGGCCTGTGGCATCAGCACCCCGTTGCTCATTAGTAACCATATGAACATTGAACAATCCCACGAAC</t>
  </si>
  <si>
    <t>ANN=A|3_prime_UTR_variant|MODIFIER|id305936|GENE_id305936|transcript|rna25040|protein_coding|13/13|c.*50G&gt;A|||||50|WARNING_REF_DOES_NOT_MATCH_GENOME,A|non_coding_transcript_variant|MODIFIER|LOC112258822|gene15081|transcript|XM_024433431.1|protein_coding||||||||WARNING_TRANSCRIPT_NO_START_CODON</t>
  </si>
  <si>
    <t>ACCAAACCATGCCACTACTACCTCCAGTGTATTAGTCATTCTTATTCAGGTCAGGAGTTTATCTCCATTTTTAAAA</t>
  </si>
  <si>
    <t>ANN=G|3_prime_UTR_variant|MODIFIER|id314898|GENE_id314898|transcript|rna25896|protein_coding|5/5|c.*219A&gt;G|||||219|WARNING_REF_DOES_NOT_MATCH_GENOME,G|upstream_gene_variant|MODIFIER|LOC112260985|gene15661|transcript|XM_024436356.1|protein_coding||c.-185790A&gt;G|||||1696|WARNING_TRANSCRIPT_NO_START_CODON,G|downstream_gene_variant|MODIFIER|id314903|GENE_id314903|transcript|rna25897|protein_coding||c.*1968T&gt;C|||||1696|,G|non_coding_transcript_variant|MODIFIER|LOC112259902|gene15660|transcript|XM_024434596.1|protein_coding||||||||WARNING_TRANSCRIPT_NO_START_CODON</t>
  </si>
  <si>
    <t>ANN=A|upstream_gene_variant|MODIFIER|LOC112261018|gene15885|transcript|XM_024436379.1|protein_coding||c.-351559G&gt;A|||||1056|WARNING_TRANSCRIPT_NO_START_CODON,A|downstream_gene_variant|MODIFIER|LOC112260098|gene15884|transcript|XM_024434943.1|protein_coding||c.*123480G&gt;A|||||3438|WARNING_TRANSCRIPT_NO_START_CODON,A|downstream_gene_variant|MODIFIER|id320084|GENE_id320084|transcript|rna26282|protein_coding||c.*4790G&gt;A|||||3438|,A|downstream_gene_variant|MODIFIER|id320104|GENE_id320104|transcript|rna26283|protein_coding||c.*2140C&gt;T|||||1056|WARNING_TRANSCRIPT_MULTIPLE_STOP_CODONS,A|intergenic_region|MODIFIER|id320084-id320104|GENE_id320084-GENE_id320104|intergenic_region|GENE_id320084-GENE_id320104|||n.18438064G&gt;A||||||</t>
  </si>
  <si>
    <t>ANN=C|intron_variant|MODIFIER|id320440|GENE_id320440|transcript|rna26326|pseudogene|2/2|n.638-59A&gt;G||||||,C|intragenic_variant|MODIFIER|LOC112261061|gene15912|gene_variant|gene15912|||n.21873207T&gt;C||||||</t>
  </si>
  <si>
    <t>CAGGCTTGTGTTAAGTAGGGAGAAAACATTTTTAAATTAAGTGAAACCGGGGAAGGGACTACCCGGTCTTGTCCAA</t>
  </si>
  <si>
    <t>ANN=A|3_prime_UTR_variant|MODIFIER|id321740|GENE_id321740|transcript|rna26424|protein_coding|21/21|c.*198T&gt;A|||||198|,A|3_prime_UTR_variant|MODIFIER|id321761|GENE_id321761|transcript|rna26425|protein_coding|21/21|c.*198T&gt;A|||||198|,A|non_coding_transcript_variant|MODIFIER|LOC112260171|gene15968|transcript|XM_024435066.1|protein_coding||||||||WARNING_TRANSCRIPT_NO_START_CODON,A|non_coding_transcript_variant|MODIFIER|LOC112260171|gene15968|transcript|XM_024435067.1|protein_coding||||||||WARNING_TRANSCRIPT_NO_START_CODON</t>
  </si>
  <si>
    <t>ANN=T|missense_variant|MODERATE|id324286|GENE_id324286|transcript|rna26639|protein_coding|17/21|c.2354G&gt;T|p.Ala785Val|3021/4694|2354/3339|785/1112||WARNING_REF_DOES_NOT_MATCH_GENOME,T|missense_variant|MODERATE|id324307|GENE_id324307|transcript|rna26640|protein_coding|8/12|c.1037G&gt;T|p.Ala346Val|1119/2606|1037/2022|346/673||WARNING_REF_DOES_NOT_MATCH_GENOME,T|non_coding_transcript_variant|MODIFIER|rpap2|gene16102|transcript|XM_024435241.1|protein_coding||||||||WARNING_TRANSCRIPT_NO_START_CODON,T|non_coding_transcript_variant|MODIFIER|rpap2|gene16102|transcript|XM_024435242.1|protein_coding||||||||WARNING_TRANSCRIPT_NO_START_CODON</t>
  </si>
  <si>
    <t>ANN=T|intergenic_region|MODIFIER|id327391-LOC112259591|GENE_id327391-LOC112259591|intergenic_region|GENE_id327391-LOC112259591|||n.36392206C&gt;T||||||</t>
  </si>
  <si>
    <t>GCCGTATGAAAAGTTCCGCATGCCGATGGCCCCTGTGTATGGGGGTTTTCCTGTGAAGTTTCGTACATACCTAGGC</t>
  </si>
  <si>
    <t>ANN=C|synonymous_variant|LOW|id329920|GENE_id329920|transcript|rna27086|protein_coding|7/8|c.798G&gt;C|p.Val266Val|1037/1830|798/993|266/330||,C|non_coding_transcript_variant|MODIFIER|LOC112260484|gene16351|transcript|XM_024435632.1|protein_coding||||||||WARNING_TRANSCRIPT_NO_START_CODON</t>
  </si>
  <si>
    <t>ANN=C|intron_variant|MODIFIER|id332851|GENE_id332851|transcript|rna27283|protein_coding|4/7|c.467+1161C&gt;G||||||,C|non_coding_transcript_variant|MODIFIER|rnf138|gene16453|transcript|XM_024434243.1|protein_coding||||||||WARNING_TRANSCRIPT_NO_START_CODON</t>
  </si>
  <si>
    <t>Ots28_11210919 secondary</t>
  </si>
  <si>
    <t>CTGACTGCTTGAGGTC</t>
  </si>
  <si>
    <t>AGCCTCTCCTTCTGCTTCATCAGCTGCTCCAGCTTCTGCACTGACTGCTTGAGGTCAAACTCCAGCATGGAGCACT</t>
  </si>
  <si>
    <t>ANN=T|synonymous_variant|LOW|id334466|GENE_id334466|transcript|rna27420|protein_coding|19/33|c.2253G&gt;A|p.Leu751Leu|3352/6681|2253/4092|751/1363||WARNING_REF_DOES_NOT_MATCH_GENOME,T|synonymous_variant|LOW|id334433|GENE_id334433|transcript|rna27419|protein_coding|19/33|c.2253G&gt;A|p.Leu751Leu|3353/7201|2253/4158|751/1385||WARNING_REF_DOES_NOT_MATCH_GENOME,T|non_coding_transcript_variant|MODIFIER|LOC112260654|gene16527|transcript|XM_024435929.1|protein_coding||||||||WARNING_TRANSCRIPT_NO_START_CODON,T|non_coding_transcript_variant|MODIFIER|LOC112260654|gene16527|transcript|XM_024435930.1|protein_coding||||||||WARNING_TRANSCRIPT_NO_START_CODON</t>
  </si>
  <si>
    <t>ANN=A|missense_variant|MODERATE|id334998|GENE_id334998|transcript|rna27466|protein_coding|10/11|c.1543G&gt;A|p.Leu515Met|1590/2066|1543/1848|515/615||WARNING_REF_DOES_NOT_MATCH_GENOME,A|non_coding_transcript_variant|MODIFIER|c8a|gene16553|transcript|XM_024435969.1|protein_coding||||||||WARNING_TRANSCRIPT_NO_START_CODON</t>
  </si>
  <si>
    <t>ANN=A|upstream_gene_variant|MODIFIER|LOC112260721|gene16580|transcript|XM_024436027.1|protein_coding||c.-8257G&gt;A|||||1675|WARNING_TRANSCRIPT_NO_START_CODON,A|upstream_gene_variant|MODIFIER|id335413|GENE_id335413|transcript|rna27503|protein_coding||c.-1886G&gt;A|||||1675|,A|upstream_gene_variant|MODIFIER|id335401|GENE_id335401|transcript|rna27502|protein_coding||c.-1886G&gt;A|||||1675|,A|upstream_gene_variant|MODIFIER|LOC112260721|gene16580|transcript|XM_024436028.1|protein_coding||c.-8511G&gt;A|||||1675|WARNING_TRANSCRIPT_NO_START_CODON,A|intron_variant|MODIFIER|id335387|GENE_id335387|transcript|rna27500|protein_coding|6/6|c.597-66G&gt;A||||||,A|intron_variant|MODIFIER|id335394|GENE_id335394|transcript|rna27501|protein_coding|6/6|c.597-66G&gt;A||||||,A|non_coding_transcript_variant|MODIFIER|LOC112260723|gene16579|transcript|XM_024436031.1|protein_coding||||||||WARNING_TRANSCRIPT_NO_START_CODON,A|non_coding_transcript_variant|MODIFIER|LOC112260723|gene16579|transcript|XM_024436032.1|protein_coding||||||||WARNING_TRANSCRIPT_NO_START_CODON</t>
  </si>
  <si>
    <t>ANN=T|splice_region_variant&amp;synonymous_variant|LOW|id336341|GENE_id336341|transcript|rna27591|protein_coding|19/39|c.3600G&gt;A|p.Gly1200Gly|4084/8957|3600/7764|1200/2587||WARNING_REF_DOES_NOT_MATCH_GENOME,T|splice_region_variant&amp;synonymous_variant|LOW|id336458|GENE_id336458|transcript|rna27594|protein_coding|18/38|c.3600G&gt;A|p.Gly1200Gly|4532/8696|3600/7764|1200/2587||WARNING_REF_DOES_NOT_MATCH_GENOME,T|splice_region_variant&amp;synonymous_variant|LOW|id336380|GENE_id336380|transcript|rna27592|protein_coding|19/39|c.3600G&gt;A|p.Gly1200Gly|3868/8032|3600/7764|1200/2587||WARNING_REF_DOES_NOT_MATCH_GENOME,T|splice_region_variant&amp;synonymous_variant|LOW|id336419|GENE_id336419|transcript|rna27593|protein_coding|19/39|c.3600G&gt;A|p.Gly1200Gly|3899/8063|3600/7764|1200/2587||WARNING_REF_DOES_NOT_MATCH_GENOME,T|non_coding_transcript_variant|MODIFIER|LOC112260758|gene16626|transcript|XM_024436084.1|protein_coding||||||||WARNING_TRANSCRIPT_NO_START_CODON,T|non_coding_transcript_variant|MODIFIER|LOC112260758|gene16626|transcript|XM_024436085.1|protein_coding||||||||WARNING_TRANSCRIPT_NO_START_CODON,T|non_coding_transcript_variant|MODIFIER|LOC112260758|gene16626|transcript|XM_024436087.1|protein_coding||||||||WARNING_TRANSCRIPT_NO_START_CODON,T|non_coding_transcript_variant|MODIFIER|LOC112260758|gene16626|transcript|XM_024436086.1|protein_coding||||||||WARNING_TRANSCRIPT_NO_START_CODON</t>
  </si>
  <si>
    <t>ATCAGTGACATAAATTGTCCATCCCGCAGTCTGTCGACAGATGCTACTACCATTTATGTTACCTGCATTTGTTGAC</t>
  </si>
  <si>
    <t>19S40M17S</t>
  </si>
  <si>
    <t>snp in soft clip at beginning of fastq sequence. Two sequences at point of alignment. Oncorhynchus tshawytscha isolate u07-07 SNP assay target genomic sequence. E value- 1e-29</t>
  </si>
  <si>
    <t>ANN=A|3_prime_UTR_variant|MODIFIER|id340633|GENE_id340633|transcript|rna28022|protein_coding|12/12|c.*446T&gt;A|||||446|WARNING_REF_DOES_NOT_MATCH_GENOME,A|3_prime_UTR_variant|MODIFIER|id340645|GENE_id340645|transcript|rna28023|protein_coding|13/13|c.*446T&gt;A|||||446|WARNING_REF_DOES_NOT_MATCH_GENOME,A|3_prime_UTR_variant|MODIFIER|id340658|GENE_id340658|transcript|rna28024|protein_coding|12/12|c.*446T&gt;A|||||446|WARNING_REF_DOES_NOT_MATCH_GENOME,A|upstream_gene_variant|MODIFIER|LOC112261307|gene16960|transcript|XM_024436572.1|protein_coding||c.-3911T&gt;A|||||1957|WARNING_TRANSCRIPT_NO_START_CODON,A|upstream_gene_variant|MODIFIER|LOC112261307|gene16960|transcript|XM_024436573.1|protein_coding||c.-4616T&gt;A|||||1957|WARNING_TRANSCRIPT_NO_START_CODON,A|downstream_gene_variant|MODIFIER|id340675|GENE_id340675|transcript|rna28026|protein_coding||c.*2734A&gt;T|||||1957|,A|downstream_gene_variant|MODIFIER|id340670|GENE_id340670|transcript|rna28025|protein_coding||c.*2734A&gt;T|||||1957|,A|non_coding_transcript_variant|MODIFIER|LOC112261306|gene16959|transcript|XM_024436569.1|protein_coding||||||||WARNING_TRANSCRIPT_NO_START_CODON,A|non_coding_transcript_variant|MODIFIER|LOC112261306|gene16959|transcript|XM_024436570.1|protein_coding||||||||WARNING_TRANSCRIPT_NO_START_CODON,A|non_coding_transcript_variant|MODIFIER|LOC112261306|gene16959|transcript|XM_024436571.1|protein_coding||||||||WARNING_TRANSCRIPT_NO_START_CODON</t>
  </si>
  <si>
    <t>TGTCCATTGCTCATATTTCTTGGTCCAAGCAAGTCCAACCCCTACCTTGTCACAACACAACTGATTGGCTCAAACC</t>
  </si>
  <si>
    <t>ANN=T|intron_variant|MODIFIER|id343548|GENE_id343548|transcript|rna28319|protein_coding|8/25|c.694-734A&gt;T||||||,T|intron_variant|MODIFIER|id343574|GENE_id343574|transcript|rna28320|protein_coding|8/25|c.694-734A&gt;T||||||,T|intron_variant|MODIFIER|id343600|GENE_id343600|transcript|rna28321|protein_coding|8/25|c.694-734A&gt;T||||||,T|non_coding_transcript_variant|MODIFIER|wdhd1|gene17161|transcript|XM_024436797.1|protein_coding||||||||WARNING_TRANSCRIPT_NO_START_CODON,T|non_coding_transcript_variant|MODIFIER|wdhd1|gene17161|transcript|XM_024436799.1|protein_coding||||||||WARNING_TRANSCRIPT_NO_START_CODON,T|non_coding_transcript_variant|MODIFIER|wdhd1|gene17161|transcript|XM_024436798.1|protein_coding||||||||WARNING_TRANSCRIPT_NO_START_CODON</t>
  </si>
  <si>
    <t>TTGTTCAATGGGCATTAATGCATGTTAACATTTAAGAGTCCAGCGTTACTTACAATTCAATCCAGAGTATTTTGTC</t>
  </si>
  <si>
    <t>15M3D61M</t>
  </si>
  <si>
    <t>ANN=T|intron_variant|MODIFIER|id345502|GENE_id345502|transcript|rna28468|protein_coding|4/7|c.142+14G&gt;A||||||,T|non_coding_transcript_variant|MODIFIER|LOC112261528|gene17233|transcript|XM_024436932.1|protein_coding||||||||WARNING_TRANSCRIPT_NO_START_CODON</t>
  </si>
  <si>
    <t>ANN=A|3_prime_UTR_variant|MODIFIER|id346214|GENE_id346214|transcript|rna28515|protein_coding|14/14|c.*2069C&gt;T|||||2120|,A|3_prime_UTR_variant|MODIFIER|id346200|GENE_id346200|transcript|rna28514|protein_coding|14/14|c.*2069C&gt;T|||||2120|,A|3_prime_UTR_variant|MODIFIER|id346186|GENE_id346186|transcript|rna28513|protein_coding|14/14|c.*2069C&gt;T|||||2120|,A|non_coding_transcript_variant|MODIFIER|LOC112261551|gene17256|transcript|XM_024436980.1|protein_coding||||||||WARNING_TRANSCRIPT_NO_START_CODON,A|non_coding_transcript_variant|MODIFIER|LOC112261551|gene17256|transcript|XM_024436982.1|protein_coding||||||||WARNING_TRANSCRIPT_NO_START_CODON,A|non_coding_transcript_variant|MODIFIER|LOC112261551|gene17256|transcript|XM_024436981.1|protein_coding||||||||WARNING_TRANSCRIPT_NO_START_CODON</t>
  </si>
  <si>
    <t>Ots18_3417174 secondary</t>
  </si>
  <si>
    <t>ANN=C|intergenic_region|MODIFIER|id347286-id347297|GENE_id347286-GENE_id347297|intergenic_region|GENE_id347286-GENE_id347297|||n.21831381A&gt;C||||||</t>
  </si>
  <si>
    <t>Ots18_3426299 secondary</t>
  </si>
  <si>
    <t>TTATTTTGGGCTTCATATGGTTCTAATGCCATTTTGTGTTAAACATACTCTGGTCATGATGTTGATATTTTTGGAA</t>
  </si>
  <si>
    <t>ANN=A|intergenic_region|MODIFIER|id347286-id347297|GENE_id347286-GENE_id347297|intergenic_region|GENE_id347286-GENE_id347297|||n.21840482T&gt;A||||||</t>
  </si>
  <si>
    <t>ANN=T|intergenic_region|MODIFIER|id350351-id350400|GENE_id350351-GENE_id350400|intergenic_region|GENE_id350351-GENE_id350400|||n.25425413A&gt;T||||||</t>
  </si>
  <si>
    <t>ANN=T|intron_variant|MODIFIER|id350449|GENE_id350449|transcript|rna28806|protein_coding|56/72|c.12311+1955T&gt;A||||||,T|intron_variant|MODIFIER|id350522|GENE_id350522|transcript|rna28807|protein_coding|55/71|c.12212+1955T&gt;A||||||,T|intron_variant|MODIFIER|id350594|GENE_id350594|transcript|rna28808|protein_coding|56/71|c.12314+1955T&gt;A||||||,T|intron_variant|MODIFIER|id350666|GENE_id350666|transcript|rna28809|protein_coding|56/72|c.12314+1955T&gt;A||||||,T|intron_variant|MODIFIER|id350739|GENE_id350739|transcript|rna28810|protein_coding|56/71|c.12314+1955T&gt;A||||||,T|intron_variant|MODIFIER|id350811|GENE_id350811|transcript|rna28811|protein_coding|56/56|c.12314+1955T&gt;A||||||,T|non_coding_transcript_variant|MODIFIER|LOC112261696|gene17418|transcript|XM_024437252.1|protein_coding||||||||WARNING_TRANSCRIPT_NO_START_CODON,T|non_coding_transcript_variant|MODIFIER|LOC112261696|gene17418|transcript|XM_024437253.1|protein_coding||||||||WARNING_TRANSCRIPT_NO_START_CODON,T|non_coding_transcript_variant|MODIFIER|LOC112261696|gene17418|transcript|XM_024437254.1|protein_coding||||||||WARNING_TRANSCRIPT_NO_START_CODON,T|non_coding_transcript_variant|MODIFIER|LOC112261696|gene17418|transcript|XM_024437255.1|protein_coding||||||||WARNING_TRANSCRIPT_NO_START_CODON,T|non_coding_transcript_variant|MODIFIER|LOC112261696|gene17418|transcript|XM_024437256.1|protein_coding||||||||WARNING_TRANSCRIPT_NO_START_CODON,T|non_coding_transcript_variant|MODIFIER|LOC112261696|gene17418|transcript|XM_024437257.1|protein_coding||||||||WARNING_TRANSCRIPT_NO_START_CODON</t>
  </si>
  <si>
    <t>ANN=C|intergenic_region|MODIFIER|id350449-id351021|GENE_id350449-GENE_id351021|intergenic_region|GENE_id350449-GENE_id351021|||n.25588829G&gt;C||||||</t>
  </si>
  <si>
    <t>ANN=C|intron_variant|MODIFIER|id351064|GENE_id351064|transcript|rna28817|protein_coding|10/10|c.2065-4713A&gt;G||||||,C|non_coding_transcript_variant|MODIFIER|kcnh5|gene17421|transcript|XM_024437268.1|protein_coding||||||||WARNING_TRANSCRIPT_NO_START_CODON</t>
  </si>
  <si>
    <t>ANN=C|intergenic_region|MODIFIER|id353488-id353523|GENE_id353488-GENE_id353523|intergenic_region|GENE_id353488-GENE_id353523|||n.29147224T&gt;C||||||</t>
  </si>
  <si>
    <t>CAGCACATGCTCTG</t>
  </si>
  <si>
    <t>ACCACGTGAAGAGCTCACAGCACATGCTCTGATAACATAAGCTGAACAACGTAACACAAGCACTTGATCACTTGGC</t>
  </si>
  <si>
    <t>ANN=G|intron_variant|MODIFIER|id356337|GENE_id356337|transcript|rna29245|protein_coding|3/9|c.406+6401T&gt;C||||||,G|non_coding_transcript_variant|MODIFIER|LOC112261969|gene17692|transcript|XM_024437629.1|protein_coding||||||||WARNING_TRANSCRIPT_NO_START_CODON</t>
  </si>
  <si>
    <t>ANN=A|synonymous_variant|LOW|id357833|GENE_id357833|transcript|rna29370|protein_coding|4/4|c.309G&gt;A|p.Thr103Thr|438/942|309/357|103/118||,A|downstream_gene_variant|MODIFIER|LOC112262215|LOC112262215|transcript|gene17778|pseudogene||n.*3199G&gt;A|||||3199|,A|non_coding_transcript_variant|MODIFIER|LOC112262040|gene17779|transcript|XM_024437711.1|protein_coding||||||||WARNING_TRANSCRIPT_NO_START_CODON</t>
  </si>
  <si>
    <t>ANN=A|downstream_gene_variant|MODIFIER|LOC112262052|gene17792|transcript|XM_024437725.1|protein_coding||c.*38148G&gt;A|||||4588|WARNING_TRANSCRIPT_NO_START_CODON,A|downstream_gene_variant|MODIFIER|id357973|GENE_id357973|transcript|rna29388|protein_coding||c.*5933G&gt;A|||||4588|,A|downstream_gene_variant|MODIFIER|id357989|GENE_id357989|transcript|rna29389|protein_coding||c.*5933G&gt;A|||||4588|,A|downstream_gene_variant|MODIFIER|LOC112262052|gene17792|transcript|XM_024437726.1|protein_coding||c.*30651G&gt;A|||||4588|WARNING_TRANSCRIPT_NO_START_CODON,A|intron_variant|MODIFIER|id358002|GENE_id358002|transcript|rna29390|protein_coding|2/11|c.340+53C&gt;T||||||,A|non_coding_transcript_variant|MODIFIER|selenon|gene17793|transcript|XM_024437727.1|protein_coding||||||||WARNING_TRANSCRIPT_NO_START_CODON</t>
  </si>
  <si>
    <t>ANN=A|5_prime_UTR_variant|MODIFIER|id358014|GENE_id358014|transcript|rna29391|protein_coding|1/4|c.-29A&gt;T|||||320|WARNING_REF_DOES_NOT_MATCH_GENOME,A|non_coding_transcript_variant|MODIFIER|znf593|gene17794|transcript|XM_024438014.1|protein_coding||||||||WARNING_TRANSCRIPT_NO_START_CODON</t>
  </si>
  <si>
    <t>ANN=G|upstream_gene_variant|MODIFIER|LOC112262607|gene18104|transcript|XM_024438247.1|protein_coding||c.-14847A&gt;G|||||2880|WARNING_TRANSCRIPT_NO_START_CODON,G|upstream_gene_variant|MODIFIER|id361777|GENE_id361777|transcript|rna29806|protein_coding||c.-6073A&gt;G|||||2880|,G|intron_variant|MODIFIER|id361770|GENE_id361770|transcript|rna29804|protein_coding|3/3|c.336+50T&gt;C||||||,G|intron_variant|MODIFIER|id361774|GENE_id361774|transcript|rna29805|protein_coding|2/2|c.325+50T&gt;C||||||,G|non_coding_transcript_variant|MODIFIER|LOC112263968|gene18103|transcript|XM_024440590.1|protein_coding||||||||WARNING_TRANSCRIPT_NO_START_CODON,G|non_coding_transcript_variant|MODIFIER|LOC112263968|gene18103|transcript|XM_024440591.1|protein_coding||||||||WARNING_TRANSCRIPT_NO_START_CODON</t>
  </si>
  <si>
    <t>Ots_crRAD36152-44 secondary</t>
  </si>
  <si>
    <t>ANN=T|synonymous_variant|LOW|id363284|GENE_id363284|transcript|rna29944|protein_coding|2/2|c.609C&gt;T|p.His203His|691/1560|609/924|203/307||,T|synonymous_variant|LOW|id363286|GENE_id363286|transcript|rna29945|protein_coding|2/2|c.186C&gt;T|p.His62His|332/1201|186/501|62/166||,T|non_coding_transcript_variant|MODIFIER|LOC112262684|gene18186|transcript|XM_024438375.1|protein_coding||||||||WARNING_TRANSCRIPT_NO_START_CODON,T|non_coding_transcript_variant|MODIFIER|LOC112262684|gene18186|transcript|XM_024438376.1|protein_coding||||||||WARNING_TRANSCRIPT_NO_START_CODON</t>
  </si>
  <si>
    <t>ANN=T|intron_variant|MODIFIER|id365178|GENE_id365178|transcript|rna30103|protein_coding|4/33|c.257-647C&gt;T||||||,T|intron_variant|MODIFIER|id365212|GENE_id365212|transcript|rna30104|protein_coding|4/32|c.257-647C&gt;T||||||,T|intron_variant|MODIFIER|id365245|GENE_id365245|transcript|rna30105|protein_coding|2/31|c.251-647C&gt;T||||||,T|intron_variant|MODIFIER|id365277|GENE_id365277|transcript|rna30106|protein_coding|2/30|c.251-647C&gt;T||||||,T|non_coding_transcript_variant|MODIFIER|LOC112262770|gene18277|transcript|XM_024438519.1|protein_coding||||||||WARNING_TRANSCRIPT_NO_START_CODON,T|non_coding_transcript_variant|MODIFIER|LOC112262770|gene18277|transcript|XM_024438520.1|protein_coding||||||||WARNING_TRANSCRIPT_NO_START_CODON,T|non_coding_transcript_variant|MODIFIER|LOC112262770|gene18277|transcript|XM_024438521.1|protein_coding||||||||WARNING_TRANSCRIPT_NO_START_CODON,T|non_coding_transcript_variant|MODIFIER|LOC112262770|gene18277|transcript|XM_024438522.1|protein_coding||||||||WARNING_TRANSCRIPT_NO_START_CODON</t>
  </si>
  <si>
    <t>ANN=C|missense_variant|MODERATE|id367152|GENE_id367152|transcript|rna30267|protein_coding|10/12|c.1450A&gt;G|p.Pro484Ala|1920/2860|1450/1731|484/576||WARNING_REF_DOES_NOT_MATCH_GENOME,C|upstream_gene_variant|MODIFIER|id367015|GENE_id367015|transcript|rna30260|protein_coding||c.-2426A&gt;G|||||1976|,C|upstream_gene_variant|MODIFIER|id367035|GENE_id367035|transcript|rna30261|protein_coding||c.-2426A&gt;G|||||1976|,C|upstream_gene_variant|MODIFIER|id367054|GENE_id367054|transcript|rna30262|protein_coding||c.-2426A&gt;G|||||1976|,C|upstream_gene_variant|MODIFIER|id366995|GENE_id366995|transcript|rna30259|protein_coding||c.-2426A&gt;G|||||1975|,C|upstream_gene_variant|MODIFIER|id367090|GENE_id367090|transcript|rna30264|protein_coding||c.-2426A&gt;G|||||1975|,C|upstream_gene_variant|MODIFIER|id367110|GENE_id367110|transcript|rna30265|protein_coding||c.-2426A&gt;G|||||1975|,C|upstream_gene_variant|MODIFIER|id367131|GENE_id367131|transcript|rna30266|pseudogene||n.-1974A&gt;G|||||1974|,C|upstream_gene_variant|MODIFIER|LOC112262866|gene18369|transcript|XM_024438674.1|protein_coding||c.-20940T&gt;C|||||4793|WARNING_TRANSCRIPT_NO_START_CODON,C|downstream_gene_variant|MODIFIER|LOC112262858|gene18367|transcript|XM_024438658.1|protein_coding||c.*64511T&gt;C|||||1976|WARNING_TRANSCRIPT_NO_START_CODON,C|downstream_gene_variant|MODIFIER|id367164|GENE_id367164|transcript|rna30268|protein_coding||c.*7512A&gt;G|||||4793|,C|downstream_gene_variant|MODIFIER|LOC112262858|gene18367|transcript|XM_024438660.1|protein_coding||c.*64511T&gt;C|||||1976|WARNING_TRANSCRIPT_NO_START_CODON,C|downstream_gene_variant|MODIFIER|LOC112262858|gene18367|transcript|XM_024438662.1|protein_coding||c.*64511T&gt;C|||||1976|WARNING_TRANSCRIPT_NO_START_CODON,C|downstream_gene_variant|MODIFIER|LOC112262858|gene18367|transcript|XM_024438661.1|protein_coding||c.*64511T&gt;C|||||1975|WARNING_TRANSCRIPT_NO_START_CODON,C|downstream_gene_variant|MODIFIER|LOC112262858|gene18367|transcript|XM_024438659.1|protein_coding||c.*63754T&gt;C|||||1975|WARNING_TRANSCRIPT_NO_START_CODON,C|downstream_gene_variant|MODIFIER|LOC112262858|gene18367|transcript|XM_024438664.1|protein_coding||c.*63754T&gt;C|||||1975|WARNING_TRANSCRIPT_NO_START_CODON,C|downstream_gene_variant|MODIFIER|LOC112262858|gene18367|transcript|XR_002955421.1|pseudogene||n.*61925T&gt;C|||||1974|,C|non_coding_transcript_variant|MODIFIER|LOC112262862|gene18368|transcript|XM_024438671.1|protein_coding||||||||WARNING_TRANSCRIPT_NO_START_CODON</t>
  </si>
  <si>
    <t>GGGCTCGAACCACCCAGTTTATAATAGGAGTGTAAACCGTGTCTGGATTGCAAACCAGTTGGGCAAGATCGGAAGA</t>
  </si>
  <si>
    <t>ANN=A|intron_variant|MODIFIER|id367990|GENE_id367990|transcript|rna30316|protein_coding|70/74|c.12412-127T&gt;A||||||,A|intron_variant|MODIFIER|id368065|GENE_id368065|transcript|rna30317|protein_coding|70/74|c.12412-127T&gt;A||||||,A|intron_variant|MODIFIER|id368140|GENE_id368140|transcript|rna30318|protein_coding|70/74|c.12406-127T&gt;A||||||,A|intron_variant|MODIFIER|id368215|GENE_id368215|transcript|rna30319|protein_coding|70/74|c.12406-127T&gt;A||||||,A|non_coding_transcript_variant|MODIFIER|LOC112262890|gene18395|transcript|XM_024438719.1|protein_coding||||||||WARNING_TRANSCRIPT_NO_START_CODON,A|non_coding_transcript_variant|MODIFIER|LOC112262890|gene18395|transcript|XM_024438720.1|protein_coding||||||||WARNING_TRANSCRIPT_NO_START_CODON,A|non_coding_transcript_variant|MODIFIER|LOC112262890|gene18395|transcript|XM_024438721.1|protein_coding||||||||WARNING_TRANSCRIPT_NO_START_CODON,A|non_coding_transcript_variant|MODIFIER|LOC112262890|gene18395|transcript|XM_024438722.1|protein_coding||||||||WARNING_TRANSCRIPT_NO_START_CODON</t>
  </si>
  <si>
    <t>ANN=G|intergenic_region|MODIFIER|id369704-id369706|GENE_id369704-GENE_id369706|intergenic_region|GENE_id369704-GENE_id369706|||n.25387620A&gt;G||||||</t>
  </si>
  <si>
    <t>ANN=G|3_prime_UTR_variant|MODIFIER|id372112|GENE_id372112|transcript|rna30626|protein_coding|5/5|c.*93A&gt;G|||||93|,G|upstream_gene_variant|MODIFIER|rnf10|gene18550|transcript|XM_024438991.1|protein_coding||c.-30284A&gt;G|||||1893|WARNING_TRANSCRIPT_NO_START_CODON,G|upstream_gene_variant|MODIFIER|id372117|GENE_id372117|transcript|rna30627|protein_coding||c.-2292A&gt;G|||||1893|,G|non_coding_transcript_variant|MODIFIER|pop5|gene18549|transcript|XM_024438990.1|protein_coding||||||||WARNING_TRANSCRIPT_NO_START_CODON</t>
  </si>
  <si>
    <t>ANN=T|intergenic_region|MODIFIER|LOC112263102-id373555|LOC112263102-GENE_id373555|intergenic_region|LOC112263102-GENE_id373555|||n.31470258C&gt;T||||||</t>
  </si>
  <si>
    <t>ANN=A|3_prime_UTR_variant|MODIFIER|id373669|GENE_id373669|transcript|rna30752|protein_coding|11/11|c.*55C&gt;T|||||55|WARNING_REF_DOES_NOT_MATCH_GENOME,A|non_coding_transcript_variant|MODIFIER|LOC112263114|gene18634|transcript|XM_024439108.1|protein_coding||||||||WARNING_TRANSCRIPT_NO_START_CODON</t>
  </si>
  <si>
    <t>ANN=G|intron_variant|MODIFIER|id378276|GENE_id378276|transcript|rna31102|protein_coding|5/6|c.682-56A&gt;C||||||,G|non_coding_transcript_variant|MODIFIER|LOC112263307|gene18850|transcript|XM_024439420.1|protein_coding||||||||WARNING_TRANSCRIPT_NO_START_CODON</t>
  </si>
  <si>
    <t>ANN=A|3_prime_UTR_variant|MODIFIER|id390084|GENE_id390084|transcript|rna31951|protein_coding|5/5|c.*80G&gt;A|||||80|,A|upstream_gene_variant|MODIFIER|LOC112263694|gene19281|transcript|XM_024440212.1|protein_coding||c.-5124G&gt;A|||||2057|WARNING_TRANSCRIPT_NO_START_CODON,A|upstream_gene_variant|MODIFIER|id390089|GENE_id390089|transcript|rna31952|protein_coding||c.-2637G&gt;A|||||2057|,A|upstream_gene_variant|MODIFIER|LOC112264269|gene19282|transcript|XR_002955613.1|snoRNA||n.-3383G&gt;A|||||3305|,A|upstream_gene_variant|MODIFIER|id390095|GENE_id390095|transcript|rna31953|pseudogene||n.-3305G&gt;A|||||3305|,A|upstream_gene_variant|MODIFIER|LOC112264268|gene19283|transcript|XR_002955612.1|snoRNA||n.-4096G&gt;A|||||4020|,A|upstream_gene_variant|MODIFIER|id390096|GENE_id390096|transcript|rna31954|pseudogene||n.-4020G&gt;A|||||4020|,A|upstream_gene_variant|MODIFIER|LOC112264270|gene19284|transcript|XR_002955614.1|snoRNA||n.-4752G&gt;A|||||4668|,A|upstream_gene_variant|MODIFIER|id390097|GENE_id390097|transcript|rna31955|pseudogene||n.-4668G&gt;A|||||4668|,A|non_coding_transcript_variant|MODIFIER|LOC112263693|gene19280|transcript|XM_024440211.1|protein_coding||||||||WARNING_TRANSCRIPT_NO_START_CODON</t>
  </si>
  <si>
    <t>AAAGATTAAAAAAAACATTCAG</t>
  </si>
  <si>
    <t>TATTGCTTTCACCTGAAGAGAGATAAAGATTAAAAAAAACATTCAGACATTCAGAGGTCTAAATTAGTTCAGGAGA</t>
  </si>
  <si>
    <t>ANN=T|3_prime_UTR_variant|MODIFIER|id390923|GENE_id390923|transcript|rna32025|protein_coding|14/14|c.*38T&gt;A|||||38|WARNING_REF_DOES_NOT_MATCH_GENOME,T|upstream_gene_variant|MODIFIER|id390910|GENE_id390910|transcript|rna32024|protein_coding||c.-5318T&gt;A|||||1821|WARNING_TRANSCRIPT_MULTIPLE_STOP_CODONS,T|downstream_gene_variant|MODIFIER|LOC112263730|gene19331|transcript|XM_024440276.1|protein_coding||c.*12685A&gt;T|||||1821|WARNING_TRANSCRIPT_NO_START_CODON,T|non_coding_transcript_variant|MODIFIER|LOC112263731|gene19332|transcript|XM_024440278.1|protein_coding||||||||WARNING_TRANSCRIPT_NO_START_CODON</t>
  </si>
  <si>
    <t>CCTGAACAGGTACACACAAACGACCACACCCACTCTTTATATCCACACCGCTACCTTATGACATTTATTGTATTCA</t>
  </si>
  <si>
    <t>ANN=G|upstream_gene_variant|MODIFIER|LOC112263740|gene19346|transcript|XM_024440290.1|protein_coding||c.-13834C&gt;G|||||4133|WARNING_TRANSCRIPT_NO_START_CODON,G|upstream_gene_variant|MODIFIER|id391028|GENE_id391028|transcript|rna32042|protein_coding||c.-7792C&gt;G|||||4133|,G|upstream_gene_variant|MODIFIER|id391040|GENE_id391040|transcript|rna32043|protein_coding||c.-7792C&gt;G|||||4142|,G|upstream_gene_variant|MODIFIER|LOC112263740|gene19346|transcript|XM_024440291.1|protein_coding||c.-13834C&gt;G|||||4142|WARNING_TRANSCRIPT_NO_START_CODON,G|intron_variant|MODIFIER|id391018|GENE_id391018|transcript|rna32041|protein_coding|9/9|c.1155+24C&gt;G||||||,G|non_coding_transcript_variant|MODIFIER|LOC112263739|gene19345|transcript|XM_024440289.1|protein_coding||||||||WARNING_TRANSCRIPT_NO_START_CODON</t>
  </si>
  <si>
    <t>ANN=A|upstream_gene_variant|MODIFIER|LOC112263839|gene19469|transcript|XM_024440472.1|protein_coding||c.-5355T&gt;A|||||1375|WARNING_TRANSCRIPT_NO_START_CODON,A|upstream_gene_variant|MODIFIER|id393066|GENE_id393066|transcript|rna32249|protein_coding||c.-2043T&gt;A|||||1375|,A|intergenic_region|MODIFIER|id393056-id393066|GENE_id393056-GENE_id393066|intergenic_region|GENE_id393056-GENE_id393066|||n.72832053T&gt;A||||||</t>
  </si>
  <si>
    <t>GTCAACAAATGCAGGTAACATAAATGGTAGTAGCATCTGTCGACAGAATGTGGGATGGACAACTTATGTCACTGAT</t>
  </si>
  <si>
    <t>18S39M19S</t>
  </si>
  <si>
    <t>snp in soft clip at end of fastq sequence. Oncorhynchus tshawytscha isolate u07-07 SNP assay target genomic sequence. E value - 1e-30</t>
  </si>
  <si>
    <t>ANN=G|missense_variant|MODERATE|id394350|GENE_id394350|transcript|rna32392|protein_coding|2/6|c.264A&gt;G|p.Asp88Glu|454/1215|264/927|88/308||WARNING_REF_DOES_NOT_MATCH_GENOME,G|missense_variant|MODERATE|id394343|GENE_id394343|transcript|rna32391|protein_coding|2/7|c.264A&gt;G|p.Asp88Glu|454/1544|264/1143|88/380||WARNING_REF_DOES_NOT_MATCH_GENOME,G|missense_variant|MODERATE|id394356|GENE_id394356|transcript|rna32393|protein_coding|2/7|c.264A&gt;G|p.Asp88Glu|364/1454|264/1143|88/380||WARNING_REF_DOES_NOT_MATCH_GENOME,G|missense_variant|MODERATE|id394363|GENE_id394363|transcript|rna32394|protein_coding|2/7|c.264A&gt;G|p.Asp88Glu|530/1620|264/1143|88/380||WARNING_REF_DOES_NOT_MATCH_GENOME,G|missense_variant|MODERATE|id394370|GENE_id394370|transcript|rna32395|protein_coding|2/7|c.264A&gt;G|p.Asp88Glu|466/1556|264/1143|88/380||WARNING_REF_DOES_NOT_MATCH_GENOME,G|non_coding_transcript_variant|MODIFIER|LOC112264330|gene19604|transcript|XM_024440857.1|protein_coding||||||||WARNING_TRANSCRIPT_NO_START_CODON,G|non_coding_transcript_variant|MODIFIER|LOC112264330|gene19604|transcript|XM_024440861.1|protein_coding||||||||WARNING_TRANSCRIPT_NO_START_CODON,G|non_coding_transcript_variant|MODIFIER|LOC112264330|gene19604|transcript|XM_024440859.1|protein_coding||||||||WARNING_TRANSCRIPT_NO_START_CODON,G|non_coding_transcript_variant|MODIFIER|LOC112264330|gene19604|transcript|XM_024440858.1|protein_coding||||||||WARNING_TRANSCRIPT_NO_START_CODON,G|non_coding_transcript_variant|MODIFIER|LOC112264330|gene19604|transcript|XM_024440860.1|protein_coding||||||||WARNING_TRANSCRIPT_NO_START_CODON</t>
  </si>
  <si>
    <t>ANN=C|intron_variant|MODIFIER|id397043|GENE_id397043|transcript|rna32663|protein_coding|6/6|c.1321-17T&gt;G||||||,C|non_coding_transcript_variant|MODIFIER|LOC112264467|gene19776|transcript|XM_024441085.1|protein_coding||||||||WARNING_TRANSCRIPT_NO_START_CODON</t>
  </si>
  <si>
    <t>CAAGAACACCGAGATCTCCTTCAAACTAGGAGTGGAGTTCGACGAGACCACCGCCGAAGATCGGAAGAGCACACAT</t>
  </si>
  <si>
    <t>57M19S</t>
  </si>
  <si>
    <t>ANN=A|missense_variant|MODERATE|id397519|GENE_id397519|transcript|rna32704|protein_coding|2/4|c.206G&gt;A|p.Val69Glu|320/708|206/402|69/133||WARNING_REF_DOES_NOT_MATCH_GENOME,A|upstream_gene_variant|MODIFIER|zcchc17|gene19804|transcript|XM_024441121.1|protein_coding||c.-9083G&gt;A|||||3646|WARNING_TRANSCRIPT_NO_START_CODON,A|upstream_gene_variant|MODIFIER|zcchc17|gene19804|transcript|XM_024441122.1|protein_coding||c.-8468G&gt;A|||||3646|WARNING_TRANSCRIPT_NO_START_CODON,A|downstream_gene_variant|MODIFIER|id397530|GENE_id397530|transcript|rna32706|protein_coding||c.*4223C&gt;T|||||3646|,A|downstream_gene_variant|MODIFIER|id397523|GENE_id397523|transcript|rna32705|protein_coding||c.*4223C&gt;T|||||3646|,A|non_coding_transcript_variant|MODIFIER|LOC112264491|gene19803|transcript|XM_024441124.1|protein_coding||||||||WARNING_TRANSCRIPT_NO_START_CODON</t>
  </si>
  <si>
    <t>AGATATACCAGAGACAAGGGA</t>
  </si>
  <si>
    <t>ACTTAATCTTGATTGATGCGTGCCAAGATATACCAGAGACAAGGGACTGTTGACATTGCAACCACACAACTCATAC</t>
  </si>
  <si>
    <t>ANN=C|intron_variant|MODIFIER|id400015|GENE_id400015|transcript|rna32927|protein_coding|3/5|c.249-13654T&gt;G||||||,C|non_coding_transcript_variant|MODIFIER|LOC112264606|gene19934|transcript|XM_024441327.1|protein_coding||||||||WARNING_TRANSCRIPT_NO_START_CODON</t>
  </si>
  <si>
    <t>TTTCTCATCCTTCTCTCTTCCAGTCTATGGGACCAGCTGTCCAGTTCTGGAATGCTGGTTTGTCCAGATCGGAAGA</t>
  </si>
  <si>
    <t>ANN=T|missense_variant|MODERATE|id403928|GENE_id403928|transcript|rna33269|protein_coding|2/8|c.74C&gt;T|p.Ser25Ile|403/2329|74/1329|25/442||WARNING_REF_DOES_NOT_MATCH_GENOME,T|non_coding_transcript_variant|MODIFIER|LOC112264792|gene20154|transcript|XM_024441639.1|protein_coding||||||||WARNING_TRANSCRIPT_NO_START_CODON</t>
  </si>
  <si>
    <t>ANN=T|intron_variant|MODIFIER|id404717|GENE_id404717|transcript|rna33350|protein_coding|2/4|c.-21-2146T&gt;A||||||,T|non_coding_transcript_variant|MODIFIER|LOC112264842|gene20209|transcript|XM_024441711.1|protein_coding||||||||WARNING_TRANSCRIPT_NO_START_CODON</t>
  </si>
  <si>
    <t>ANN=A|3_prime_UTR_variant|MODIFIER|id406442|GENE_id406442|transcript|rna33533|protein_coding|5/5|c.*983C&gt;T|||||983|WARNING_REF_DOES_NOT_MATCH_GENOME,A|3_prime_UTR_variant|MODIFIER|id406429|GENE_id406429|transcript|rna33531|protein_coding|6/6|c.*983C&gt;T|||||983|WARNING_REF_DOES_NOT_MATCH_GENOME,A|3_prime_UTR_variant|MODIFIER|id406435|GENE_id406435|transcript|rna33532|protein_coding|7/7|c.*1041C&gt;T|||||1711|WARNING_REF_DOES_NOT_MATCH_GENOME,A|non_coding_transcript_variant|MODIFIER|LOC112264944|gene20332|transcript|XM_024441864.1|protein_coding||||||||WARNING_TRANSCRIPT_NO_START_CODON,A|non_coding_transcript_variant|MODIFIER|LOC112264944|gene20332|transcript|XM_024441865.1|protein_coding||||||||WARNING_TRANSCRIPT_NO_START_CODON,A|non_coding_transcript_variant|MODIFIER|LOC112264944|gene20332|transcript|XM_024441866.1|protein_coding||||||||WARNING_TRANSCRIPT_NO_START_CODON</t>
  </si>
  <si>
    <t>ANN=T|intron_variant|MODIFIER|id408312|GENE_id408312|transcript|rna33673|protein_coding|13/14|c.1173-712G&gt;A||||||,T|non_coding_transcript_variant|MODIFIER|LOC112265010|gene20414|transcript|XM_024441995.1|protein_coding||||||||WARNING_TRANSCRIPT_NO_START_CODON</t>
  </si>
  <si>
    <t>GTGGGTAATCGATGCCAAAGAGATTTTATTTTGTGACGATAATCATGTCGCTTCCTTTTAAAATTTTTTTAAAAGC</t>
  </si>
  <si>
    <t>ANN=A|downstream_gene_variant|MODIFIER|LOC112265218|gene20642|transcript|XM_024442335.1|protein_coding||c.*21903T&gt;A|||||321|WARNING_TRANSCRIPT_NO_START_CODON,A|downstream_gene_variant|MODIFIER|id412293|GENE_id412293|transcript|rna34048|protein_coding||c.*545T&gt;A|||||321|,A|downstream_gene_variant|MODIFIER|id412309|GENE_id412309|transcript|rna34049|pseudogene||n.*1524A&gt;T|||||1524|,A|downstream_gene_variant|MODIFIER|id412319|GENE_id412319|transcript|rna34050|pseudogene||n.*1524A&gt;T|||||1524|,A|downstream_gene_variant|MODIFIER|id412328|GENE_id412328|transcript|rna34051|pseudogene||n.*1524A&gt;T|||||1524|,A|intergenic_region|MODIFIER|id412293-id412309|GENE_id412293-GENE_id412309|intergenic_region|GENE_id412293-GENE_id412309|||n.45350303T&gt;A||||||</t>
  </si>
  <si>
    <t>ANN=A|3_prime_UTR_variant|MODIFIER|id413370|GENE_id413370|transcript|rna34147|protein_coding|13/13|c.*163A&gt;T|||||163|,A|3_prime_UTR_variant|MODIFIER|id413383|GENE_id413383|transcript|rna34148|protein_coding|14/14|c.*163A&gt;T|||||163|,A|3_prime_UTR_variant|MODIFIER|id413397|GENE_id413397|transcript|rna34149|protein_coding|14/14|c.*163A&gt;T|||||163|,A|upstream_gene_variant|MODIFIER|id413360|GENE_id413360|transcript|rna34146|protein_coding||c.-663A&gt;T|||||371|,A|downstream_gene_variant|MODIFIER|ech1|gene20707|transcript|XM_024442434.1|protein_coding||c.*6041T&gt;A|||||371|WARNING_TRANSCRIPT_NO_START_CODON,A|non_coding_transcript_variant|MODIFIER|LOC112265283|gene20708|transcript|XM_024442429.1|protein_coding||||||||WARNING_TRANSCRIPT_NO_START_CODON,A|non_coding_transcript_variant|MODIFIER|LOC112265283|gene20708|transcript|XM_024442431.1|protein_coding||||||||WARNING_TRANSCRIPT_NO_START_CODON,A|non_coding_transcript_variant|MODIFIER|LOC112265283|gene20708|transcript|XM_024442432.1|protein_coding||||||||WARNING_TRANSCRIPT_NO_START_CODON</t>
  </si>
  <si>
    <t>CAAAGTGCAGGTGCTGGCCCTGACCAGTGCCTGGGTGGTGGGCTGCCACCCTTTGAGCGAGGCCCTGTTCAACCTG</t>
  </si>
  <si>
    <t>ANN=T|synonymous_variant|LOW|id415107|GENE_id415107|transcript|rna34307|protein_coding|2/2|c.609C&gt;T|p.His203His|691/1560|609/924|203/307||,T|synonymous_variant|LOW|id415109|GENE_id415109|transcript|rna34308|protein_coding|2/2|c.186C&gt;T|p.His62His|332/1201|186/501|62/166||,T|non_coding_transcript_variant|MODIFIER|LOC112265362|gene20793|transcript|XM_024442578.1|protein_coding||||||||WARNING_TRANSCRIPT_NO_START_CODON,T|non_coding_transcript_variant|MODIFIER|LOC112265362|gene20793|transcript|XM_024442579.1|protein_coding||||||||WARNING_TRANSCRIPT_NO_START_CODON</t>
  </si>
  <si>
    <t>ANN=G|3_prime_UTR_variant|MODIFIER|id423179|GENE_id423179|transcript|rna34879|protein_coding|5/5|c.*1069A&gt;G|||||1069|,G|non_coding_transcript_variant|MODIFIER|LOC112265609|gene21090|transcript|XM_024443105.1|protein_coding||||||||WARNING_TRANSCRIPT_NO_START_CODON</t>
  </si>
  <si>
    <t>ANN=G|intron_variant|MODIFIER|id424968|GENE_id424968|transcript|rna35077|protein_coding|8/11|c.2490-67A&gt;G||||||,G|intron_variant|MODIFIER|id424980|GENE_id424980|transcript|rna35078|protein_coding|7/10|c.2319-67A&gt;G||||||,G|intron_variant|MODIFIER|id424997|GENE_id424997|transcript|rna35080|protein_coding|6/9|c.2490-67A&gt;G||||||,G|non_coding_transcript_variant|MODIFIER|LOC112265706|gene21238|transcript|XM_024443260.1|protein_coding||||||||WARNING_TRANSCRIPT_NO_START_CODON,G|non_coding_transcript_variant|MODIFIER|LOC112265706|gene21238|transcript|XM_024443262.1|protein_coding||||||||WARNING_TRANSCRIPT_NO_START_CODON,G|non_coding_transcript_variant|MODIFIER|LOC112265706|gene21238|transcript|XM_024443261.1|protein_coding||||||||WARNING_TRANSCRIPT_NO_START_CODON</t>
  </si>
  <si>
    <t>ANN=A|3_prime_UTR_variant|MODIFIER|id425568|GENE_id425568|transcript|rna35133|protein_coding|7/7|c.*146G&gt;A|||||146|WARNING_REF_DOES_NOT_MATCH_GENOME,A|non_coding_transcript_variant|MODIFIER|LOC112265747|gene21291|transcript|XM_024443307.1|protein_coding||||||||WARNING_TRANSCRIPT_NO_START_CODON</t>
  </si>
  <si>
    <t>TGGACAATTTATGTCACTGA</t>
  </si>
  <si>
    <t>GTCAACAAATGCAGGTAACATAAATGGTAGTAGCATCTGTCGACACACTGTGGGATGGACAATTTATGTCACTGAT</t>
  </si>
  <si>
    <t>snp in soft clip at end of fastq sequence. Oncorhynchus tshawytscha isolate u07-07 SNP assay target genomic sequence. E value - 1e-29</t>
  </si>
  <si>
    <t>TGTAATGGCGTCCA</t>
  </si>
  <si>
    <t>GGGTGCTCTTCCGATCTTGTCGGCCCTCACTGTCATGTGTAATGGCGTCCAGCACAGGAGGAAGGCGAACACCACG</t>
  </si>
  <si>
    <t>ANN=A|upstream_gene_variant|MODIFIER|LOC112267662|gene21386|transcript|XM_024445854.1|protein_coding||c.-4334G&gt;A|||||1999|WARNING_TRANSCRIPT_NO_START_CODON,A|upstream_gene_variant|MODIFIER|id426258|GENE_id426258|transcript|rna35233|protein_coding||c.-1999G&gt;A|||||1999|,A|non_coding_transcript_exon_variant|MODIFIER|id426256|GENE_id426256|transcript|rna35232|pseudogene|2/2|n.688C&gt;T||||||WARNING_REF_DOES_NOT_MATCH_GENOME,A|non_coding_transcript_variant|MODIFIER|gene21385|gene21385|transcript|XR_002956131.1|pseudogene||||||||,A|non_coding_transcript_variant|MODIFIER|LOC112267661|LOC112267661|transcript|gene21385|pseudogene||||||||</t>
  </si>
  <si>
    <t>ACATATGAATATTCAACAAAGCACGTTAAGTAGTGGTTCTTCAGACTTAGTATGAAATGATAAGGAATATTTAGTG</t>
  </si>
  <si>
    <t>ANN=A|3_prime_UTR_variant|MODIFIER|id429672|GENE_id429672|transcript|rna35543|protein_coding|9/9|c.*317C&gt;T|||||317|WARNING_REF_DOES_NOT_MATCH_GENOME,A|3_prime_UTR_variant|MODIFIER|id429663|GENE_id429663|transcript|rna35542|protein_coding|9/9|c.*317C&gt;T|||||317|WARNING_REF_DOES_NOT_MATCH_GENOME,A|upstream_gene_variant|MODIFIER|LOC112266487|gene21610|transcript|XM_024443986.1|protein_coding||c.-15015G&gt;A|||||4960|WARNING_TRANSCRIPT_NO_START_CODON,A|upstream_gene_variant|MODIFIER|id429681|GENE_id429681|transcript|rna35544|protein_coding||c.-5322G&gt;A|||||4960|,A|non_coding_transcript_variant|MODIFIER|LOC112266489|gene21609|transcript|XM_024443987.1|protein_coding||||||||WARNING_TRANSCRIPT_NO_START_CODON,A|non_coding_transcript_variant|MODIFIER|LOC112266489|gene21609|transcript|XM_024443988.1|protein_coding||||||||WARNING_TRANSCRIPT_NO_START_CODON</t>
  </si>
  <si>
    <t>ANN=T|intron_variant|MODIFIER|id430333|GENE_id430333|transcript|rna35595|protein_coding|5/8|c.1020+483G&gt;A||||||,T|intron_variant|MODIFIER|id430342|GENE_id430342|transcript|rna35596|pseudogene|5/7|n.1060+483G&gt;A||||||,T|intron_variant|MODIFIER|id430350|GENE_id430350|transcript|rna35597|protein_coding|5/6|c.1020+483G&gt;A||||||,T|non_coding_transcript_variant|MODIFIER|LOC112266509|gene21632|transcript|XM_024444042.1|protein_coding||||||||WARNING_TRANSCRIPT_NO_START_CODON,T|non_coding_transcript_variant|MODIFIER|LOC112266509|gene21632|transcript|XR_002955945.1|pseudogene||||||||,T|non_coding_transcript_variant|MODIFIER|LOC112266509|gene21632|transcript|XM_024444043.1|protein_coding||||||||WARNING_TRANSCRIPT_NO_START_CODON</t>
  </si>
  <si>
    <t>ANN=T|intron_variant|MODIFIER|id436144|GENE_id436144|transcript|rna36045|pseudogene|5/6|n.560+18449G&gt;T||||||,T|intron_variant|MODIFIER|id436138|GENE_id436138|transcript|rna36044|pseudogene|4/5|n.812+18449G&gt;T||||||,T|intron_variant|MODIFIER|id436151|GENE_id436151|transcript|rna36046|protein_coding|2/3|c.216-74C&gt;A||||||,T|intragenic_variant|MODIFIER|LOC112266731|gene21884|gene_variant|gene21884|||n.21359050G&gt;T||||||,T|non_coding_transcript_variant|MODIFIER|LOC112266730|gene21885|transcript|XM_024444474.1|protein_coding||||||||WARNING_TRANSCRIPT_NO_START_CODON</t>
  </si>
  <si>
    <t>Ots_crRAD57687-34 secondary</t>
  </si>
  <si>
    <t>TGCAGGGACGGGGCTGGGATCAAAAATACAAATTAATTAAATAAAAATATAGGACAAAACACACATCACAACAAGA</t>
  </si>
  <si>
    <t>ANN=G|intergenic_region|MODIFIER|id441769-id441770|GENE_id441769-GENE_id441770|intergenic_region|GENE_id441769-GENE_id441770|||n.31304077T&gt;G||||||</t>
  </si>
  <si>
    <t>TTTAATTCATTTGT</t>
  </si>
  <si>
    <t>TCTTCTTGTGATGTGTGTTTTGTCCTATATTTTTATTTAATTCATTTGTATTTTTCATCCCAGCCCCGTCCCTGCA</t>
  </si>
  <si>
    <t>ANN=G|intergenic_region|MODIFIER|id442335-id442336|GENE_id442335-GENE_id442336|intergenic_region|GENE_id442335-GENE_id442336|||n.32471307T&gt;G||||||</t>
  </si>
  <si>
    <t>GCAGGGCGCAAAGTTCTTTGTCTGTCAGACGAATCATTGGGTCTAAACTACAGACCATTATGGCTATTATTCAGAT</t>
  </si>
  <si>
    <t>ANN=T|intron_variant|MODIFIER|LOC112267216|LOC112267216|transcript|gene22478|pseudogene|28/54|n.4100-2245C&gt;T||||||</t>
  </si>
  <si>
    <t>ACTATGAAGGACGATGTTGAAGTCAACCTTTCGTCCTTAGCACATAGCTAGCTAACGTTTATAACACCAGTAACGC</t>
  </si>
  <si>
    <t>ANN=A|upstream_gene_variant|MODIFIER|kmt2e|gene22766|transcript|XM_024445969.1|protein_coding||c.-31152G&gt;A|||||3615|WARNING_TRANSCRIPT_NO_START_CODON,A|upstream_gene_variant|MODIFIER|id453258|GENE_id453258|transcript|rna37448|protein_coding||c.-15062G&gt;A|||||3615|,A|upstream_gene_variant|MODIFIER|id453277|GENE_id453277|transcript|rna37449|protein_coding||c.-15062G&gt;A|||||3615|,A|upstream_gene_variant|MODIFIER|id453296|GENE_id453296|transcript|rna37450|protein_coding||c.-15062G&gt;A|||||3617|,A|upstream_gene_variant|MODIFIER|kmt2e|gene22766|transcript|XM_024445970.1|protein_coding||c.-31152G&gt;A|||||3615|WARNING_TRANSCRIPT_NO_START_CODON,A|upstream_gene_variant|MODIFIER|kmt2e|gene22766|transcript|XM_024445971.1|protein_coding||c.-31152G&gt;A|||||3617|WARNING_TRANSCRIPT_NO_START_CODON,A|intron_variant|MODIFIER|id453254|GENE_id453254|transcript|rna37447|protein_coding|1/3|c.86+44C&gt;T||||||,A|non_coding_transcript_variant|MODIFIER|LOC112267831|gene22765|transcript|XM_024445981.1|protein_coding||||||||WARNING_TRANSCRIPT_NO_START_CODON</t>
  </si>
  <si>
    <t>GCATATATTTTACATTGGAA</t>
  </si>
  <si>
    <t>ACCCAAGCGACATAGAAATGCCTGCATATATTTTACATTGGAACAGTTCTGAACCACTTACTGAAGCTATCATCTG</t>
  </si>
  <si>
    <t>ANN=A|upstream_gene_variant|MODIFIER|id455033|GENE_id455033|transcript|rna37601|protein_coding||c.-2460C&gt;T|||||1063|,A|downstream_gene_variant|MODIFIER|LOC112214244|gene22865|transcript|XM_024372850.1|protein_coding||c.*4399G&gt;A|||||1063|WARNING_TRANSCRIPT_NO_START_CODON,A|intron_variant|MODIFIER|id455028|GENE_id455028|transcript|rna37600|pseudogene|3/4|n.1625-4046G&gt;A||||||,A|intron_variant|MODIFIER|id455042|GENE_id455042|transcript|rna37603|protein_coding|5/6|c.505+33C&gt;T||||||,A|intron_variant|MODIFIER|id455035|GENE_id455035|transcript|rna37602|protein_coding|5/6|c.514+33C&gt;T||||||,A|intragenic_variant|MODIFIER|LOC112214246|gene22864|gene_variant|gene22864|||n.5313010G&gt;A||||||,A|non_coding_transcript_variant|MODIFIER|LOC112214245|gene22866|transcript|XM_024372851.1|protein_coding||||||||WARNING_TRANSCRIPT_NO_START_CODON,A|non_coding_transcript_variant|MODIFIER|LOC112214245|gene22866|transcript|XM_024372852.1|protein_coding||||||||WARNING_TRANSCRIPT_NO_START_CODON</t>
  </si>
  <si>
    <t>ANN=G|3_prime_UTR_variant|MODIFIER|id457099|GENE_id457099|transcript|rna37779|protein_coding|12/12|c.*157A&gt;G|||||157|,G|upstream_gene_variant|MODIFIER|LOC112214350|gene22994|transcript|XM_024373000.1|protein_coding||c.-30306A&gt;G|||||3373|WARNING_TRANSCRIPT_NO_START_CODON,G|upstream_gene_variant|MODIFIER|id457111|GENE_id457111|transcript|rna37780|protein_coding||c.-3766A&gt;G|||||3373|,G|non_coding_transcript_variant|MODIFIER|LOC112214347|gene22993|transcript|XM_024372998.1|protein_coding||||||||WARNING_TRANSCRIPT_NO_START_CODON</t>
  </si>
  <si>
    <t>2 bp indel insertion</t>
  </si>
  <si>
    <t>ANN=T|intron_variant|MODIFIER|id458355|GENE_id458355|transcript|rna37894|protein_coding|6/7|c.714-145G&gt;T||||||,T|intron_variant|MODIFIER|id458363|GENE_id458363|transcript|rna37895|protein_coding|6/7|c.714-145G&gt;T||||||,T|intron_variant|MODIFIER|id458371|GENE_id458371|transcript|rna37896|protein_coding|6/7|c.714-145G&gt;T||||||,T|non_coding_transcript_variant|MODIFIER|LOC112214409|gene23056|transcript|XM_024373116.1|protein_coding||||||||WARNING_TRANSCRIPT_NO_START_CODON,T|non_coding_transcript_variant|MODIFIER|LOC112214409|gene23056|transcript|XM_024373118.1|protein_coding||||||||WARNING_TRANSCRIPT_NO_START_CODON,T|non_coding_transcript_variant|MODIFIER|LOC112214409|gene23056|transcript|XM_024373117.1|protein_coding||||||||WARNING_TRANSCRIPT_NO_START_CODON</t>
  </si>
  <si>
    <t>ANN=T|intron_variant|MODIFIER|id458667|GENE_id458667|transcript|rna37917|protein_coding|26/35|c.7585-45C&gt;T||||||WARNING_TRANSCRIPT_MULTIPLE_STOP_CODONS,T|non_coding_transcript_variant|MODIFIER|LOC112214422|gene23074|transcript|XM_024373138.1|protein_coding||||||||WARNING_TRANSCRIPT_NO_START_CODON</t>
  </si>
  <si>
    <t>CTGCTTGTAGCCGTTCAGCTGCCTGAACTCGTCGTTGGTCTAAGGAGGAAAGAATTCAGAAAAACACGTTGAAATG</t>
  </si>
  <si>
    <t>ANN=A|non_coding_transcript_exon_variant|MODIFIER|LOC112214945|LOC112214945|transcript|gene23149|pseudogene|3/7|n.259C&gt;T||||||WARNING_REF_DOES_NOT_MATCH_GENOME</t>
  </si>
  <si>
    <t>TCTCAACCCAAAAGACGGGTAAATAGTTCACCAAACAGCTACCCTGACTATCTCCTTTGACCCTTTTAACACTCGC</t>
  </si>
  <si>
    <t>ANN=A|intergenic_region|MODIFIER|id460064-id460067|GENE_id460064-GENE_id460067|intergenic_region|GENE_id460064-GENE_id460067|||n.17999857G&gt;A||||||</t>
  </si>
  <si>
    <t>CGTCTGCGAAACTGTCCCT</t>
  </si>
  <si>
    <t>TAGGATCAATCTTCGTCTGCGAAACTGTCCCTTTCAGTTCTGCTAAAAACACCTGTCAATTCCCACCTCTGTCCCA</t>
  </si>
  <si>
    <t>ANN=T|upstream_gene_variant|MODIFIER|LOC112214500|gene23175|transcript|XM_024373283.1|protein_coding||c.-71673G&gt;T|||||4314|WARNING_TRANSCRIPT_NO_START_CODON,T|upstream_gene_variant|MODIFIER|LOC112214500|gene23175|transcript|XM_024373284.1|protein_coding||c.-71672G&gt;T|||||4314|WARNING_TRANSCRIPT_NO_START_CODON,T|upstream_gene_variant|MODIFIER|LOC112214500|gene23175|transcript|XM_024373286.1|protein_coding||c.-71672G&gt;T|||||4314|WARNING_TRANSCRIPT_NO_START_CODON,T|upstream_gene_variant|MODIFIER|LOC112214500|gene23175|transcript|XM_024373285.1|protein_coding||c.-71673G&gt;T|||||4314|WARNING_TRANSCRIPT_NO_START_CODON,T|upstream_gene_variant|MODIFIER|LOC112214500|gene23175|transcript|XM_024373287.1|protein_coding||c.-71673G&gt;T|||||4314|WARNING_TRANSCRIPT_NO_START_CODON,T|upstream_gene_variant|MODIFIER|LOC112214500|gene23175|transcript|XM_024373288.1|protein_coding||c.-71673G&gt;T|||||4314|WARNING_TRANSCRIPT_NO_START_CODON,T|upstream_gene_variant|MODIFIER|LOC112214500|gene23175|transcript|XM_024373289.1|protein_coding||c.-71674G&gt;T|||||4314|WARNING_TRANSCRIPT_NO_START_CODON,T|downstream_gene_variant|MODIFIER|id460520|GENE_id460520|transcript|rna38077|protein_coding||c.*6435C&gt;A|||||4314|,T|downstream_gene_variant|MODIFIER|id460539|GENE_id460539|transcript|rna38078|protein_coding||c.*6435C&gt;A|||||4314|,T|downstream_gene_variant|MODIFIER|id460443|GENE_id460443|transcript|rna38073|protein_coding||c.*6435C&gt;A|||||4314|,T|downstream_gene_variant|MODIFIER|id460461|GENE_id460461|transcript|rna38074|protein_coding||c.*6435C&gt;A|||||4314|,T|downstream_gene_variant|MODIFIER|id460480|GENE_id460480|transcript|rna38075|protein_coding||c.*6435C&gt;A|||||4314|,T|downstream_gene_variant|MODIFIER|id460500|GENE_id460500|transcript|rna38076|protein_coding||c.*6435C&gt;A|||||4314|,T|downstream_gene_variant|MODIFIER|id460424|GENE_id460424|transcript|rna38072|protein_coding||c.*6435C&gt;A|||||4314|,T|intron_variant|MODIFIER|id460412|GENE_id460412|transcript|rna38071|protein_coding|1/11|c.64+340C&gt;A||||||,T|non_coding_transcript_variant|MODIFIER|LOC112214499|gene23174|transcript|XM_024373281.1|protein_coding||||||||WARNING_TRANSCRIPT_NO_START_CODON</t>
  </si>
  <si>
    <t>CAGAGAGGAAGAGGCT</t>
  </si>
  <si>
    <t>TGGAGAGGTAGGGCAGAGAGGAAGAGGCTTGAAAAACTGCAAAAACGCGCCACACTCATTCAGTCTTCCTACCGTA</t>
  </si>
  <si>
    <t>ANN=C|synonymous_variant|LOW|id468493|GENE_id468493|transcript|rna38754|protein_coding|19/30|c.5017T&gt;C|p.Arg1673Arg|5178/11213|5017/10470|1673/3489||WARNING_REF_DOES_NOT_MATCH_GENOME,C|non_coding_transcript_variant|MODIFIER|LOC112214837|gene23592|transcript|XM_024373873.1|protein_coding||||||||WARNING_TRANSCRIPT_NO_START_CODON</t>
  </si>
  <si>
    <t>ANN=C|missense_variant|MODERATE|id474202|GENE_id474202|transcript|rna39223|protein_coding|8/9|c.1436T&gt;G|p.His479Arg|1566/3255|1436/1929|479/642||WARNING_REF_DOES_NOT_MATCH_GENOME,C|missense_variant|MODERATE|id474193|GENE_id474193|transcript|rna39222|protein_coding|8/9|c.1490T&gt;G|p.His497Arg|1735/3424|1490/1983|497/660||WARNING_REF_DOES_NOT_MATCH_GENOME,C|non_coding_transcript_variant|MODIFIER|LOC112215490|gene23916|transcript|XM_024374558.1|protein_coding||||||||WARNING_TRANSCRIPT_NO_START_CODON,C|non_coding_transcript_variant|MODIFIER|LOC112215490|gene23916|transcript|XM_024374559.1|protein_coding||||||||WARNING_TRANSCRIPT_NO_START_CODON</t>
  </si>
  <si>
    <t>ANN=C|3_prime_UTR_variant|MODIFIER|id479225|GENE_id479225|transcript|rna39598|protein_coding|2/2|c.*53T&gt;C|||||53|,C|non_coding_transcript_variant|MODIFIER|LOC112215675|gene24130|transcript|XM_024374912.1|protein_coding||||||||WARNING_TRANSCRIPT_NO_START_CODON</t>
  </si>
  <si>
    <t>ANN=C|intron_variant|MODIFIER|id479319|GENE_id479319|transcript|rna39608|protein_coding|2/2|c.638-161T&gt;C||||||,C|non_coding_transcript_variant|MODIFIER|LOC112215682|gene24138|transcript|XM_024374922.1|protein_coding||||||||WARNING_TRANSCRIPT_NO_START_CODON</t>
  </si>
  <si>
    <t>GACAGATGAGCAGAGA</t>
  </si>
  <si>
    <t>CGATCTGGCTATAGAGTGTATTTACAGCATGCAGACAGATGAGCAGAGACTAGTCAACTTCAAAGAGCAGCTAAGG</t>
  </si>
  <si>
    <t>ANN=G|missense_variant|MODERATE|id479319|GENE_id479319|transcript|rna39608|protein_coding|3/3|c.1086A&gt;G|p.Asp362Glu|1336/2647|1086/1179|362/392||WARNING_REF_DOES_NOT_MATCH_GENOME,G|non_coding_transcript_variant|MODIFIER|LOC112215682|gene24138|transcript|XM_024374922.1|protein_coding||||||||WARNING_TRANSCRIPT_NO_START_CODON</t>
  </si>
  <si>
    <t>ANN=A|intergenic_region|MODIFIER|id482844-id482854|GENE_id482844-GENE_id482854|intergenic_region|GENE_id482844-GENE_id482854|||n.37061421G&gt;A||||||</t>
  </si>
  <si>
    <t>ANN=A|intron_variant|MODIFIER|id501048|GENE_id501048|transcript|rna41304|protein_coding|4/6|c.666+902G&gt;T||||||,A|intron_variant|MODIFIER|id501041|GENE_id501041|transcript|rna41303|protein_coding|4/6|c.666+902G&gt;T||||||,A|intron_variant|MODIFIER|id501035|GENE_id501035|transcript|rna41302|protein_coding|3/5|c.579+1208G&gt;T||||||,A|intron_variant|MODIFIER|id501021|GENE_id501021|transcript|rna41300|protein_coding|4/6|c.666+902G&gt;T||||||,A|intron_variant|MODIFIER|id501028|GENE_id501028|transcript|rna41301|protein_coding|4/6|c.666+902G&gt;T||||||,A|non_coding_transcript_variant|MODIFIER|LOC112216694|gene25071|transcript|XM_024376683.1|protein_coding||||||||WARNING_TRANSCRIPT_NO_START_CODON,A|non_coding_transcript_variant|MODIFIER|LOC112216694|gene25071|transcript|XM_024376685.1|protein_coding||||||||WARNING_TRANSCRIPT_NO_START_CODON,A|non_coding_transcript_variant|MODIFIER|LOC112216694|gene25071|transcript|XM_024376686.1|protein_coding||||||||WARNING_TRANSCRIPT_NO_START_CODON,A|non_coding_transcript_variant|MODIFIER|LOC112216694|gene25071|transcript|XM_024376688.1|protein_coding||||||||WARNING_TRANSCRIPT_NO_START_CODON,A|non_coding_transcript_variant|MODIFIER|LOC112216694|gene25071|transcript|XM_024376684.1|protein_coding||||||||WARNING_TRANSCRIPT_NO_START_CODON</t>
  </si>
  <si>
    <t>CCTGAGCATCCCAGTTGAACTGACAAGGATGTCGTTTTTCAGGATTTTGTTTTTTCCTATGGCCAAATTGTAAATA</t>
  </si>
  <si>
    <t>ANN=A|3_prime_UTR_variant|MODIFIER|id503317|GENE_id503317|transcript|rna41466|protein_coding|9/9|c.*15G&gt;A|||||15|WARNING_REF_DOES_NOT_MATCH_GENOME,A|upstream_gene_variant|MODIFIER|LOC112216767|gene25170|transcript|XM_024376825.1|protein_coding||c.-7446G&gt;A|||||732|WARNING_TRANSCRIPT_NO_START_CODON,A|downstream_gene_variant|MODIFIER|id503326|GENE_id503326|transcript|rna41467|protein_coding||c.*1468C&gt;T|||||732|,A|non_coding_transcript_variant|MODIFIER|alg12|gene25169|transcript|XM_024376827.1|protein_coding||||||||WARNING_TRANSCRIPT_NO_START_CODON</t>
  </si>
  <si>
    <t>ANN=T|downstream_gene_variant|MODIFIER|id504135|GENE_id504135|transcript|rna41523|protein_coding||c.*3335A&gt;T|||||3295|,T|downstream_gene_variant|MODIFIER|LOC112216802|gene25208|transcript|XM_024376880.1|protein_coding||c.*12087A&gt;T|||||2195|WARNING_TRANSCRIPT_NO_START_CODON,T|downstream_gene_variant|MODIFIER|id504128|GENE_id504128|transcript|rna41522|protein_coding||c.*3335A&gt;T|||||2195|,T|downstream_gene_variant|MODIFIER|id504142|GENE_id504142|transcript|rna41524|protein_coding||c.*3335A&gt;T|||||3335|,T|downstream_gene_variant|MODIFIER|LOC112216802|gene25208|transcript|XM_024376882.1|protein_coding||c.*12087A&gt;T|||||3295|WARNING_TRANSCRIPT_NO_START_CODON,T|downstream_gene_variant|MODIFIER|LOC112216802|gene25208|transcript|XM_024376881.1|protein_coding||c.*12081A&gt;T|||||3335|WARNING_TRANSCRIPT_NO_START_CODON,T|intron_variant|MODIFIER|id504149|GENE_id504149|transcript|rna41525|protein_coding|1/4|c.340+53T&gt;A||||||,T|non_coding_transcript_variant|MODIFIER|LOC112216801|gene25209|transcript|XM_024376879.1|protein_coding||||||||WARNING_TRANSCRIPT_NO_START_CODON</t>
  </si>
  <si>
    <t>TCAAGTACCAAGGCTCTTTAGCAAACTCCAGACATTTAATTTGTTGGATGAAAACAATCCGGTCGACGAATACACA</t>
  </si>
  <si>
    <t>ANN=T|intron_variant|MODIFIER|LOC112216868|LOC112216868|transcript|gene25282|pseudogene|9/10|n.1455+605C&gt;T||||||</t>
  </si>
  <si>
    <t>GCCAATCTCACTAAACATAATATATTTGACTTTATTCCAAACTGACTAAAAGCTAACCCCTTCAGTCTGCCCCTGC</t>
  </si>
  <si>
    <t>ANN=A|intergenic_region|MODIFIER|id506824-id506835|GENE_id506824-GENE_id506835|intergenic_region|GENE_id506824-GENE_id506835|||n.15937591C&gt;A||||||</t>
  </si>
  <si>
    <t>ANN=T|intergenic_region|MODIFIER|id506824-id506835|GENE_id506824-GENE_id506835|intergenic_region|GENE_id506824-GENE_id506835|||n.15937659C&gt;T||||||</t>
  </si>
  <si>
    <t>TATTTTATTTAACTAGGCAG</t>
  </si>
  <si>
    <t>ACTGCGTTCTTATTTAAATTATTTTATTTAACTAGGCAGGTCAGAACAAATACTTATTTTACACTGACGGCCTACC</t>
  </si>
  <si>
    <t>ANN=T|intron_variant|MODIFIER|id508484|GENE_id508484|transcript|rna41906|protein_coding|3/4|c.472-916A&gt;T||||||,T|intron_variant|MODIFIER|id508489|GENE_id508489|transcript|rna41907|protein_coding|3/3|c.471+1206A&gt;T||||||,T|non_coding_transcript_variant|MODIFIER|LOC112217005|gene25456|transcript|XM_024377215.1|protein_coding||||||||WARNING_TRANSCRIPT_NO_START_CODON,T|non_coding_transcript_variant|MODIFIER|LOC112217005|gene25456|transcript|XM_024377216.1|protein_coding||||||||WARNING_TRANSCRIPT_NO_START_CODON</t>
  </si>
  <si>
    <t>ANN=C|intergenic_region|MODIFIER|id511177-id511180|GENE_id511177-GENE_id511180|intergenic_region|GENE_id511177-GENE_id511180|||n.458745T&gt;C||||||</t>
  </si>
  <si>
    <t>ATCATCTCTGCTCAGAGGCTATTCTAAATCATTTTTGCAGAGAGAGAATCTAGAGTGGAAGGAGCGTCTTACACTA</t>
  </si>
  <si>
    <t>ANN=G|intergenic_region|MODIFIER|id511177-id511180|GENE_id511177-GENE_id511180|intergenic_region|GENE_id511177-GENE_id511180|||n.467661A&gt;G||||||</t>
  </si>
  <si>
    <t>ANN=T|intron_variant|MODIFIER|id511360|GENE_id511360|transcript|rna42162|protein_coding|11/14|c.1327-151782C&gt;A||||||,T|intron_variant|MODIFIER|id511389|GENE_id511389|transcript|rna42165|protein_coding|3/24|c.354+2738G&gt;T||||||,T|non_coding_transcript_variant|MODIFIER|LOC112217307|gene25634|transcript|XM_024377551.1|protein_coding||||||||WARNING_TRANSCRIPT_NO_START_CODON,T|non_coding_transcript_variant|MODIFIER|LOC112217395|gene25636|transcript|XM_024377641.1|protein_coding||||||||WARNING_TRANSCRIPT_NO_START_CODON</t>
  </si>
  <si>
    <t>ANN=T|intergenic_region|MODIFIER|id512491-id512563|GENE_id512491-GENE_id512563|intergenic_region|GENE_id512491-GENE_id512563|||n.6100851C&gt;T||||||</t>
  </si>
  <si>
    <t>ACAAAATGGCATT</t>
  </si>
  <si>
    <t>TTCCAAAAATATCAACATCATGACCAGAGTAAGTTTAACACAAAATGGCATTAGAACCATATGAAGCCCAAAATAA</t>
  </si>
  <si>
    <t>ANN=A|intergenic_region|MODIFIER|id512573-id512590|GENE_id512573-GENE_id512590|intergenic_region|GENE_id512573-GENE_id512590|||n.6736179T&gt;A||||||</t>
  </si>
  <si>
    <t>CTTACAGGATTCAG</t>
  </si>
  <si>
    <t>GGTAATTTACCTGCAGAAACATCCTGCATGTCCAGAATCTTACAGGATTCAGGCAAACTCAGCAAGTAATACCTCA</t>
  </si>
  <si>
    <t>ANN=C|intergenic_region|MODIFIER|id512573-id512590|GENE_id512573-GENE_id512590|intergenic_region|GENE_id512573-GENE_id512590|||n.6745280A&gt;C||||||</t>
  </si>
  <si>
    <t>ANN=G|intron_variant|MODIFIER|id513410|GENE_id513410|transcript|rna42316|protein_coding|1/12|c.52+2744T&gt;C||||||,G|non_coding_transcript_variant|MODIFIER|LOC112217467|gene25723|transcript|XM_024377766.1|protein_coding||||||||WARNING_TRANSCRIPT_NO_START_CODON</t>
  </si>
  <si>
    <t>TGGAATTAAAATGG</t>
  </si>
  <si>
    <t>CAGACGTGTTGCTCTTCCGATCTAGTCTATTTCCCGATTTGACTGGAATTAAAATGGAATTGTCCCCAACCCTGCA</t>
  </si>
  <si>
    <t>23S53M</t>
  </si>
  <si>
    <t>ANN=G|intergenic_region|MODIFIER|id517704-id517706|GENE_id517704-GENE_id517706|intergenic_region|GENE_id517704-GENE_id517706|||n.17529243T&gt;G||||||</t>
  </si>
  <si>
    <t>Ots_123921-111 secondary</t>
  </si>
  <si>
    <t>TCGCTAGGCAGAAATATAGGGTTCTGCTGAGAGGGCTGCCGCTCCAGCTGTGAGATAATATATGCCATTTAGCAGA</t>
  </si>
  <si>
    <t>ANN=C|upstream_gene_variant|MODIFIER|id519543|GENE_id519543|transcript|rna42814|protein_coding||c.-3377A&gt;G|||||3377|,C|downstream_gene_variant|MODIFIER|LOC112217364|gene26026|transcript|XM_024377595.1|protein_coding||c.*8786T&gt;C|||||3377|WARNING_TRANSCRIPT_NO_START_CODON,C|intron_variant|MODIFIER|id519554|GENE_id519554|transcript|rna42815|protein_coding|8/14|c.979-15A&gt;G||||||,C|non_coding_transcript_variant|MODIFIER|LOC112217711|gene26027|transcript|XM_024378190.1|protein_coding||||||||WARNING_TRANSCRIPT_NO_START_CODON</t>
  </si>
  <si>
    <t>ANN=C|upstream_gene_variant|MODIFIER|id520671|GENE_id520671|transcript|rna42906|protein_coding||c.-3377A&gt;G|||||3377|,C|downstream_gene_variant|MODIFIER|LOC112217372|gene26082|transcript|XM_024377601.1|protein_coding||c.*8786T&gt;C|||||3377|WARNING_TRANSCRIPT_NO_START_CODON,C|intron_variant|MODIFIER|id520682|GENE_id520682|transcript|rna42907|protein_coding|8/14|c.979-15A&gt;G||||||,C|non_coding_transcript_variant|MODIFIER|LOC112217758|gene26083|transcript|XM_024378272.1|protein_coding||||||||WARNING_TRANSCRIPT_NO_START_CODON</t>
  </si>
  <si>
    <t>ANN=G|intergenic_region|MODIFIER|id523072-id523077|GENE_id523072-GENE_id523077|intergenic_region|GENE_id523072-GENE_id523077|||n.30949170A&gt;G||||||</t>
  </si>
  <si>
    <t>ANN=T|5_prime_UTR_variant|MODIFIER|id523393|GENE_id523393|transcript|rna43138|protein_coding|1/5|c.-134G&gt;A|||||2506|,T|5_prime_UTR_variant|MODIFIER|id523384|GENE_id523384|transcript|rna43136|protein_coding|1/4|c.-15G&gt;A|||||15|,T|5_prime_UTR_variant|MODIFIER|id523388|GENE_id523388|transcript|rna43137|protein_coding|1/5|c.-134G&gt;A|||||2506|,T|upstream_gene_variant|MODIFIER|LOC112217876|LOC112217876|transcript|gene26224|pseudogene||n.-2128C&gt;T|||||2128|,T|non_coding_transcript_variant|MODIFIER|LOC112217875|gene26223|transcript|XM_024378472.1|protein_coding||||||||WARNING_TRANSCRIPT_NO_START_CODON,T|non_coding_transcript_variant|MODIFIER|LOC112217875|gene26223|transcript|XM_024378473.1|protein_coding||||||||WARNING_TRANSCRIPT_NO_START_CODON,T|non_coding_transcript_variant|MODIFIER|LOC112217875|gene26223|transcript|XM_024378474.1|protein_coding||||||||WARNING_TRANSCRIPT_NO_START_CODON</t>
  </si>
  <si>
    <t>ANN=G|upstream_gene_variant|MODIFIER|LOC112217874|gene26225|transcript|XM_024378470.1|protein_coding||c.-8263C&gt;G|||||562|WARNING_TRANSCRIPT_NO_START_CODON,G|upstream_gene_variant|MODIFIER|id523409|GENE_id523409|transcript|rna43139|protein_coding||c.-2963C&gt;G|||||562|,G|upstream_gene_variant|MODIFIER|id523420|GENE_id523420|transcript|rna43140|protein_coding||c.-2963C&gt;G|||||2598|,G|upstream_gene_variant|MODIFIER|LOC112217874|gene26225|transcript|XM_024378471.1|protein_coding||c.-8263C&gt;G|||||2598|WARNING_TRANSCRIPT_NO_START_CODON,G|non_coding_transcript_exon_variant|MODIFIER|LOC112217876|LOC112217876|transcript|gene26224|pseudogene|11/11|n.2744C&gt;G||||||</t>
  </si>
  <si>
    <t>ANN=G|upstream_gene_variant|MODIFIER|id523489|GENE_id523489|transcript|rna43148|pseudogene||n.-1160T&gt;C|||||1160|,G|upstream_gene_variant|MODIFIER|id523492|GENE_id523492|transcript|rna43149|pseudogene||n.-1160T&gt;C|||||1160|,G|upstream_gene_variant|MODIFIER|id523496|GENE_id523496|transcript|rna43150|pseudogene||n.-1353T&gt;C|||||1353|,G|upstream_gene_variant|MODIFIER|id523506|GENE_id523506|transcript|rna43154|protein_coding||c.-967A&gt;G|||||521|,G|upstream_gene_variant|MODIFIER|id523515|GENE_id523515|transcript|rna43155|protein_coding||c.-967A&gt;G|||||529|,G|upstream_gene_variant|MODIFIER|id523524|GENE_id523524|transcript|rna43156|protein_coding||c.-967A&gt;G|||||539|,G|upstream_gene_variant|MODIFIER|id523533|GENE_id523533|transcript|rna43157|protein_coding||c.-967A&gt;G|||||543|,G|upstream_gene_variant|MODIFIER|LOC112217880|gene26234|transcript|XM_024378481.1|protein_coding||c.-7184A&gt;G|||||576|WARNING_TRANSCRIPT_NO_START_CODON,G|upstream_gene_variant|MODIFIER|id523542|GENE_id523542|transcript|rna43158|protein_coding||c.-904A&gt;G|||||576|,G|upstream_gene_variant|MODIFIER|LOC112217880|gene26234|transcript|XM_024378483.1|protein_coding||c.-7184A&gt;G|||||521|WARNING_TRANSCRIPT_NO_START_CODON,G|upstream_gene_variant|MODIFIER|LOC112217880|gene26234|transcript|XM_024378482.1|protein_coding||c.-7184A&gt;G|||||529|WARNING_TRANSCRIPT_NO_START_CODON,G|upstream_gene_variant|MODIFIER|LOC112217880|gene26234|transcript|XM_024378484.1|protein_coding||c.-7184A&gt;G|||||539|WARNING_TRANSCRIPT_NO_START_CODON,G|upstream_gene_variant|MODIFIER|LOC112217880|gene26234|transcript|XM_024378485.1|protein_coding||c.-7184A&gt;G|||||543|WARNING_TRANSCRIPT_NO_START_CODON,G|downstream_gene_variant|MODIFIER|LOC112218139|gene26232|transcript|XR_002948586.1|snoRNA||n.*1568A&gt;G|||||1353|,G|intron_variant|MODIFIER|id523503|GENE_id523503|transcript|rna43153|pseudogene|1/2|n.23+222T&gt;C||||||,G|intron_variant|MODIFIER|id523500|GENE_id523500|transcript|rna43152|pseudogene|1/2|n.24-324T&gt;C||||||,G|intron_variant|MODIFIER|id523497|GENE_id523497|transcript|rna43151|pseudogene|1/2|n.89-324T&gt;C||||||,G|intragenic_variant|MODIFIER|LOC112217881|gene26233|gene_variant|gene26233|||n.33195644A&gt;G||||||</t>
  </si>
  <si>
    <t>ANN=C|downstream_gene_variant|MODIFIER|LOC112217888|gene26244|transcript|XM_024378492.1|protein_coding||c.*4276T&gt;C|||||2231|WARNING_TRANSCRIPT_NO_START_CODON,C|downstream_gene_variant|MODIFIER|id523620|GENE_id523620|transcript|rna43169|protein_coding||c.*2988T&gt;C|||||2231|,C|intron_variant|MODIFIER|id523622|GENE_id523622|transcript|rna43170|protein_coding|87/93|c.12640-12A&gt;G||||||,C|non_coding_transcript_variant|MODIFIER|LOC112217889|gene26245|transcript|XM_024378493.1|protein_coding||||||||WARNING_TRANSCRIPT_NO_START_CODON</t>
  </si>
  <si>
    <t>ANN=T|3_prime_UTR_variant|MODIFIER|id524674|GENE_id524674|transcript|rna43279|protein_coding|4/4|c.*233A&gt;T|||||233|,T|non_coding_transcript_variant|MODIFIER|pigh|gene26344|transcript|XM_024378583.1|protein_coding||||||||WARNING_TRANSCRIPT_NO_START_CODON</t>
  </si>
  <si>
    <t>AAAAATATATATTTTCAGGTCA</t>
  </si>
  <si>
    <t>AGTTATCTACTTTTTGTCTTTTAAAAAAAAATATATATTTTCAGGTCATTTTCCACACACCAGTTTTTAGTAATGC</t>
  </si>
  <si>
    <t>22M1I53M</t>
  </si>
  <si>
    <t>ANN=T|3_prime_UTR_variant|MODIFIER|id524674|GENE_id524674|transcript|rna43279|protein_coding|4/4|c.*235A&gt;T|||||235|WARNING_REF_DOES_NOT_MATCH_GENOME,T|non_coding_transcript_variant|MODIFIER|pigh|gene26344|transcript|XM_024378583.1|protein_coding||||||||WARNING_TRANSCRIPT_NO_START_CODON</t>
  </si>
  <si>
    <t>ANN=A|upstream_gene_variant|MODIFIER|LOC112218303|gene26562|transcript|XM_024378976.1|protein_coding||c.-10889G&gt;A|||||1281|WARNING_TRANSCRIPT_NO_START_CODON,A|upstream_gene_variant|MODIFIER|LOC112218303|gene26562|transcript|XM_024378977.1|protein_coding||c.-10636G&gt;A|||||1281|WARNING_TRANSCRIPT_NO_START_CODON,A|downstream_gene_variant|MODIFIER|id528155|GENE_id528155|transcript|rna43604|protein_coding||c.*1953C&gt;T|||||1281|,A|downstream_gene_variant|MODIFIER|id528149|GENE_id528149|transcript|rna43603|protein_coding||c.*1953C&gt;T|||||1281|,A|intron_variant|MODIFIER|id528146|GENE_id528146|transcript|rna43602|protein_coding|2/2|c.157+54G&gt;A||||||,A|non_coding_transcript_variant|MODIFIER|LOC112218304|gene26561|transcript|XM_024378978.1|protein_coding||||||||WARNING_TRANSCRIPT_NO_START_CODON</t>
  </si>
  <si>
    <t>ANN=A|3_prime_UTR_variant|MODIFIER|id537865|GENE_id537865|transcript|rna44403|protein_coding|4/4|c.*401C&gt;T|||||401|WARNING_REF_DOES_NOT_MATCH_GENOME,A|upstream_gene_variant|MODIFIER|id537856|GENE_id537856|transcript|rna44401|protein_coding||c.-6702C&gt;T|||||4888|,A|upstream_gene_variant|MODIFIER|id537849|GENE_id537849|transcript|rna44400|protein_coding||c.-6702C&gt;T|||||3930|,A|downstream_gene_variant|MODIFIER|c19h11orf74|gene27037|transcript|XM_024379705.1|protein_coding||c.*21771G&gt;A|||||3930|WARNING_TRANSCRIPT_NO_START_CODON,A|downstream_gene_variant|MODIFIER|rag2|gene27038|transcript|XM_024379704.1|protein_coding||c.*4888G&gt;A|||||1764|WARNING_TRANSCRIPT_NO_START_CODON,A|downstream_gene_variant|MODIFIER|id537863|GENE_id537863|transcript|rna44402|protein_coding||c.*2017G&gt;A|||||1764|,A|downstream_gene_variant|MODIFIER|c19h11orf74|gene27037|transcript|XM_024379706.1|protein_coding||c.*21771G&gt;A|||||4888|WARNING_TRANSCRIPT_NO_START_CODON,A|non_coding_transcript_variant|MODIFIER|rag1|gene27039|transcript|XM_024379707.1|protein_coding||||||||WARNING_TRANSCRIPT_NO_START_CODON</t>
  </si>
  <si>
    <t>ANN=C|synonymous_variant|LOW|id538376|GENE_id538376|transcript|rna44452|protein_coding|4/4|c.399A&gt;G|p.Ser133Ser|722/1957|399/1167|133/388||WARNING_REF_DOES_NOT_MATCH_GENOME,C|synonymous_variant|LOW|id538372|GENE_id538372|transcript|rna44451|protein_coding|4/4|c.267A&gt;G|p.Ser89Ser|416/1651|267/1035|89/344||WARNING_REF_DOES_NOT_MATCH_GENOME,C|downstream_gene_variant|MODIFIER|id538368|GENE_id538368|transcript|rna44450|pseudogene||n.*1518T&gt;C|||||1518|,C|non_coding_transcript_variant|MODIFIER|LOC112218704|gene27070|transcript|XM_024379749.1|protein_coding||||||||WARNING_TRANSCRIPT_NO_START_CODON,C|non_coding_transcript_variant|MODIFIER|LOC112218704|gene27070|transcript|XM_024379750.1|protein_coding||||||||WARNING_TRANSCRIPT_NO_START_CODON</t>
  </si>
  <si>
    <t>ACTAAAGCGTTTAATCACATAGCAATCTATCATCAACCAGCAAAATTAAACTGACTGAAAGACACCATGTTTATGA</t>
  </si>
  <si>
    <t>ANN=A|intron_variant|MODIFIER|id538750|GENE_id538750|transcript|rna44470|protein_coding|2/4|c.111+242C&gt;T||||||,A|intron_variant|MODIFIER|id538761|GENE_id538761|transcript|rna44472|protein_coding|2/5|c.111+242C&gt;T||||||,A|intron_variant|MODIFIER|id538755|GENE_id538755|transcript|rna44471|protein_coding|2/5|c.111+242C&gt;T||||||,A|non_coding_transcript_variant|MODIFIER|LOC112218714|gene27083|transcript|XM_024379766.1|protein_coding||||||||WARNING_TRANSCRIPT_NO_START_CODON,A|non_coding_transcript_variant|MODIFIER|LOC112218714|gene27083|transcript|XM_024379768.1|protein_coding||||||||WARNING_TRANSCRIPT_NO_START_CODON,A|non_coding_transcript_variant|MODIFIER|LOC112218714|gene27083|transcript|XM_024379767.1|protein_coding||||||||WARNING_TRANSCRIPT_NO_START_CODON</t>
  </si>
  <si>
    <t>ANN=T|upstream_gene_variant|MODIFIER|LOC112219136|gene27133|transcript|XM_024380345.1|protein_coding||c.-6631A&gt;T|||||4198|WARNING_TRANSCRIPT_NO_START_CODON,T|upstream_gene_variant|MODIFIER|id540989|GENE_id540989|transcript|rna44581|protein_coding||c.-4548A&gt;T|||||4198|,T|intergenic_region|MODIFIER|id540921-id540989|GENE_id540921-GENE_id540989|intergenic_region|GENE_id540921-GENE_id540989|||n.40912881A&gt;T||||||</t>
  </si>
  <si>
    <t>ANN=T|upstream_gene_variant|MODIFIER|id544880|GENE_id544880|transcript|rna44831|protein_coding||c.-8343G&gt;A|||||763|,T|downstream_gene_variant|MODIFIER|LOC112218881|gene27286|transcript|XM_024380109.1|protein_coding||c.*11376C&gt;T|||||763|WARNING_TRANSCRIPT_NO_START_CODON,T|intergenic_region|MODIFIER|id544880-id544892|GENE_id544880-GENE_id544892|intergenic_region|GENE_id544880-GENE_id544892|||n.47135055C&gt;T||||||</t>
  </si>
  <si>
    <t>ANN=A|upstream_gene_variant|MODIFIER|id544880|GENE_id544880|transcript|rna44831|protein_coding||c.-8636C&gt;T|||||1056|,A|downstream_gene_variant|MODIFIER|LOC112218881|gene27286|transcript|XM_024380109.1|protein_coding||c.*11669G&gt;A|||||1056|WARNING_TRANSCRIPT_NO_START_CODON,A|intergenic_region|MODIFIER|id544880-id544892|GENE_id544880-GENE_id544892|intergenic_region|GENE_id544880-GENE_id544892|||n.47135348G&gt;A||||||</t>
  </si>
  <si>
    <t>GGTTACATCCCAAA</t>
  </si>
  <si>
    <t>GGTTACGTCCCAAA</t>
  </si>
  <si>
    <t>GGTTAC[A,G]TCCCAAA</t>
  </si>
  <si>
    <t>CCTCTGCTGAGTTTGAGGGGATGAGGTTACATCCCAAATGAAACCCTATTCCCTTTACAGTTTCAAATTATTAACC</t>
  </si>
  <si>
    <t>ANN=G|intron_variant|MODIFIER|id544916|GENE_id544916|transcript|rna44835|protein_coding|2/2|c.119-6660T&gt;C||||||,G|non_coding_transcript_variant|MODIFIER|LOC112218884|gene27290|transcript|XM_024380111.1|protein_coding||||||||WARNING_TRANSCRIPT_NO_START_CODON</t>
  </si>
  <si>
    <t>ATAATGATAATGG</t>
  </si>
  <si>
    <t>AACTACGTTCAAACAAACATATTACATTTAAAGCAGCAGATAATGATAATGGATAACCAACAATACCTCCTGGAAG</t>
  </si>
  <si>
    <t>ANN=C|intergenic_region|MODIFIER|id546307-id546308|GENE_id546307-GENE_id546308|intergenic_region|GENE_id546307-GENE_id546308|||n.53906684A&gt;C||||||</t>
  </si>
  <si>
    <t>GGACTCGTGCTTGAGGAAGATGCGGCGGATGATCCGCGTGTATATCTGGATGGAGCCGTTAGAAGGAGTTGGAGCC</t>
  </si>
  <si>
    <t>ANN=G|synonymous_variant|LOW|id547368|GENE_id547368|transcript|rna45064|protein_coding|5/6|c.396T&gt;C|p.Gly132Gly|503/1026|396/576|132/191||,G|non_coding_transcript_variant|MODIFIER|LOC112219992|gene27504|transcript|XM_024381505.1|protein_coding||||||||WARNING_TRANSCRIPT_NO_START_CODON</t>
  </si>
  <si>
    <t>ATTGATTGGTTCAC</t>
  </si>
  <si>
    <t>TTGAGACATCAGCTGATGTAAGAAGGGCTTTATAAATAAATGTGATTGATTGATTGGTTCACCCTGCTGACTTGCG</t>
  </si>
  <si>
    <t>ANN=T|intergenic_region|MODIFIER|id554869-id554875|GENE_id554869-GENE_id554875|intergenic_region|GENE_id554869-GENE_id554875|||n.20333782C&gt;T||||||</t>
  </si>
  <si>
    <t>ANN=T|intron_variant|MODIFIER|id570833|GENE_id570833|transcript|rna46994|protein_coding|5/8|c.537+86T&gt;A||||||,T|intron_variant|MODIFIER|id570824|GENE_id570824|transcript|rna46993|protein_coding|5/8|c.534+86T&gt;A||||||,T|non_coding_transcript_variant|MODIFIER|LOC112220781|gene28613|transcript|XM_024382670.1|protein_coding||||||||WARNING_TRANSCRIPT_NO_START_CODON,T|non_coding_transcript_variant|MODIFIER|LOC112220781|gene28613|transcript|XM_024382672.1|protein_coding||||||||WARNING_TRANSCRIPT_NO_START_CODON</t>
  </si>
  <si>
    <t>ACCCACTTCGCCAACA</t>
  </si>
  <si>
    <t>ACCACTACTTGCTGAGAAAATACAACACCCACTTCGCCAACACACTCTCCACCCCACTCATCCAGTCCTCCATGGC</t>
  </si>
  <si>
    <t>ANN=T|intron_variant|MODIFIER|id570833|GENE_id570833|transcript|rna46994|protein_coding|2/8|c.115+58G&gt;A||||||,T|intron_variant|MODIFIER|id570824|GENE_id570824|transcript|rna46993|protein_coding|2/8|c.112+58G&gt;A||||||,T|non_coding_transcript_variant|MODIFIER|LOC112220781|gene28613|transcript|XM_024382670.1|protein_coding||||||||WARNING_TRANSCRIPT_NO_START_CODON,T|non_coding_transcript_variant|MODIFIER|LOC112220781|gene28613|transcript|XM_024382672.1|protein_coding||||||||WARNING_TRANSCRIPT_NO_START_CODON</t>
  </si>
  <si>
    <t>Ots_crRAD60620-51 secondary</t>
  </si>
  <si>
    <t>CAGGCAGTCACTGAGTCCGAGGCGCTTAATGCAAAAAAAACTGTACGGAAAAAACAAACCATGCAATAATCGGAAA</t>
  </si>
  <si>
    <t>ANN=G|intron_variant|MODIFIER|id571730|GENE_id571730|transcript|rna47122|protein_coding|3/5|c.730+2925T&gt;C||||||,G|non_coding_transcript_variant|MODIFIER|LOC112220629|gene28721|transcript|XM_024382468.1|protein_coding||||||||WARNING_TRANSCRIPT_NO_START_CODON</t>
  </si>
  <si>
    <t>ANN=A|3_prime_UTR_variant|MODIFIER|id573522|GENE_id573522|transcript|rna47278|protein_coding|3/3|c.*850G&gt;T|||||1606|WARNING_REF_DOES_NOT_MATCH_GENOME,A|upstream_gene_variant|MODIFIER|LOC112220920|LOC112220920|transcript|gene28803|pseudogene||n.-2230G&gt;T|||||2230|,A|non_coding_transcript_exon_variant|MODIFIER|id573525|GENE_id573525|transcript|rna47279|pseudogene|4/4|n.2044G&gt;T||||||WARNING_REF_DOES_NOT_MATCH_GENOME,A|non_coding_transcript_variant|MODIFIER|LOC112220921|gene28804|transcript|XM_024382898.1|protein_coding||||||||WARNING_TRANSCRIPT_NO_START_CODON,A|non_coding_transcript_variant|MODIFIER|LOC112220921|gene28804|transcript|XR_002948950.1|pseudogene||||||||</t>
  </si>
  <si>
    <t>ANN=C|3_prime_UTR_variant|MODIFIER|id573652|GENE_id573652|transcript|rna47299|protein_coding|20/20|c.*411C&gt;G|||||411|WARNING_REF_DOES_NOT_MATCH_GENOME,C|upstream_gene_variant|MODIFIER|LOC112221300|gene28821|transcript|XR_002949009.1|snoRNA||n.-3903G&gt;C|||||3768|,C|downstream_gene_variant|MODIFIER|id573672|GENE_id573672|transcript|rna47300|pseudogene||n.*3768C&gt;G|||||3768|,C|non_coding_transcript_variant|MODIFIER|naa15|gene28820|transcript|XM_024382917.1|protein_coding||||||||WARNING_TRANSCRIPT_NO_START_CODON</t>
  </si>
  <si>
    <t>ANN=A|synonymous_variant|LOW|id576464|GENE_id576464|transcript|rna47577|protein_coding|7/7|c.585C&gt;T|p.Asp195Asp|659/906|585/627|195/208||,A|upstream_gene_variant|MODIFIER|id576455|GENE_id576455|transcript|rna47576|protein_coding||c.-3635C&gt;T|||||3325|,A|upstream_gene_variant|MODIFIER|id576446|GENE_id576446|transcript|rna47575|protein_coding||c.-3711C&gt;T|||||3312|,A|upstream_gene_variant|MODIFIER|id576436|GENE_id576436|transcript|rna47574|protein_coding||c.-3765C&gt;T|||||2889|,A|upstream_gene_variant|MODIFIER|id576426|GENE_id576426|transcript|rna47573|protein_coding||c.-3765C&gt;T|||||2753|,A|downstream_gene_variant|MODIFIER|LOC112221076|gene28977|transcript|XM_024383170.1|protein_coding||c.*18708G&gt;A|||||3325|WARNING_TRANSCRIPT_NO_START_CODON,A|downstream_gene_variant|MODIFIER|LOC112221076|gene28977|transcript|XM_024383171.1|protein_coding||c.*18708G&gt;A|||||3312|WARNING_TRANSCRIPT_NO_START_CODON,A|downstream_gene_variant|MODIFIER|LOC112221076|gene28977|transcript|XM_024383173.1|protein_coding||c.*18708G&gt;A|||||2889|WARNING_TRANSCRIPT_NO_START_CODON,A|downstream_gene_variant|MODIFIER|LOC112221076|gene28977|transcript|XM_024383172.1|protein_coding||c.*18708G&gt;A|||||2753|WARNING_TRANSCRIPT_NO_START_CODON,A|non_coding_transcript_variant|MODIFIER|LOC112221077|gene28978|transcript|XM_024383175.1|protein_coding||||||||WARNING_TRANSCRIPT_NO_START_CODON</t>
  </si>
  <si>
    <t>ANN=T|upstream_gene_variant|MODIFIER|id576455|GENE_id576455|transcript|rna47576|protein_coding||c.-3803G&gt;A|||||3493|,T|upstream_gene_variant|MODIFIER|id576446|GENE_id576446|transcript|rna47575|protein_coding||c.-3879G&gt;A|||||3480|,T|upstream_gene_variant|MODIFIER|id576436|GENE_id576436|transcript|rna47574|protein_coding||c.-3933G&gt;A|||||3057|,T|upstream_gene_variant|MODIFIER|id576426|GENE_id576426|transcript|rna47573|protein_coding||c.-3933G&gt;A|||||2921|,T|downstream_gene_variant|MODIFIER|LOC112221076|gene28977|transcript|XM_024383170.1|protein_coding||c.*18876C&gt;T|||||3493|WARNING_TRANSCRIPT_NO_START_CODON,T|downstream_gene_variant|MODIFIER|LOC112221076|gene28977|transcript|XM_024383171.1|protein_coding||c.*18876C&gt;T|||||3480|WARNING_TRANSCRIPT_NO_START_CODON,T|downstream_gene_variant|MODIFIER|LOC112221076|gene28977|transcript|XM_024383173.1|protein_coding||c.*18876C&gt;T|||||3057|WARNING_TRANSCRIPT_NO_START_CODON,T|downstream_gene_variant|MODIFIER|LOC112221076|gene28977|transcript|XM_024383172.1|protein_coding||c.*18876C&gt;T|||||2921|WARNING_TRANSCRIPT_NO_START_CODON,T|intron_variant|MODIFIER|id576464|GENE_id576464|transcript|rna47577|protein_coding|6/6|c.439-22G&gt;A||||||,T|non_coding_transcript_variant|MODIFIER|LOC112221077|gene28978|transcript|XM_024383175.1|protein_coding||||||||WARNING_TRANSCRIPT_NO_START_CODON</t>
  </si>
  <si>
    <t>TTTCCGATTATTGCAGGGGTTGTTTTTCCCGTACAGTTTTTTTTGCATTAAGCACCTCGGACTCAGTGACTGCCTG</t>
  </si>
  <si>
    <t>ANN=G|intron_variant|MODIFIER|id577723|GENE_id577723|transcript|rna47680|protein_coding|3/5|c.730+2925A&gt;G||||||,G|non_coding_transcript_variant|MODIFIER|LOC112220661|gene29045|transcript|XM_024382493.1|protein_coding||||||||WARNING_TRANSCRIPT_NO_START_CODON</t>
  </si>
  <si>
    <t>CAAAACAGCTGTCAGAAT</t>
  </si>
  <si>
    <t>TTCTGGGTTGCCATACTCTTTCAATCAAAACAGCTGTCAGAATCACCAATGATTAGCCTATACCCTAAGAACTGAA</t>
  </si>
  <si>
    <t>ANN=C|3_prime_UTR_variant|MODIFIER|id578608|GENE_id578608|transcript|rna47768|protein_coding|2/2|c.*529T&gt;C|||||529|WARNING_REF_DOES_NOT_MATCH_GENOME,C|upstream_gene_variant|MODIFIER|LOC112221183|gene29114|transcript|XM_024383337.1|protein_coding||c.-127164T&gt;C|||||84|WARNING_TRANSCRIPT_NO_START_CODON,C|upstream_gene_variant|MODIFIER|LOC112221183|gene29114|transcript|XM_024383338.1|protein_coding||c.-126413T&gt;C|||||84|WARNING_TRANSCRIPT_NO_START_CODON,C|upstream_gene_variant|MODIFIER|LOC112221183|gene29114|transcript|XM_024383339.1|protein_coding||c.-127164T&gt;C|||||84|WARNING_TRANSCRIPT_NO_START_CODON,C|downstream_gene_variant|MODIFIER|id578645|GENE_id578645|transcript|rna47771|protein_coding||c.*565A&gt;G|||||84|,C|downstream_gene_variant|MODIFIER|id578610|GENE_id578610|transcript|rna47769|protein_coding||c.*565A&gt;G|||||84|,C|downstream_gene_variant|MODIFIER|id578627|GENE_id578627|transcript|rna47770|protein_coding||c.*565A&gt;G|||||84|,C|non_coding_transcript_variant|MODIFIER|LOC112221186|gene29113|transcript|XM_024383341.1|protein_coding||||||||WARNING_TRANSCRIPT_NO_START_CODON</t>
  </si>
  <si>
    <t>TGTTCCACTGCCCCCATATTGCTGCGCATTATGGTGAATGCCAGATCAACTTAAGCAGCTATACTAAAGTGGCACC</t>
  </si>
  <si>
    <t>ANN=C|3_prime_UTR_variant|MODIFIER|id581795|GENE_id581795|transcript|rna48101|protein_coding|8/8|c.*600T&gt;C|||||600|WARNING_REF_DOES_NOT_MATCH_GENOME,C|upstream_gene_variant|MODIFIER|LOC112221631|gene29370|transcript|XM_024383809.1|protein_coding||c.-9932T&gt;C|||||4032|WARNING_TRANSCRIPT_NO_START_CODON,C|upstream_gene_variant|MODIFIER|LOC112221631|gene29370|transcript|XM_024383810.1|protein_coding||c.-9933T&gt;C|||||4032|WARNING_TRANSCRIPT_NO_START_CODON,C|downstream_gene_variant|MODIFIER|id581815|GENE_id581815|transcript|rna48103|protein_coding||c.*5335A&gt;G|||||4032|,C|downstream_gene_variant|MODIFIER|id581803|GENE_id581803|transcript|rna48102|protein_coding||c.*5335A&gt;G|||||4032|,C|non_coding_transcript_variant|MODIFIER|LOC112221630|gene29369|transcript|XM_024383808.1|protein_coding||||||||WARNING_TRANSCRIPT_NO_START_CODON</t>
  </si>
  <si>
    <t>CACCCTCCCATAATCTCTGCCATCACATCCAACTCAGTACTTCCAGTAGTTTAATTAAGGGAGGTGCACTGTTGAG</t>
  </si>
  <si>
    <t>ANN=G|intron_variant|MODIFIER|id583954|GENE_id583954|transcript|rna48261|protein_coding|3/3|c.312+87A&gt;C||||||,G|non_coding_transcript_variant|MODIFIER|LOC112221720|gene29459|transcript|XM_024383979.1|protein_coding||||||||WARNING_TRANSCRIPT_NO_START_CODON</t>
  </si>
  <si>
    <t>ANN=C|3_prime_UTR_variant|MODIFIER|id584859|GENE_id584859|transcript|rna48346|protein_coding|10/10|c.*325A&gt;G|||||325|,C|3_prime_UTR_variant|MODIFIER|id584849|GENE_id584849|transcript|rna48345|protein_coding|10/10|c.*325A&gt;G|||||325|,C|upstream_gene_variant|MODIFIER|id584823|GENE_id584823|transcript|rna48343|protein_coding||c.-28600A&gt;G|||||444|,C|downstream_gene_variant|MODIFIER|LOC112221748|gene29506|transcript|XM_024384035.1|protein_coding||c.*53253T&gt;C|||||444|WARNING_TRANSCRIPT_NO_START_CODON,C|non_coding_transcript_variant|MODIFIER|kansl2|gene29507|transcript|XM_024384042.1|protein_coding||||||||WARNING_TRANSCRIPT_NO_START_CODON,C|non_coding_transcript_variant|MODIFIER|kansl2|gene29507|transcript|XM_024384043.1|protein_coding||||||||WARNING_TRANSCRIPT_NO_START_CODON</t>
  </si>
  <si>
    <t>ANN=C|intergenic_region|MODIFIER|id585988-id585998|GENE_id585988-GENE_id585998|intergenic_region|GENE_id585988-GENE_id585998|||n.12134293T&gt;C||||||</t>
  </si>
  <si>
    <t>ANN=C|synonymous_variant|LOW|id587356|GENE_id587356|transcript|rna48563|protein_coding|8/8|c.669T&gt;G|p.Gly223Gly|797/1190|669/726|223/241||WARNING_REF_DOES_NOT_MATCH_GENOME,C|downstream_gene_variant|MODIFIER|id587321|GENE_id587321|transcript|rna48559|protein_coding||c.*1471A&gt;C|||||591|,C|downstream_gene_variant|MODIFIER|LOC112221850|gene29613|transcript|XM_024384236.1|protein_coding||c.*6759A&gt;C|||||591|WARNING_TRANSCRIPT_NO_START_CODON,C|downstream_gene_variant|MODIFIER|id587330|GENE_id587330|transcript|rna48560|protein_coding||c.*1491A&gt;C|||||591|,C|downstream_gene_variant|MODIFIER|id587339|GENE_id587339|transcript|rna48561|protein_coding||c.*1491A&gt;C|||||591|,C|downstream_gene_variant|MODIFIER|id587348|GENE_id587348|transcript|rna48562|protein_coding||c.*1491A&gt;C|||||591|,C|downstream_gene_variant|MODIFIER|LOC112221850|gene29613|transcript|XM_024384238.1|protein_coding||c.*6761A&gt;C|||||591|WARNING_TRANSCRIPT_NO_START_CODON,C|downstream_gene_variant|MODIFIER|LOC112221850|gene29613|transcript|XM_024384237.1|protein_coding||c.*6755A&gt;C|||||591|WARNING_TRANSCRIPT_NO_START_CODON,C|downstream_gene_variant|MODIFIER|LOC112221850|gene29613|transcript|XM_024384239.1|protein_coding||c.*6743A&gt;C|||||591|WARNING_TRANSCRIPT_NO_START_CODON,C|non_coding_transcript_variant|MODIFIER|LOC112221851|gene29614|transcript|XM_024384240.1|protein_coding||||||||WARNING_TRANSCRIPT_NO_START_CODON</t>
  </si>
  <si>
    <t>ANN=T|upstream_gene_variant|MODIFIER|LOC112221911|gene29684|transcript|XM_024384342.1|protein_coding||c.-9597G&gt;T|||||3213|WARNING_TRANSCRIPT_NO_START_CODON,T|upstream_gene_variant|MODIFIER|id588600|GENE_id588600|transcript|rna48685|protein_coding||c.-3636G&gt;T|||||3213|,T|downstream_gene_variant|MODIFIER|LOC112221910|gene29682|transcript|XM_024384340.1|protein_coding||c.*14536G&gt;T|||||1349|WARNING_TRANSCRIPT_NO_START_CODON,T|downstream_gene_variant|MODIFIER|id588567|GENE_id588567|transcript|rna48682|protein_coding||c.*1875G&gt;T|||||1349|,T|downstream_gene_variant|MODIFIER|id588582|GENE_id588582|transcript|rna48683|protein_coding||c.*1875G&gt;T|||||1349|,T|downstream_gene_variant|MODIFIER|LOC112221910|gene29682|transcript|XM_024384341.1|protein_coding||c.*14536G&gt;T|||||1349|WARNING_TRANSCRIPT_NO_START_CODON,T|intragenic_variant|MODIFIER|LOC112221427|gene29683|gene_variant|gene29683|||n.15838315G&gt;T||||||,T|non_coding_transcript_exon_variant|MODIFIER|id588596|GENE_id588596|transcript|rna48684|pseudogene|4/4|n.532C&gt;A||||||WARNING_REF_DOES_NOT_MATCH_GENOME</t>
  </si>
  <si>
    <t>GTCCGATCCTCAAACGAGAACACACTAAGGTTGTTATTGATAGTGTAAGGGCCATGGGAGAAGGTGGGAAAGGCGG</t>
  </si>
  <si>
    <t>ANN=G|upstream_gene_variant|MODIFIER|LOC112221945|gene29718|transcript|XM_024384408.1|protein_coding||c.-6035A&gt;G|||||2747|WARNING_TRANSCRIPT_NO_START_CODON,G|upstream_gene_variant|MODIFIER|id589556|GENE_id589556|transcript|rna48754|protein_coding||c.-2960A&gt;G|||||2747|,G|intron_variant|MODIFIER|id589523|GENE_id589523|transcript|rna48752|protein_coding|4/15|c.305+40T&gt;C||||||,G|intron_variant|MODIFIER|id589506|GENE_id589506|transcript|rna48751|protein_coding|5/16|c.344+40T&gt;C||||||,G|intron_variant|MODIFIER|id589489|GENE_id589489|transcript|rna48750|protein_coding|5/16|c.305+40T&gt;C||||||,G|intron_variant|MODIFIER|id589471|GENE_id589471|transcript|rna48749|protein_coding|6/17|c.344+40T&gt;C||||||,G|intron_variant|MODIFIER|id589539|GENE_id589539|transcript|rna48753|pseudogene|5/16|n.744+40T&gt;C||||||,G|non_coding_transcript_variant|MODIFIER|LOC112221944|gene29717|transcript|XM_024384403.1|protein_coding||||||||WARNING_TRANSCRIPT_NO_START_CODON,G|non_coding_transcript_variant|MODIFIER|LOC112221944|gene29717|transcript|XM_024384405.1|protein_coding||||||||WARNING_TRANSCRIPT_NO_START_CODON,G|non_coding_transcript_variant|MODIFIER|LOC112221944|gene29717|transcript|XM_024384404.1|protein_coding||||||||WARNING_TRANSCRIPT_NO_START_CODON,G|non_coding_transcript_variant|MODIFIER|LOC112221944|gene29717|transcript|XM_024384406.1|protein_coding||||||||WARNING_TRANSCRIPT_NO_START_CODON,G|non_coding_transcript_variant|MODIFIER|LOC112221944|gene29717|transcript|XR_002949086.1|pseudogene||||||||</t>
  </si>
  <si>
    <t>ANN=A|3_prime_UTR_variant|MODIFIER|id592795|GENE_id592795|transcript|rna49004|protein_coding|16/16|c.*447C&gt;T|||||447|,A|3_prime_UTR_variant|MODIFIER|id592811|GENE_id592811|transcript|rna49005|protein_coding|16/16|c.*447C&gt;T|||||447|,A|3_prime_UTR_variant|MODIFIER|id592827|GENE_id592827|transcript|rna49006|protein_coding|17/17|c.*447C&gt;T|||||447|,A|3_prime_UTR_variant|MODIFIER|id592844|GENE_id592844|transcript|rna49007|protein_coding|17/17|c.*447C&gt;T|||||447|,A|non_coding_transcript_variant|MODIFIER|LOC112222069|gene29850|transcript|XM_024384649.1|protein_coding||||||||WARNING_TRANSCRIPT_NO_START_CODON,A|non_coding_transcript_variant|MODIFIER|LOC112222069|gene29850|transcript|XM_024384650.1|protein_coding||||||||WARNING_TRANSCRIPT_NO_START_CODON,A|non_coding_transcript_variant|MODIFIER|LOC112222069|gene29850|transcript|XM_024384651.1|protein_coding||||||||WARNING_TRANSCRIPT_NO_START_CODON,A|non_coding_transcript_variant|MODIFIER|LOC112222069|gene29850|transcript|XM_024384652.1|protein_coding||||||||WARNING_TRANSCRIPT_NO_START_CODON</t>
  </si>
  <si>
    <t>ANN=A|3_prime_UTR_variant|MODIFIER|id599291|GENE_id599291|transcript|rna49556|protein_coding|11/11|c.*90G&gt;A|||||90|,A|non_coding_transcript_variant|MODIFIER|LOC112221336|gene30163|transcript|XM_024383492.1|protein_coding||||||||WARNING_TRANSCRIPT_NO_START_CODON</t>
  </si>
  <si>
    <t>AAAGGCCGTGAACATCTGTGCCTCACATACTCCCTTTAAAAAAAAATCTTAGCTTGAAAAGCTAGCCTGCGATAGA</t>
  </si>
  <si>
    <t>ANN=T|intron_variant|MODIFIER|id610549|GENE_id610549|transcript|rna50581|protein_coding|3/5|c.256+70C&gt;T||||||,T|non_coding_transcript_variant|MODIFIER|LOC112223116|gene30865|transcript|XM_024386089.1|protein_coding||||||||WARNING_TRANSCRIPT_NO_START_CODON</t>
  </si>
  <si>
    <t>GGCGGCTCGG[A,G]AAATTATTTT</t>
  </si>
  <si>
    <t>GCGGTGGGATACCTCCTCTACCTGTACTGCCTCGAACGGCGGCTCGGAAAATTATTTTCTTTCATTCAGTGCTTTT</t>
  </si>
  <si>
    <t>ANN=G|upstream_gene_variant|MODIFIER|LOC112223117|gene30866|transcript|XM_024386090.1|protein_coding||c.-11217A&gt;G|||||2145|WARNING_TRANSCRIPT_NO_START_CODON,G|upstream_gene_variant|MODIFIER|LOC112223117|gene30866|transcript|XM_024386091.1|protein_coding||c.-8921A&gt;G|||||2145|WARNING_TRANSCRIPT_NO_START_CODON,G|upstream_gene_variant|MODIFIER|LOC112223117|gene30866|transcript|XM_024386092.1|protein_coding||c.-11217A&gt;G|||||2145|WARNING_TRANSCRIPT_NO_START_CODON,G|downstream_gene_variant|MODIFIER|id610574|GENE_id610574|transcript|rna50584|protein_coding||c.*2652T&gt;C|||||2145|,G|downstream_gene_variant|MODIFIER|id610555|GENE_id610555|transcript|rna50582|protein_coding||c.*2652T&gt;C|||||2145|,G|downstream_gene_variant|MODIFIER|id610564|GENE_id610564|transcript|rna50583|protein_coding||c.*2652T&gt;C|||||2145|,G|intron_variant|MODIFIER|id610549|GENE_id610549|transcript|rna50581|protein_coding|5/5|c.1246-1189A&gt;G||||||,G|non_coding_transcript_variant|MODIFIER|LOC112223116|gene30865|transcript|XM_024386089.1|protein_coding||||||||WARNING_TRANSCRIPT_NO_START_CODON</t>
  </si>
  <si>
    <t>ATACTCACAGCGGG</t>
  </si>
  <si>
    <t>CTCTCCGATCTGTTAGACCCACCACCAGTCATCATACTCACAGCGGGCCGTTGGATGTCTTTGAGGCATCCTCGAT</t>
  </si>
  <si>
    <t>ANN=T|missense_variant&amp;splice_region_variant|MODERATE|id615443|GENE_id615443|transcript|rna50983|protein_coding|5/6|c.995C&gt;A|p.Arg332Gln|1467/2011|995/1203|332/400||WARNING_REF_DOES_NOT_MATCH_GENOME,T|upstream_gene_variant|MODIFIER|LOC112223488|gene31114|transcript|XM_024386521.1|protein_coding||c.-15486G&gt;T|||||3483|WARNING_TRANSCRIPT_NO_START_CODON,T|upstream_gene_variant|MODIFIER|id615449|GENE_id615449|transcript|rna50984|protein_coding||c.-5440G&gt;T|||||3483|,T|non_coding_transcript_variant|MODIFIER|LOC112223487|gene31113|transcript|XM_024386520.1|protein_coding||||||||WARNING_TRANSCRIPT_NO_START_CODON</t>
  </si>
  <si>
    <t>AGAGCATTCAATTTAAAAGCTGAAAACGATTGAACCAGCCCTTGCATTGTTAAGACTTGCTATTAAAATACTGCAA</t>
  </si>
  <si>
    <t>ANN=T|3_prime_UTR_variant|MODIFIER|id616253|GENE_id616253|transcript|rna51058|protein_coding|9/9|c.*329G&gt;A|||||5391|WARNING_REF_DOES_NOT_MATCH_GENOME,T|3_prime_UTR_variant|MODIFIER|id616244|GENE_id616244|transcript|rna51057|protein_coding|9/9|c.*329G&gt;A|||||5391|WARNING_REF_DOES_NOT_MATCH_GENOME,T|3_prime_UTR_variant|MODIFIER|id616235|GENE_id616235|transcript|rna51056|protein_coding|9/9|c.*329G&gt;A|||||5391|WARNING_REF_DOES_NOT_MATCH_GENOME,T|3_prime_UTR_variant|MODIFIER|id616228|GENE_id616228|transcript|rna51055|protein_coding|7/7|c.*271G&gt;A|||||271|WARNING_REF_DOES_NOT_MATCH_GENOME,T|3_prime_UTR_variant|MODIFIER|id616220|GENE_id616220|transcript|rna51054|protein_coding|8/8|c.*271G&gt;A|||||271|WARNING_REF_DOES_NOT_MATCH_GENOME,T|3_prime_UTR_variant|MODIFIER|id616212|GENE_id616212|transcript|rna51053|protein_coding|8/8|c.*329G&gt;A|||||5391|WARNING_REF_DOES_NOT_MATCH_GENOME,T|3_prime_UTR_variant|MODIFIER|id616203|GENE_id616203|transcript|rna51052|protein_coding|9/9|c.*329G&gt;A|||||5391|WARNING_REF_DOES_NOT_MATCH_GENOME,T|non_coding_transcript_variant|MODIFIER|pemt|gene31144|transcript|XM_024386583.1|protein_coding||||||||WARNING_TRANSCRIPT_NO_START_CODON,T|non_coding_transcript_variant|MODIFIER|pemt|gene31144|transcript|XM_024386588.1|protein_coding||||||||WARNING_TRANSCRIPT_NO_START_CODON,T|non_coding_transcript_variant|MODIFIER|pemt|gene31144|transcript|XM_024386587.1|protein_coding||||||||WARNING_TRANSCRIPT_NO_START_CODON,T|non_coding_transcript_variant|MODIFIER|pemt|gene31144|transcript|XM_024386586.1|protein_coding||||||||WARNING_TRANSCRIPT_NO_START_CODON,T|non_coding_transcript_variant|MODIFIER|pemt|gene31144|transcript|XM_024386589.1|protein_coding||||||||WARNING_TRANSCRIPT_NO_START_CODON,T|non_coding_transcript_variant|MODIFIER|pemt|gene31144|transcript|XM_024386584.1|protein_coding||||||||WARNING_TRANSCRIPT_NO_START_CODON,T|non_coding_transcript_variant|MODIFIER|pemt|gene31144|transcript|XM_024386585.1|protein_coding||||||||WARNING_TRANSCRIPT_NO_START_CODON</t>
  </si>
  <si>
    <t>AAATGGCTTATTTGTTCCG</t>
  </si>
  <si>
    <t>GTTGGCTCCTTCAATTCAATTTGGAAGCAATGATTTTATATGAAATGGCTTATTTGTTCCGTACTTGCATTAGTAA</t>
  </si>
  <si>
    <t>ANN=C|downstream_gene_variant|MODIFIER|LOC112223242|LOC112223242|transcript|gene31177|pseudogene||n.*3645T&gt;G|||||3645|,C|intron_variant|MODIFIER|id616679|GENE_id616679|transcript|rna51105|protein_coding|12/12|c.1351-78A&gt;C||||||,C|intron_variant|MODIFIER|id616692|GENE_id616692|transcript|rna51106|protein_coding|11/11|c.1342-78A&gt;C||||||,C|intron_variant|MODIFIER|id616704|GENE_id616704|transcript|rna51107|protein_coding|10/10|c.1294-78A&gt;C||||||,C|non_coding_transcript_variant|MODIFIER|LOC112223550|gene31176|transcript|XM_024386624.1|protein_coding||||||||WARNING_TRANSCRIPT_NO_START_CODON,C|non_coding_transcript_variant|MODIFIER|LOC112223550|gene31176|transcript|XM_024386626.1|protein_coding||||||||WARNING_TRANSCRIPT_NO_START_CODON,C|non_coding_transcript_variant|MODIFIER|LOC112223550|gene31176|transcript|XM_024386625.1|protein_coding||||||||WARNING_TRANSCRIPT_NO_START_CODON</t>
  </si>
  <si>
    <t>AAAATGGTTACTTGAATAGTCTTTTGTAAAGACATGTAGCTATCTAGGTAAACAATGAACCATAATCCCAACCCAT</t>
  </si>
  <si>
    <t>ANN=C|intron_variant|MODIFIER|id624382|GENE_id624382|transcript|rna51788|protein_coding|4/15|c.1137+1116C&gt;G||||||,C|intron_variant|MODIFIER|id624398|GENE_id624398|transcript|rna51789|protein_coding|4/14|c.1137+1116C&gt;G||||||,C|intron_variant|MODIFIER|id624413|GENE_id624413|transcript|rna51790|protein_coding|4/11|c.1137+1116C&gt;G||||||,C|non_coding_transcript_variant|MODIFIER|LOC112224058|gene31558|transcript|XM_024387342.1|protein_coding||||||||WARNING_TRANSCRIPT_NO_START_CODON,C|non_coding_transcript_variant|MODIFIER|LOC112224058|gene31558|transcript|XM_024387343.1|protein_coding||||||||WARNING_TRANSCRIPT_NO_START_CODON,C|non_coding_transcript_variant|MODIFIER|LOC112224058|gene31558|transcript|XM_024387344.1|protein_coding||||||||WARNING_TRANSCRIPT_NO_START_CODON</t>
  </si>
  <si>
    <t>GTATGAGTTGTGTGGTTGCAATGTCAACAGTCCCTTGTCTCTGGTATATCTTAGAACGCATCAATCAAGATTAAGT</t>
  </si>
  <si>
    <t>ANN=C|intergenic_region|MODIFIER|id626480-LOC112223973|GENE_id626480-LOC112223973|intergenic_region|GENE_id626480-LOC112223973|||n.6683475A&gt;C||||||</t>
  </si>
  <si>
    <t>CAGGTGCAGCTACGGT</t>
  </si>
  <si>
    <t>CCCACTTCCAGAGCCTGAAACCCCAGGGCTACCAGGTGCAGCTACGGTACAGTACACACAGCCATGGAAAAAGATC</t>
  </si>
  <si>
    <t>ANN=A|3_prime_UTR_variant|MODIFIER|id626949|GENE_id626949|transcript|rna52016|protein_coding|2/2|c.*552A&gt;T|||||552|,A|non_coding_transcript_variant|MODIFIER|LOC112224167|gene31701|transcript|XM_024387530.1|protein_coding||||||||WARNING_TRANSCRIPT_NO_START_CODON</t>
  </si>
  <si>
    <t>TATATCTCAACAAAACGTACTTGCTTGGACCTTGATAACATCTGCAGCATTAACATCAAAACACGTCCTTCCTGTG</t>
  </si>
  <si>
    <t>ANN=G|upstream_gene_variant|MODIFIER|id635552|GENE_id635552|transcript|rna52744|protein_coding||c.-444G&gt;C|||||348|,G|upstream_gene_variant|MODIFIER|LOC112224560|gene32136|transcript|XM_024388178.1|protein_coding||c.-4304C&gt;G|||||1684|WARNING_TRANSCRIPT_NO_START_CODON,G|upstream_gene_variant|MODIFIER|LOC112224560|gene32136|transcript|XM_024388179.1|protein_coding||c.-4304C&gt;G|||||1684|WARNING_TRANSCRIPT_NO_START_CODON,G|downstream_gene_variant|MODIFIER|LOC112224555|gene32133|transcript|XM_024388174.1|protein_coding||c.*6670C&gt;G|||||3995|WARNING_TRANSCRIPT_NO_START_CODON,G|downstream_gene_variant|MODIFIER|id635550|GENE_id635550|transcript|rna52743|protein_coding||c.*5433C&gt;G|||||3995|,G|downstream_gene_variant|MODIFIER|LOC112224556|gene32134|transcript|XM_024388175.1|protein_coding||c.*3898C&gt;G|||||348|WARNING_TRANSCRIPT_NO_START_CODON,G|downstream_gene_variant|MODIFIER|id635564|GENE_id635564|transcript|rna52747|protein_coding||c.*2175G&gt;C|||||1684|,G|downstream_gene_variant|MODIFIER|id635566|GENE_id635566|transcript|rna52748|protein_coding||c.*2175G&gt;C|||||1684|,G|intron_variant|MODIFIER|id635556|GENE_id635556|transcript|rna52745|protein_coding|1/3|c.-228+231C&gt;G||||||,G|intron_variant|MODIFIER|id635560|GENE_id635560|transcript|rna52746|protein_coding|1/3|c.-216+231C&gt;G||||||,G|non_coding_transcript_variant|MODIFIER|LOC112224559|gene32135|transcript|XM_024388176.1|protein_coding||||||||WARNING_TRANSCRIPT_NO_START_CODON,G|non_coding_transcript_variant|MODIFIER|LOC112224559|gene32135|transcript|XM_024388177.1|protein_coding||||||||WARNING_TRANSCRIPT_NO_START_CODON</t>
  </si>
  <si>
    <t>ATCAGTGACATAAATTGTCCATCCCACAGTCTGTCGACAGGTGCTACTACCATTTATGTTACCTGCATTTGTTGAC</t>
  </si>
  <si>
    <t>16S52M8S</t>
  </si>
  <si>
    <t>snp in soft clip at beginning of fastq sequence. Oncorhynchus tshawytscha isolate u07-07 SNP assay target genomic sequence. E value -1e-29</t>
  </si>
  <si>
    <t>ANN=G|3_prime_UTR_variant|MODIFIER|id643949|GENE_id643949|transcript|rna53284|protein_coding|3/3|c.*69T&gt;G|||||69|,G|non_coding_transcript_variant|MODIFIER|LOC112225136|gene32453|transcript|XM_024388805.1|protein_coding||||||||WARNING_TRANSCRIPT_NO_START_CODON</t>
  </si>
  <si>
    <t>Ots_112876-371 secondary</t>
  </si>
  <si>
    <t>CACACATAGTTGTGATGTG</t>
  </si>
  <si>
    <t>TTCATTCATCTCAGCTTGACTGAGCACACATAGTTGTGATGTGAGGAATGTATGTGTAGCTGAATTTGCTGTAGGC</t>
  </si>
  <si>
    <t>ANN=T|intron_variant|MODIFIER|LOC112224847|LOC112224847|transcript|gene32878|pseudogene|3/3|n.392+79C&gt;A||||||</t>
  </si>
  <si>
    <t>CACACATCGTTGTGATG</t>
  </si>
  <si>
    <t>CCTTCAATTCACAGCTTGACTGAGCACACATCGTTGTGATGTGAGGAATGTATGTGTAGCTGAATTTGCTGTAGGC</t>
  </si>
  <si>
    <t>8M1D68M</t>
  </si>
  <si>
    <t>ANN=T|intron_variant|MODIFIER|id654487|GENE_id654487|transcript|rna54086|protein_coding|4/5|c.393+78C&gt;A||||||,T|non_coding_transcript_variant|MODIFIER|LOC112224946|gene32879|transcript|XM_024388540.1|protein_coding||||||||WARNING_TRANSCRIPT_NO_START_CODON</t>
  </si>
  <si>
    <t>TGCCTAAACACTCCCAAGGTGCCTTCCCCTTCACCAGTCAGCCAGATCGGAAGAGCACACGTCTGAACTCCAGTCA</t>
  </si>
  <si>
    <t>32M44S</t>
  </si>
  <si>
    <t>ANN=G|intergenic_region|MODIFIER|id659200-id659203|GENE_id659200-GENE_id659203|intergenic_region|GENE_id659200-GENE_id659203|||n.44339297C&gt;G||||||</t>
  </si>
  <si>
    <t>ANN=T|synonymous_variant|LOW|id660261|GENE_id660261|transcript|rna54523|protein_coding|5/6|c.466A&gt;T|p.Leu156Leu|564/1246|466/633|156/210||WARNING_REF_DOES_NOT_MATCH_GENOME,T|upstream_gene_variant|MODIFIER|LOC112225710|LOC112225710|transcript|gene33169|pseudogene||n.-1866A&gt;T|||||1866|,T|non_coding_transcript_variant|MODIFIER|LOC112225899|gene33168|transcript|XM_024390029.1|protein_coding||||||||WARNING_TRANSCRIPT_NO_START_CODON</t>
  </si>
  <si>
    <t>ANN=G|missense_variant|MODERATE|id661858|GENE_id661858|transcript|rna54690|protein_coding|3/3|c.1157A&gt;C|p.Val386Ala|1407/3912|1157/1362|386/453||WARNING_REF_DOES_NOT_MATCH_GENOME,G|non_coding_transcript_variant|MODIFIER|LOC112225990|gene33293|transcript|XM_024390161.1|protein_coding||||||||WARNING_TRANSCRIPT_NO_START_CODON</t>
  </si>
  <si>
    <t>29M5D43M4S</t>
  </si>
  <si>
    <t>ANN=G|intron_variant|MODIFIER|id667693|GENE_id667693|transcript|id667692|protein_coding|3/8|c.877+588T&gt;G||||||,G|intragenic_variant|MODIFIER|LOC112226241|gene33581|gene_variant|gene33581|||n.14067908T&gt;G||||||</t>
  </si>
  <si>
    <t>ANN=C|upstream_gene_variant|MODIFIER|LOC112226300|gene33670|transcript|XM_024390693.1|protein_coding||c.-19525T&gt;C|||||200|WARNING_TRANSCRIPT_NO_START_CODON,C|upstream_gene_variant|MODIFIER|id668652|GENE_id668652|transcript|rna55279|protein_coding||c.-444T&gt;C|||||200|,C|upstream_gene_variant|MODIFIER|id668675|GENE_id668675|transcript|rna55280|protein_coding||c.-444T&gt;C|||||202|,C|upstream_gene_variant|MODIFIER|LOC112226300|gene33670|transcript|XM_024390694.1|protein_coding||c.-19525T&gt;C|||||202|WARNING_TRANSCRIPT_NO_START_CODON,C|intron_variant|MODIFIER|id668606|GENE_id668606|transcript|rna55277|protein_coding|1/22|c.25-4635T&gt;C||||||,C|intron_variant|MODIFIER|id668629|GENE_id668629|transcript|rna55278|protein_coding|1/22|c.21+3982T&gt;C||||||,C|non_coding_transcript_variant|MODIFIER|LOC112226300|gene33670|transcript|XM_024390695.1|protein_coding||||||||WARNING_TRANSCRIPT_NO_START_CODON,C|non_coding_transcript_variant|MODIFIER|LOC112226300|gene33670|transcript|XM_024390696.1|protein_coding||||||||WARNING_TRANSCRIPT_NO_START_CODON</t>
  </si>
  <si>
    <t>ANN=T|intron_variant|MODIFIER|id673502|GENE_id673502|transcript|rna55679|protein_coding|4/7|c.760-197C&gt;T||||||,T|non_coding_transcript_variant|MODIFIER|LOC112226679|gene33932|transcript|XM_024391156.1|protein_coding||||||||WARNING_TRANSCRIPT_NO_START_CODON</t>
  </si>
  <si>
    <t>CGTGCAGATTTCCTTAAAATATTCTGAGATGGGCAATTATTCCAAAATTCACATATCAACAGAACAATTTATTTCA</t>
  </si>
  <si>
    <t>ANN=T|3_prime_UTR_variant|MODIFIER|id675155|GENE_id675155|transcript|rna55841|protein_coding|7/7|c.*2202G&gt;A|||||2202|WARNING_REF_DOES_NOT_MATCH_GENOME,T|3_prime_UTR_variant|MODIFIER|id675141|GENE_id675141|transcript|rna55839|protein_coding|7/7|c.*2202G&gt;A|||||2202|WARNING_REF_DOES_NOT_MATCH_GENOME,T|3_prime_UTR_variant|MODIFIER|id675148|GENE_id675148|transcript|rna55840|protein_coding|7/7|c.*2202G&gt;A|||||2202|WARNING_REF_DOES_NOT_MATCH_GENOME,T|non_coding_transcript_variant|MODIFIER|LOC112226772|gene34039|transcript|XM_024391308.1|protein_coding||||||||WARNING_TRANSCRIPT_NO_START_CODON,T|non_coding_transcript_variant|MODIFIER|LOC112226772|gene34039|transcript|XM_024391311.1|protein_coding||||||||WARNING_TRANSCRIPT_NO_START_CODON,T|non_coding_transcript_variant|MODIFIER|LOC112226772|gene34039|transcript|XM_024391310.1|protein_coding||||||||WARNING_TRANSCRIPT_NO_START_CODON</t>
  </si>
  <si>
    <t>ANN=G|3_prime_UTR_variant|MODIFIER|id675210|GENE_id675210|transcript|rna55845|protein_coding|26/26|c.*1770T&gt;C|||||1770|WARNING_REF_DOES_NOT_MATCH_GENOME,G|non_coding_transcript_variant|MODIFIER|LOC112226774|gene34043|transcript|XM_024391314.1|protein_coding||||||||WARNING_TRANSCRIPT_NO_START_CODON</t>
  </si>
  <si>
    <t>ANN=C|intron_variant|MODIFIER|id675210|GENE_id675210|transcript|rna55845|protein_coding|25/25|c.4769-135T&gt;G||||||,C|non_coding_transcript_variant|MODIFIER|LOC112226774|gene34043|transcript|XM_024391314.1|protein_coding||||||||WARNING_TRANSCRIPT_NO_START_CODON</t>
  </si>
  <si>
    <t>ANN=A|intron_variant|MODIFIER|id675210|GENE_id675210|transcript|rna55845|protein_coding|12/25|c.1854-135C&gt;T||||||,A|non_coding_transcript_variant|MODIFIER|LOC112226774|gene34043|transcript|XM_024391314.1|protein_coding||||||||WARNING_TRANSCRIPT_NO_START_CODON</t>
  </si>
  <si>
    <t>ANN=G|intron_variant|MODIFIER|id675236|GENE_id675236|transcript|rna55846|protein_coding|3/7|c.157+194G&gt;C||||||,G|non_coding_transcript_variant|MODIFIER|LOC112227359|gene34044|transcript|XM_024392241.1|protein_coding||||||||WARNING_TRANSCRIPT_NO_START_CODON</t>
  </si>
  <si>
    <t>ANN=G|intron_variant|MODIFIER|id675236|GENE_id675236|transcript|rna55846|protein_coding|1/7|c.-124+171T&gt;C||||||,G|non_coding_transcript_variant|MODIFIER|LOC112227359|gene34044|transcript|XM_024392241.1|protein_coding||||||||WARNING_TRANSCRIPT_NO_START_CODON</t>
  </si>
  <si>
    <t>ANN=C|upstream_gene_variant|MODIFIER|id675236|GENE_id675236|transcript|rna55846|protein_coding||c.-8894A&gt;G|||||135|,C|downstream_gene_variant|MODIFIER|LOC112227359|gene34044|transcript|XM_024392241.1|protein_coding||c.*20973T&gt;C|||||135|WARNING_TRANSCRIPT_NO_START_CODON,C|intergenic_region|MODIFIER|id675236-id675244|GENE_id675236-GENE_id675244|intergenic_region|GENE_id675236-GENE_id675244|||n.12275402T&gt;C||||||</t>
  </si>
  <si>
    <t>ANN=T|upstream_gene_variant|MODIFIER|id675236|GENE_id675236|transcript|rna55846|protein_coding||c.-10492G&gt;A|||||1733|,T|downstream_gene_variant|MODIFIER|LOC112227359|gene34044|transcript|XM_024392241.1|protein_coding||c.*22571C&gt;T|||||1733|WARNING_TRANSCRIPT_NO_START_CODON,T|intergenic_region|MODIFIER|id675236-id675244|GENE_id675236-GENE_id675244|intergenic_region|GENE_id675236-GENE_id675244|||n.12277000C&gt;T||||||</t>
  </si>
  <si>
    <t>ANN=A|upstream_gene_variant|MODIFIER|id675236|GENE_id675236|transcript|rna55846|protein_coding||c.-10600A&gt;T|||||1841|,A|downstream_gene_variant|MODIFIER|LOC112227359|gene34044|transcript|XM_024392241.1|protein_coding||c.*22679T&gt;A|||||1841|WARNING_TRANSCRIPT_NO_START_CODON,A|intergenic_region|MODIFIER|id675236-id675244|GENE_id675236-GENE_id675244|intergenic_region|GENE_id675236-GENE_id675244|||n.12277108T&gt;A||||||</t>
  </si>
  <si>
    <t>CCTAAGAGGAGACGAGCATTACAGTTAGAAAACATTACAGTTTCCTGTCTGACGTAAATCAACATATGACCACTCG</t>
  </si>
  <si>
    <t>ANN=A|upstream_gene_variant|MODIFIER|id675236|GENE_id675236|transcript|rna55846|protein_coding||c.-11166A&gt;T|||||2407|,A|downstream_gene_variant|MODIFIER|LOC112227359|gene34044|transcript|XM_024392241.1|protein_coding||c.*23245T&gt;A|||||2407|WARNING_TRANSCRIPT_NO_START_CODON,A|intergenic_region|MODIFIER|id675236-id675244|GENE_id675236-GENE_id675244|intergenic_region|GENE_id675236-GENE_id675244|||n.12277674T&gt;A||||||</t>
  </si>
  <si>
    <t>ANN=A|upstream_gene_variant|MODIFIER|id675236|GENE_id675236|transcript|rna55846|protein_coding||c.-12784C&gt;T|||||4025|,A|downstream_gene_variant|MODIFIER|LOC112227359|gene34044|transcript|XM_024392241.1|protein_coding||c.*24863G&gt;A|||||4025|WARNING_TRANSCRIPT_NO_START_CODON,A|intergenic_region|MODIFIER|id675236-id675244|GENE_id675236-GENE_id675244|intergenic_region|GENE_id675236-GENE_id675244|||n.12279292G&gt;A||||||</t>
  </si>
  <si>
    <t>ANN=T|upstream_gene_variant|MODIFIER|id675236|GENE_id675236|transcript|rna55846|protein_coding||c.-13148G&gt;A|||||4389|,T|downstream_gene_variant|MODIFIER|LOC112227359|gene34044|transcript|XM_024392241.1|protein_coding||c.*25227C&gt;T|||||4389|WARNING_TRANSCRIPT_NO_START_CODON,T|intergenic_region|MODIFIER|id675236-id675244|GENE_id675236-GENE_id675244|intergenic_region|GENE_id675236-GENE_id675244|||n.12279656C&gt;T||||||</t>
  </si>
  <si>
    <t>ANN=T|intergenic_region|MODIFIER|id675236-id675244|GENE_id675236-GENE_id675244|intergenic_region|GENE_id675236-GENE_id675244|||n.12280918C&gt;T||||||</t>
  </si>
  <si>
    <t>ANN=A|intergenic_region|MODIFIER|id675236-id675244|GENE_id675236-GENE_id675244|intergenic_region|GENE_id675236-GENE_id675244|||n.12281112G&gt;A||||||</t>
  </si>
  <si>
    <t>ANN=G|intergenic_region|MODIFIER|id675236-id675244|GENE_id675236-GENE_id675244|intergenic_region|GENE_id675236-GENE_id675244|||n.12281512A&gt;G||||||</t>
  </si>
  <si>
    <t>ANN=T|intergenic_region|MODIFIER|id675236-id675244|GENE_id675236-GENE_id675244|intergenic_region|GENE_id675236-GENE_id675244|||n.12299996A&gt;T||||||</t>
  </si>
  <si>
    <t>ANN=A|intergenic_region|MODIFIER|id675236-id675244|GENE_id675236-GENE_id675244|intergenic_region|GENE_id675236-GENE_id675244|||n.12341541G&gt;A||||||</t>
  </si>
  <si>
    <t>ANN=T|intron_variant|MODIFIER|id675244|GENE_id675244|transcript|rna55847|protein_coding|1/29|c.93+4614G&gt;T||||||,T|intron_variant|MODIFIER|id675406|GENE_id675406|transcript|rna55852|protein_coding|1/32|c.93+4614G&gt;T||||||,T|intron_variant|MODIFIER|id675439|GENE_id675439|transcript|rna55853|protein_coding|1/32|c.93+4614G&gt;T||||||,T|intron_variant|MODIFIER|id675274|GENE_id675274|transcript|rna55848|protein_coding|1/32|c.93+4614G&gt;T||||||,T|intron_variant|MODIFIER|id675307|GENE_id675307|transcript|rna55849|protein_coding|1/32|c.93+4614G&gt;T||||||,T|intron_variant|MODIFIER|id675340|GENE_id675340|transcript|rna55850|protein_coding|1/32|c.93+4614G&gt;T||||||,T|intron_variant|MODIFIER|id675373|GENE_id675373|transcript|rna55851|protein_coding|1/32|c.93+4614G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</si>
  <si>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intron_variant|MODIFIER|id675244|GENE_id675244|transcript|rna55847|protein_coding|1/29|c.93+8604C&gt;A||||||,A|intron_variant|MODIFIER|id675406|GENE_id675406|transcript|rna55852|protein_coding|1/32|c.93+8604C&gt;A||||||,A|intron_variant|MODIFIER|id675439|GENE_id675439|transcript|rna55853|protein_coding|1/32|c.93+8604C&gt;A||||||,A|intron_variant|MODIFIER|id675274|GENE_id675274|transcript|rna55848|protein_coding|1/32|c.93+8604C&gt;A||||||,A|intron_variant|MODIFIER|id675307|GENE_id675307|transcript|rna55849|protein_coding|1/32|c.93+8604C&gt;A||||||,A|intron_variant|MODIFIER|id675340|GENE_id675340|transcript|rna55850|protein_coding|1/32|c.93+8604C&gt;A||||||,A|intron_variant|MODIFIER|id675373|GENE_id675373|transcript|rna55851|protein_coding|1/32|c.93+8604C&gt;A||||||,A|non_coding_transcript_variant|MODIFIER|LOC112226775|gene34045|transcript|XM_024391315.1|protein_coding||||||||WARNING_TRANSCRIPT_NO_START_CODON,A|non_coding_transcript_variant|MODIFIER|LOC112226775|gene34045|transcript|XM_024391322.1|protein_coding||||||||WARNING_TRANSCRIPT_NO_START_CODON,A|non_coding_transcript_variant|MODIFIER|LOC112226775|gene34045|transcript|XM_024391316.1|protein_coding||||||||WARNING_TRANSCRIPT_NO_START_CODON,A|non_coding_transcript_variant|MODIFIER|LOC112226775|gene34045|transcript|XM_024391317.1|protein_coding||||||||WARNING_TRANSCRIPT_NO_START_CODON,A|non_coding_transcript_variant|MODIFIER|LOC112226775|gene34045|transcript|XM_024391319.1|protein_coding||||||||WARNING_TRANSCRIPT_NO_START_CODON,A|non_coding_transcript_variant|MODIFIER|LOC112226775|gene34045|transcript|XM_024391320.1|protein_coding||||||||WARNING_TRANSCRIPT_NO_START_CODON,A|non_coding_transcript_variant|MODIFIER|LOC112226775|gene34045|transcript|XM_024391321.1|protein_coding||||||||WARNING_TRANSCRIPT_NO_START_CODON</t>
  </si>
  <si>
    <t>ANN=T|intron_variant|MODIFIER|id675244|GENE_id675244|transcript|rna55847|protein_coding|1/29|c.94-3183A&gt;T||||||,T|intron_variant|MODIFIER|id675406|GENE_id675406|transcript|rna55852|protein_coding|1/32|c.94-3183A&gt;T||||||,T|intron_variant|MODIFIER|id675439|GENE_id675439|transcript|rna55853|protein_coding|1/32|c.94-3183A&gt;T||||||,T|intron_variant|MODIFIER|id675274|GENE_id675274|transcript|rna55848|protein_coding|1/32|c.94-3183A&gt;T||||||,T|intron_variant|MODIFIER|id675307|GENE_id675307|transcript|rna55849|protein_coding|1/32|c.94-3183A&gt;T||||||,T|intron_variant|MODIFIER|id675340|GENE_id675340|transcript|rna55850|protein_coding|1/32|c.94-3183A&gt;T||||||,T|intron_variant|MODIFIER|id675373|GENE_id675373|transcript|rna55851|protein_coding|1/32|c.94-3183A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</si>
  <si>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TGCGAGATTTATCTACTTGTCCAGTCAGCTTAACTCACTGAAGGAAGTTAACGGCAGTTTTGTACGCAATTGCTAA</t>
  </si>
  <si>
    <t>ANN=G|intron_variant|MODIFIER|id675244|GENE_id675244|transcript|rna55847|protein_coding|8/29|c.959+118T&gt;G||||||,G|intron_variant|MODIFIER|id675406|GENE_id675406|transcript|rna55852|protein_coding|8/32|c.959+118T&gt;G||||||,G|intron_variant|MODIFIER|id675439|GENE_id675439|transcript|rna55853|protein_coding|8/32|c.959+118T&gt;G||||||,G|intron_variant|MODIFIER|id675274|GENE_id675274|transcript|rna55848|protein_coding|8/32|c.959+118T&gt;G||||||,G|intron_variant|MODIFIER|id675307|GENE_id675307|transcript|rna55849|protein_coding|8/32|c.959+118T&gt;G||||||,G|intron_variant|MODIFIER|id675340|GENE_id675340|transcript|rna55850|protein_coding|8/32|c.959+118T&gt;G||||||,G|intron_variant|MODIFIER|id675373|GENE_id675373|transcript|rna55851|protein_coding|8/32|c.959+118T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</si>
  <si>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NN=C|intron_variant|MODIFIER|id675244|GENE_id675244|transcript|rna55847|protein_coding|9/29|c.1051+513T&gt;C||||||,C|intron_variant|MODIFIER|id675406|GENE_id675406|transcript|rna55852|protein_coding|9/32|c.1051+513T&gt;C||||||,C|intron_variant|MODIFIER|id675439|GENE_id675439|transcript|rna55853|protein_coding|9/32|c.1051+513T&gt;C||||||,C|intron_variant|MODIFIER|id675274|GENE_id675274|transcript|rna55848|protein_coding|9/32|c.1051+513T&gt;C||||||,C|intron_variant|MODIFIER|id675307|GENE_id675307|transcript|rna55849|protein_coding|9/32|c.1051+513T&gt;C||||||,C|intron_variant|MODIFIER|id675340|GENE_id675340|transcript|rna55850|protein_coding|9/32|c.1051+513T&gt;C||||||,C|intron_variant|MODIFIER|id675373|GENE_id675373|transcript|rna55851|protein_coding|9/32|c.1051+513T&gt;C||||||,C|non_coding_transcript_variant|MODIFIER|LOC112226775|gene34045|transcript|XM_024391315.1|protein_coding||||||||WARNING_TRANSCRIPT_NO_START_CODON,C|non_coding_transcript_variant|MODIFIER|LOC112226775|gene34045|transcript|XM_024391322.1|protein_coding||||||||WARNING_TRANSCRIPT_NO_START_CODON,C|non_coding_transcript_variant|MODIFIER|LOC112226775|gene34045|transcript|XM_024391316.1|protein_coding||||||||WARNING_TRANSCRIPT_NO_START_CODON,C|non_coding_transcript_variant|MODIFIER|LOC112226775|gene34045|transcript|XM_024391317.1|protein_coding||||||||WARNING_TRANSCRIPT_NO_START_CODON,C|non_coding_transcript_variant|MODIFIER|LOC112226775|gene34045|transcript|XM_024391319.1|protein_coding||||||||WARNING_TRANSCRIPT_NO_START_CODON,C|non_coding_transcript_variant|MODIFIER|LOC112226775|gene34045|transcript|XM_024391320.1|protein_coding||||||||WARNING_TRANSCRIPT_NO_START_CODON,C|non_coding_transcript_variant|MODIFIER|LOC112226775|gene34045|transcript|XM_024391321.1|protein_coding||||||||WARNING_TRANSCRIPT_NO_START_CODON</t>
  </si>
  <si>
    <t>ANN=T|intron_variant|MODIFIER|id675244|GENE_id675244|transcript|rna55847|protein_coding|9/29|c.1051+722C&gt;T||||||,T|intron_variant|MODIFIER|id675406|GENE_id675406|transcript|rna55852|protein_coding|9/32|c.1051+722C&gt;T||||||,T|intron_variant|MODIFIER|id675439|GENE_id675439|transcript|rna55853|protein_coding|9/32|c.1051+722C&gt;T||||||,T|intron_variant|MODIFIER|id675274|GENE_id675274|transcript|rna55848|protein_coding|9/32|c.1051+722C&gt;T||||||,T|intron_variant|MODIFIER|id675307|GENE_id675307|transcript|rna55849|protein_coding|9/32|c.1051+722C&gt;T||||||,T|intron_variant|MODIFIER|id675340|GENE_id675340|transcript|rna55850|protein_coding|9/32|c.1051+722C&gt;T||||||,T|intron_variant|MODIFIER|id675373|GENE_id675373|transcript|rna55851|protein_coding|9/32|c.1051+722C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</si>
  <si>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intron_variant|MODIFIER|id675244|GENE_id675244|transcript|rna55847|protein_coding|9/29|c.1052-432C&gt;A||||||,A|intron_variant|MODIFIER|id675406|GENE_id675406|transcript|rna55852|protein_coding|9/32|c.1052-432C&gt;A||||||,A|intron_variant|MODIFIER|id675439|GENE_id675439|transcript|rna55853|protein_coding|9/32|c.1052-435C&gt;A||||||,A|intron_variant|MODIFIER|id675274|GENE_id675274|transcript|rna55848|protein_coding|9/32|c.1052-432C&gt;A||||||,A|intron_variant|MODIFIER|id675307|GENE_id675307|transcript|rna55849|protein_coding|9/32|c.1052-432C&gt;A||||||,A|intron_variant|MODIFIER|id675340|GENE_id675340|transcript|rna55850|protein_coding|9/32|c.1052-432C&gt;A||||||,A|intron_variant|MODIFIER|id675373|GENE_id675373|transcript|rna55851|protein_coding|9/32|c.1052-432C&gt;A||||||,A|non_coding_transcript_variant|MODIFIER|LOC112226775|gene34045|transcript|XM_024391315.1|protein_coding||||||||WARNING_TRANSCRIPT_NO_START_CODON,A|non_coding_transcript_variant|MODIFIER|LOC112226775|gene34045|transcript|XM_024391322.1|protein_coding||||||||WARNING_TRANSCRIPT_NO_START_CODON,A|non_coding_transcript_variant|MODIFIER|LOC112226775|gene34045|transcript|XM_024391316.1|protein_coding||||||||WARNING_TRANSCRIPT_NO_START_CODON,A|non_coding_transcript_variant|MODIFIER|LOC112226775|gene34045|transcript|XM_024391317.1|protein_coding||||||||WARNING_TRANSCRIPT_NO_START_CODON,A|non_coding_transcript_variant|MODIFIER|LOC112226775|gene34045|transcript|XM_024391319.1|protein_coding||||||||WARNING_TRANSCRIPT_NO_START_CODON,A|non_coding_transcript_variant|MODIFIER|LOC112226775|gene34045|transcript|XM_024391320.1|protein_coding||||||||WARNING_TRANSCRIPT_NO_START_CODON,A|non_coding_transcript_variant|MODIFIER|LOC112226775|gene34045|transcript|XM_024391321.1|protein_coding||||||||WARNING_TRANSCRIPT_NO_START_CODON</t>
  </si>
  <si>
    <t>ANN=G|intron_variant|MODIFIER|id675244|GENE_id675244|transcript|rna55847|protein_coding|10/29|c.1212-157A&gt;G||||||,G|intron_variant|MODIFIER|id675406|GENE_id675406|transcript|rna55852|protein_coding|10/32|c.1212-157A&gt;G||||||,G|intron_variant|MODIFIER|id675439|GENE_id675439|transcript|rna55853|protein_coding|10/32|c.1209-157A&gt;G||||||,G|intron_variant|MODIFIER|id675274|GENE_id675274|transcript|rna55848|protein_coding|10/32|c.1212-157A&gt;G||||||,G|intron_variant|MODIFIER|id675307|GENE_id675307|transcript|rna55849|protein_coding|10/32|c.1212-157A&gt;G||||||,G|intron_variant|MODIFIER|id675340|GENE_id675340|transcript|rna55850|protein_coding|10/32|c.1212-157A&gt;G||||||,G|intron_variant|MODIFIER|id675373|GENE_id675373|transcript|rna55851|protein_coding|10/32|c.1212-157A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</si>
  <si>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NN=T|intron_variant|MODIFIER|id675244|GENE_id675244|transcript|rna55847|protein_coding|11/29|c.1282-266C&gt;T||||||,T|intron_variant|MODIFIER|id675406|GENE_id675406|transcript|rna55852|protein_coding|11/32|c.1282-266C&gt;T||||||,T|intron_variant|MODIFIER|id675439|GENE_id675439|transcript|rna55853|protein_coding|11/32|c.1279-266C&gt;T||||||,T|intron_variant|MODIFIER|id675274|GENE_id675274|transcript|rna55848|protein_coding|11/32|c.1282-266C&gt;T||||||,T|intron_variant|MODIFIER|id675307|GENE_id675307|transcript|rna55849|protein_coding|11/32|c.1282-266C&gt;T||||||,T|intron_variant|MODIFIER|id675340|GENE_id675340|transcript|rna55850|protein_coding|11/32|c.1282-266C&gt;T||||||,T|intron_variant|MODIFIER|id675373|GENE_id675373|transcript|rna55851|protein_coding|11/32|c.1282-266C&gt;T||||||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</si>
  <si>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C|splice_region_variant&amp;intron_variant|LOW|id675244|GENE_id675244|transcript|rna55847|protein_coding|13/29|c.1420-3T&gt;C||||||,C|splice_region_variant&amp;intron_variant|LOW|id675406|GENE_id675406|transcript|rna55852|protein_coding|13/32|c.1420-3T&gt;C||||||,C|splice_region_variant&amp;intron_variant|LOW|id675439|GENE_id675439|transcript|rna55853|protein_coding|13/32|c.1417-3T&gt;C||||||,C|splice_region_variant&amp;intron_variant|LOW|id675274|GENE_id675274|transcript|rna55848|protein_coding|13/32|c.1420-3T&gt;C||||||,C|splice_region_variant&amp;intron_variant|LOW|id675307|GENE_id675307|transcript|rna55849|protein_coding|13/32|c.1420-3T&gt;C||||||,C|splice_region_variant&amp;intron_variant|LOW|id675340|GENE_id675340|transcript|rna55850|protein_coding|13/32|c.1420-3T&gt;C||||||,C|splice_region_variant&amp;intron_variant|LOW|id675373|GENE_id675373|transcript|rna55851|protein_coding|13/32|c.1420-3T&gt;C||||||,C|non_coding_transcript_variant|MODIFIER|LOC112226775|gene34045|transcript|XM_024391315.1|protein_coding||||||||WARNING_TRANSCRIPT_NO_START_CODON,C|non_coding_transcript_variant|MODIFIER|LOC112226775|gene34045|transcript|XM_024391322.1|protein_coding||||||||WARNING_TRANSCRIPT_NO_START_CODON,C|non_coding_transcript_variant|MODIFIER|LOC112226775|gene34045|transcript|XM_024391316.1|protein_coding||||||||WARNING_TRANSCRIPT_NO_START_CODON,C|non_coding_transcript_variant|MODIFIER|LOC112226775|gene34045|transcript|XM_024391317.1|protein_coding||||||||WARNING_TRANSCRIPT_NO_START_CODON,C|non_coding_transcript_variant|MODIFIER|LOC112226775|gene34045|transcript|XM_024391319.1|protein_coding||||||||WARNING_TRANSCRIPT_NO_START_CODON,C|non_coding_transcript_variant|MODIFIER|LOC112226775|gene34045|transcript|XM_024391320.1|protein_coding||||||||WARNING_TRANSCRIPT_NO_START_CODON,C|non_coding_transcript_variant|MODIFIER|LOC112226775|gene34045|transcript|XM_024391321.1|protein_coding||||||||WARNING_TRANSCRIPT_NO_START_CODON</t>
  </si>
  <si>
    <t>ANN=G|intron_variant|MODIFIER|id675244|GENE_id675244|transcript|rna55847|protein_coding|14/29|c.1556-469T&gt;G||||||,G|intron_variant|MODIFIER|id675406|GENE_id675406|transcript|rna55852|protein_coding|14/32|c.1556-469T&gt;G||||||,G|intron_variant|MODIFIER|id675439|GENE_id675439|transcript|rna55853|protein_coding|14/32|c.1553-469T&gt;G||||||,G|intron_variant|MODIFIER|id675274|GENE_id675274|transcript|rna55848|protein_coding|14/32|c.1556-469T&gt;G||||||,G|intron_variant|MODIFIER|id675307|GENE_id675307|transcript|rna55849|protein_coding|14/32|c.1556-469T&gt;G||||||,G|intron_variant|MODIFIER|id675340|GENE_id675340|transcript|rna55850|protein_coding|14/32|c.1556-469T&gt;G||||||,G|intron_variant|MODIFIER|id675373|GENE_id675373|transcript|rna55851|protein_coding|14/32|c.1556-469T&gt;G||||||,G|non_coding_transcript_variant|MODIFIER|LOC112226775|gene34045|transcript|XM_024391315.1|protein_coding||||||||WARNING_TRANSCRIPT_NO_START_CODON,G|non_coding_transcript_variant|MODIFIER|LOC112226775|gene34045|transcript|XM_024391322.1|protein_coding||||||||WARNING_TRANSCRIPT_NO_START_CODON,G|non_coding_transcript_variant|MODIFIER|LOC112226775|gene34045|transcript|XM_024391316.1|protein_coding||||||||WARNING_TRANSCRIPT_NO_START_CODON,G|non_coding_transcript_variant|MODIFIER|LOC112226775|gene34045|transcript|XM_024391317.1|protein_coding||||||||WARNING_TRANSCRIPT_NO_START_CODON,G|non_coding_transcript_variant|MODIFIER|LOC112226775|gene34045|transcript|XM_024391319.1|protein_coding||||||||WARNING_TRANSCRIPT_NO_START_CODON,G|non_coding_transcript_variant|MODIFIER|LOC112226775|gene34045|transcript|XM_024391320.1|protein_coding||||||||WARNING_TRANSCRIPT_NO_START_CODON,G|non_coding_transcript_variant|MODIFIER|LOC112226775|gene34045|transcript|XM_024391321.1|protein_coding||||||||WARNING_TRANSCRIPT_NO_START_CODON</t>
  </si>
  <si>
    <t>AGTGCTCCATGCTGGAGTTTGACCTCAAGCAGTCAGTGCAGAAGATGGAGCAGCTGATGAAGCAGAAGGAGAGGCC</t>
  </si>
  <si>
    <t>ANN=T|synonymous_variant|LOW|id675244|GENE_id675244|transcript|rna55847|protein_coding|19/30|c.2253C&gt;T|p.Leu751Leu|3133/4425|2253/3516|751/1171||WARNING_REF_DOES_NOT_MATCH_GENOME,T|synonymous_variant|LOW|id675406|GENE_id675406|transcript|rna55852|protein_coding|19/33|c.2253C&gt;T|p.Leu751Leu|3132/5258|2253/4158|751/1385||WARNING_REF_DOES_NOT_MATCH_GENOME,T|synonymous_variant|LOW|id675439|GENE_id675439|transcript|rna55853|protein_coding|19/33|c.2250C&gt;T|p.Leu750Leu|3129/5255|2250/4155|750/1384||WARNING_REF_DOES_NOT_MATCH_GENOME,T|synonymous_variant|LOW|id675274|GENE_id675274|transcript|rna55848|protein_coding|19/33|c.2253C&gt;T|p.Leu751Leu|3132/6754|2253/4134|751/1377||WARNING_REF_DOES_NOT_MATCH_GENOME,T|synonymous_variant|LOW|id675307|GENE_id675307|transcript|rna55849|protein_coding|19/33|c.2253C&gt;T|p.Leu751Leu|3132/6560|2253/4092|751/1363||WARNING_REF_DOES_NOT_MATCH_GENOME,T|synonymous_variant|LOW|id675340|GENE_id675340|transcript|rna55850|protein_coding|19/33|c.2253C&gt;T|p.Leu751Leu|3132/6280|2253/4134|751/1377||WARNING_REF_DOES_NOT_MATCH_GENOME,T|synonymous_variant|LOW|id675373|GENE_id675373|transcript|rna55851|protein_coding|19/33|c.2253C&gt;T|p.Leu751Leu|3132/6277|2253/4131|751/1376||WARNING_REF_DOES_NOT_MATCH_GENOME,T|non_coding_transcript_variant|MODIFIER|LOC112226775|gene34045|transcript|XM_024391315.1|protein_coding||||||||WARNING_TRANSCRIPT_NO_START_CODON,T|non_coding_transcript_variant|MODIFIER|LOC112226775|gene34045|transcript|XM_024391322.1|protein_coding||||||||WARNING_TRANSCRIPT_NO_START_CODON,T|non_coding_transcript_variant|MODIFIER|LOC112226775|gene34045|transcript|XM_024391316.1|protein_coding||||||||WARNING_TRANSCRIPT_NO_START_CODON,T|non_coding_transcript_variant|MODIFIER|LOC112226775|gene34045|transcript|XM_024391317.1|protein_coding||||||||WARNING_TRANSCRIPT_NO_START_CODON,T|non_coding_transcript_variant|MODIFIER|LOC112226775|gene34045|transcript|XM_024391319.1|protein_coding||||||||WARNING_TRANSCRIPT_NO_START_CODON,T|non_coding_transcript_variant|MODIFIER|LOC112226775|gene34045|transcript|XM_024391320.1|protein_coding||||||||WARNING_TRANSCRIPT_NO_START_CODON,T|non_coding_transcript_variant|MODIFIER|LOC112226775|gene34045|transcript|XM_024391321.1|protein_coding||||||||WARNING_TRANSCRIPT_NO_START_CODON</t>
  </si>
  <si>
    <t>ANN=A|missense_variant|MODERATE|id678163|GENE_id678163|transcript|rna56044|protein_coding|9/9|c.959C&gt;A|p.Pro320His|1238/1863|959/975|320/324||,A|upstream_gene_variant|MODIFIER|id678141|GENE_id678141|transcript|rna56042|protein_coding||c.-4581G&gt;T|||||4138|,A|upstream_gene_variant|MODIFIER|id678152|GENE_id678152|transcript|rna56043|protein_coding||c.-4581G&gt;T|||||4238|,A|upstream_gene_variant|MODIFIER|LOC112226874|gene34158|transcript|XM_024391510.1|protein_coding||c.-5418C&gt;A|||||2550|WARNING_TRANSCRIPT_NO_START_CODON,A|downstream_gene_variant|MODIFIER|cdc20|gene34156|transcript|XM_024391507.1|protein_coding||c.*9320C&gt;A|||||4138|WARNING_TRANSCRIPT_NO_START_CODON,A|downstream_gene_variant|MODIFIER|id678172|GENE_id678172|transcript|rna56045|protein_coding||c.*2787G&gt;T|||||2550|,A|downstream_gene_variant|MODIFIER|cdc20|gene34156|transcript|XM_024391508.1|protein_coding||c.*9315C&gt;A|||||4238|WARNING_TRANSCRIPT_NO_START_CODON,A|non_coding_transcript_variant|MODIFIER|LOC112226872|gene34157|transcript|XM_024391509.1|protein_coding||||||||WARNING_TRANSCRIPT_NO_START_CODON</t>
  </si>
  <si>
    <t>ANN=C|synonymous_variant|LOW|id679364|GENE_id679364|transcript|rna56150|protein_coding|6/7|c.513C&gt;G|p.Val171Val|799/1183|513/708|171/235||,C|synonymous_variant|LOW|id679356|GENE_id679356|transcript|rna56149|protein_coding|7/8|c.798C&gt;G|p.Val266Val|976/1360|798/993|266/330||,C|synonymous_variant|LOW|id679349|GENE_id679349|transcript|rna56148|protein_coding|6/7|c.513C&gt;G|p.Val171Val|620/1004|513/708|171/235||,C|3_prime_UTR_variant|MODIFIER|id679371|GENE_id679371|transcript|rna56151|protein_coding|7/7|c.*28C&gt;G|||||28|,C|non_coding_transcript_variant|MODIFIER|LOC112226928|gene34218|transcript|XM_024391606.1|protein_coding||||||||WARNING_TRANSCRIPT_NO_START_CODON,C|non_coding_transcript_variant|MODIFIER|LOC112226928|gene34218|transcript|XM_024391610.1|protein_coding||||||||WARNING_TRANSCRIPT_NO_START_CODON,C|non_coding_transcript_variant|MODIFIER|LOC112226928|gene34218|transcript|XM_024391609.1|protein_coding||||||||WARNING_TRANSCRIPT_NO_START_CODON,C|non_coding_transcript_variant|MODIFIER|LOC112226928|gene34218|transcript|XM_024391608.1|protein_coding||||||||WARNING_TRANSCRIPT_NO_START_CODON</t>
  </si>
  <si>
    <t>ANN=A|missense_variant|MODERATE|id682339|GENE_id682339|transcript|rna56358|protein_coding|2/17|c.151G&gt;T|p.Val51Leu|207/2570|151/2094|51/697||,A|missense_variant|MODERATE|id682356|GENE_id682356|transcript|rna56359|protein_coding|2/17|c.133G&gt;T|p.Val45Leu|204/2558|133/2076|45/691||,A|non_coding_transcript_variant|MODIFIER|LOC112227016|gene34335|transcript|XM_024391788.1|protein_coding||||||||WARNING_TRANSCRIPT_NO_START_CODON,A|non_coding_transcript_variant|MODIFIER|LOC112227016|gene34335|transcript|XM_024391789.1|protein_coding||||||||WARNING_TRANSCRIPT_NO_START_CODON</t>
  </si>
  <si>
    <t>CTTCCGATCTGCATGGATTTCCTTTGTGTTGTTGCGTGTATGACCTCTGACCTGTATGAGCTCGTTGATACGGTGC</t>
  </si>
  <si>
    <t>ANN=A|splice_region_variant&amp;intron_variant|LOW|id682807|GENE_id682807|transcript|rna56404|protein_coding|19/19|c.2922+3C&gt;T||||||,A|downstream_gene_variant|MODIFIER|LOC112227040|gene34363|transcript|XM_024391824.1|protein_coding||c.*23941G&gt;A|||||2988|WARNING_TRANSCRIPT_NO_START_CODON,A|downstream_gene_variant|MODIFIER|id682787|GENE_id682787|transcript|rna56402|protein_coding||c.*4152G&gt;A|||||2988|,A|downstream_gene_variant|MODIFIER|id682797|GENE_id682797|transcript|rna56403|protein_coding||c.*4152G&gt;A|||||2988|,A|downstream_gene_variant|MODIFIER|LOC112227040|gene34363|transcript|XM_024391825.1|protein_coding||c.*23941G&gt;A|||||2988|WARNING_TRANSCRIPT_NO_START_CODON,A|non_coding_transcript_variant|MODIFIER|LOC112227041|gene34364|transcript|XM_024391826.1|protein_coding||||||||WARNING_TRANSCRIPT_NO_START_CODON</t>
  </si>
  <si>
    <t>ANN=A|stop_gained|HIGH|id686683|GENE_id686683|transcript|rna56789|protein_coding|3/3|c.435G&gt;A|p.Tyr145*|568/2087|435/1107|145/368||WARNING_REF_DOES_NOT_MATCH_GENOME,A|non_coding_transcript_variant|MODIFIER|LOC112227256|gene34632|transcript|XM_024392150.1|protein_coding||||||||WARNING_TRANSCRIPT_NO_START_CODON</t>
  </si>
  <si>
    <t>ANN=T|missense_variant|MODERATE|id686708|GENE_id686708|transcript|rna56792|protein_coding|5/5|c.722A&gt;T|p.Thr241Ile|1315/2177|722/738|241/245||WARNING_REF_DOES_NOT_MATCH_GENOME,T|non_coding_transcript_variant|MODIFIER|LOC112227259|gene34636|transcript|XM_024392152.1|protein_coding||||||||WARNING_TRANSCRIPT_NO_START_CODON</t>
  </si>
  <si>
    <t>AAAAAAGGTTTCTCTCAAGAATCAAGTATTTCCCCGTATTTAACACCATTCATCATTCCTGACCAGTTTTCCCTGC</t>
  </si>
  <si>
    <t>ANN=C|intron_variant|MODIFIER|id688249|GENE_id688249|transcript|rna57000|protein_coding|1/8|c.-46-14286T&gt;C||||||,C|non_coding_transcript_variant|MODIFIER|LOC112227470|gene34817|transcript|XM_024392290.1|protein_coding||||||||WARNING_TRANSCRIPT_NO_START_CODON</t>
  </si>
  <si>
    <t>TGAGCCTTTGGAGGACTTGCA</t>
  </si>
  <si>
    <t>ATAACAACCAGGAGGAACTCAGGTGAGCCTTTGGAGGACTTGCAAACCCACATTTCAATGGGAGTCAGGATAGTTC</t>
  </si>
  <si>
    <t>ANN=C|intron_variant|MODIFIER|id689996|GENE_id689996|transcript|rna57167|protein_coding|47/59|c.13238+12T&gt;C||||||,C|non_coding_transcript_variant|MODIFIER|LOC112227501|gene34943|transcript|XM_024392313.1|protein_coding||||||||WARNING_TRANSCRIPT_NO_START_CODON</t>
  </si>
  <si>
    <t>TTGTGGAATTACACCTTCAGAGTTCAATTCCAGATCTGTGCGTTTTTCCATGGAAACGGACAATAAAGTATCATAT</t>
  </si>
  <si>
    <t>ANN=T|downstream_gene_variant|MODIFIER|rec8|gene35006|transcript|XM_024392713.1|protein_coding||c.*16461G&gt;T|||||3651|WARNING_TRANSCRIPT_NO_START_CODON,T|downstream_gene_variant|MODIFIER|id691876|GENE_id691876|transcript|rna57295|protein_coding||c.*4306G&gt;T|||||3651|,T|intron_variant|MODIFIER|id691894|GENE_id691894|transcript|rna57296|protein_coding|27/28|c.3060+73C&gt;A||||||,T|non_coding_transcript_variant|MODIFIER|LOC112227808|gene35007|transcript|XM_024392716.1|protein_coding||||||||WARNING_TRANSCRIPT_NO_START_CODON</t>
  </si>
  <si>
    <t>AACTTCATCGG</t>
  </si>
  <si>
    <t>CCAACGACCCCGTATCCTGGAAGAACTTCATCGGTGAGTCAGTGTGGCCCACTTGGATTTGAGACCACACCAAAAC</t>
  </si>
  <si>
    <t>ANN=G|missense_variant&amp;splice_region_variant|MODERATE|id692664|GENE_id692664|transcript|rna57347|protein_coding|18/25|c.2466T&gt;G|p.Ile822Met|2630/6767|2466/3390|822/1129||WARNING_REF_DOES_NOT_MATCH_GENOME,G|missense_variant&amp;splice_region_variant|MODERATE|id692689|GENE_id692689|transcript|rna57348|protein_coding|18/26|c.2466T&gt;G|p.Ile822Met|2629/6781|2466/3405|822/1134||WARNING_REF_DOES_NOT_MATCH_GENOME,G|missense_variant&amp;splice_region_variant|MODERATE|id692715|GENE_id692715|transcript|rna57349|protein_coding|18/25|c.2466T&gt;G|p.Ile822Met|2629/6667|2466/3291|822/1096||WARNING_REF_DOES_NOT_MATCH_GENOME,G|missense_variant&amp;splice_region_variant|MODERATE|id692740|GENE_id692740|transcript|rna57350|protein_coding|18/24|c.2466T&gt;G|p.Ile822Met|2629/6652|2466/3276|822/1091||WARNING_REF_DOES_NOT_MATCH_GENOME,G|missense_variant&amp;splice_region_variant|MODERATE|id692764|GENE_id692764|transcript|rna57351|protein_coding|18/26|c.2442T&gt;G|p.Ile814Met|2797/6949|2442/3381|814/1126||WARNING_REF_DOES_NOT_MATCH_GENOME,G|missense_variant&amp;splice_region_variant|MODERATE|id692790|GENE_id692790|transcript|rna57352|protein_coding|18/26|c.2364T&gt;G|p.Ile788Met|2524/6676|2364/3303|788/1100||WARNING_REF_DOES_NOT_MATCH_GENOME,G|non_coding_transcript_variant|MODIFIER|LOC112227832|gene35032|transcript|XM_024392764.1|protein_coding||||||||WARNING_TRANSCRIPT_NO_START_CODON,G|non_coding_transcript_variant|MODIFIER|LOC112227832|gene35032|transcript|XM_024392765.1|protein_coding||||||||WARNING_TRANSCRIPT_NO_START_CODON,G|non_coding_transcript_variant|MODIFIER|LOC112227832|gene35032|transcript|XM_024392768.1|protein_coding||||||||WARNING_TRANSCRIPT_NO_START_CODON,G|non_coding_transcript_variant|MODIFIER|LOC112227832|gene35032|transcript|XM_024392769.1|protein_coding||||||||WARNING_TRANSCRIPT_NO_START_CODON,G|non_coding_transcript_variant|MODIFIER|LOC112227832|gene35032|transcript|XM_024392766.1|protein_coding||||||||WARNING_TRANSCRIPT_NO_START_CODON,G|non_coding_transcript_variant|MODIFIER|LOC112227832|gene35032|transcript|XM_024392767.1|protein_coding||||||||WARNING_TRANSCRIPT_NO_START_CODON</t>
  </si>
  <si>
    <t>GAGGTTTGTTACTGTCACCCATAGAAGTTAAGCTACTTATGTAGGATTTTAATTAGAGACAGTTTGCTACAGCAGG</t>
  </si>
  <si>
    <t>ANN=G|upstream_gene_variant|MODIFIER|id693688|GENE_id693688|transcript|rna57433|pseudogene||n.-4747C&gt;G|||||4747|,G|intron_variant|MODIFIER|id693672|GENE_id693672|transcript|rna57432|protein_coding|4/15|c.373+3902C&gt;G||||||,G|non_coding_transcript_variant|MODIFIER|LOC112227579|gene35078|transcript|XM_024392377.1|protein_coding||||||||WARNING_TRANSCRIPT_NO_START_CODON</t>
  </si>
  <si>
    <t>GAGAACTTAAAATTAGCTACA</t>
  </si>
  <si>
    <t>GCTCTTGCCCATCTGTAGGATGAGAGAACTTAAAATTAGCTACAGCTGTAGTTGCTTAATACATATGTTGCGCCAG</t>
  </si>
  <si>
    <t>ANN=A|upstream_gene_variant|MODIFIER|LOC112227944|gene35157|transcript|XM_024392974.1|protein_coding||c.-45039G&gt;A|||||1049|WARNING_TRANSCRIPT_NO_START_CODON,A|upstream_gene_variant|MODIFIER|id695839|GENE_id695839|transcript|rna57575|protein_coding||c.-33499G&gt;A|||||1049|,A|upstream_gene_variant|MODIFIER|id695851|GENE_id695851|transcript|rna57576|protein_coding||c.-33499G&gt;A|||||1054|,A|upstream_gene_variant|MODIFIER|id695862|GENE_id695862|transcript|rna57577|protein_coding||c.-33499G&gt;A|||||3723|,A|upstream_gene_variant|MODIFIER|LOC112227944|gene35157|transcript|XM_024392976.1|protein_coding||c.-45039G&gt;A|||||1054|WARNING_TRANSCRIPT_NO_START_CODON,A|upstream_gene_variant|MODIFIER|LOC112227944|gene35157|transcript|XM_024392975.1|protein_coding||c.-45039G&gt;A|||||3723|WARNING_TRANSCRIPT_NO_START_CODON,A|downstream_gene_variant|MODIFIER|LOC112227945|gene35155|transcript|XM_024392977.1|protein_coding||c.*80292G&gt;A|||||3020|WARNING_TRANSCRIPT_NO_START_CODON,A|downstream_gene_variant|MODIFIER|id695802|GENE_id695802|transcript|rna57573|protein_coding||c.*4278G&gt;A|||||3020|,A|intron_variant|MODIFIER|id695832|GENE_id695832|transcript|rna57574|protein_coding|1/6|c.145-17C&gt;T||||||,A|non_coding_transcript_variant|MODIFIER|LOC112227942|gene35156|transcript|XM_024392973.1|protein_coding||||||||WARNING_TRANSCRIPT_NO_START_CODON</t>
  </si>
  <si>
    <t>CTTGCGTAGAGTTGCAGT</t>
  </si>
  <si>
    <t>CCAATCTAGCTAGACCAGGCCATTTGAGGCACTTGCGTAGAGTTGCAGTTGCCATCATTTTGACGTCACAGACCAG</t>
  </si>
  <si>
    <t>ANN=T|3_prime_UTR_variant|MODIFIER|id696153|GENE_id696153|transcript|rna57611|protein_coding|4/4|c.*906C&gt;A|||||906|WARNING_REF_DOES_NOT_MATCH_GENOME,T|upstream_gene_variant|MODIFIER|id696146|GENE_id696146|transcript|rna57610|protein_coding||c.-1524C&gt;A|||||1426|,T|upstream_gene_variant|MODIFIER|id696139|GENE_id696139|transcript|rna57609|protein_coding||c.-1256C&gt;A|||||1173|,T|upstream_gene_variant|MODIFIER|id696132|GENE_id696132|transcript|rna57608|protein_coding||c.-1147C&gt;A|||||783|,T|upstream_gene_variant|MODIFIER|id696125|GENE_id696125|transcript|rna57607|protein_coding||c.-1694C&gt;A|||||652|,T|upstream_gene_variant|MODIFIER|id696118|GENE_id696118|transcript|rna57606|protein_coding||c.-1694C&gt;A|||||650|,T|downstream_gene_variant|MODIFIER|LOC112227961|gene35174|transcript|XM_024393006.1|protein_coding||c.*9807G&gt;T|||||4617|WARNING_TRANSCRIPT_NO_START_CODON,T|downstream_gene_variant|MODIFIER|id696110|GENE_id696110|transcript|rna57605|protein_coding||c.*5065G&gt;T|||||4617|,T|downstream_gene_variant|MODIFIER|LOC112227959|gene35175|transcript|XM_024393001.1|protein_coding||c.*4734G&gt;T|||||1426|WARNING_TRANSCRIPT_NO_START_CODON,T|downstream_gene_variant|MODIFIER|LOC112227959|gene35175|transcript|XM_024393002.1|protein_coding||c.*4734G&gt;T|||||1173|WARNING_TRANSCRIPT_NO_START_CODON,T|downstream_gene_variant|MODIFIER|LOC112227959|gene35175|transcript|XM_024393003.1|protein_coding||c.*4734G&gt;T|||||783|WARNING_TRANSCRIPT_NO_START_CODON,T|downstream_gene_variant|MODIFIER|LOC112227959|gene35175|transcript|XM_024393004.1|protein_coding||c.*4734G&gt;T|||||652|WARNING_TRANSCRIPT_NO_START_CODON,T|downstream_gene_variant|MODIFIER|LOC112227959|gene35175|transcript|XM_024393005.1|protein_coding||c.*4734G&gt;T|||||650|WARNING_TRANSCRIPT_NO_START_CODON,T|non_coding_transcript_variant|MODIFIER|LOC112227962|gene35176|transcript|XM_024393007.1|protein_coding||||||||WARNING_TRANSCRIPT_NO_START_CODON</t>
  </si>
  <si>
    <t>CTGTTATAGAGCAAAGTCTAAA</t>
  </si>
  <si>
    <t>TCATCAAAACATGCCTCTTCTGTGTCCAGCGGTGCTGTTATAGAGCAAAGTCTAAACGGAAGACAGAGTGACAGGT</t>
  </si>
  <si>
    <t>ANN=C|missense_variant|MODERATE|id696829|GENE_id696829|transcript|rna57663|protein_coding|2/2|c.1564T&gt;C|p.Gly522Arg|1611/1859|1564/1593|522/530||WARNING_REF_DOES_NOT_MATCH_GENOME,C|non_coding_transcript_variant|MODIFIER|LOC112227989|gene35202|transcript|XM_024393061.1|protein_coding||||||||WARNING_TRANSCRIPT_NO_START_CODON</t>
  </si>
  <si>
    <t>GGGTTTGAACAGTT</t>
  </si>
  <si>
    <t>ACGTCCTCTGGGGTTTGAACAGTTTGTACACTGGAGTTTTTTCTGCGCCTTAGATCTTCCCATCACAGCTCCTGCA</t>
  </si>
  <si>
    <t>ANN=C|intron_variant|MODIFIER|id701774|GENE_id701774|transcript|rna58083|protein_coding|5/9|c.547+4751T&gt;C||||||,C|non_coding_transcript_variant|MODIFIER|LOC112228321|gene35439|transcript|XM_024393531.1|protein_coding||||||||WARNING_TRANSCRIPT_NO_START_CODON</t>
  </si>
  <si>
    <t>AATACGACAGNACCNGTGTTAAACTGTTAAATCAAATGTTATGTTACATGCACCGAATACAACCGGAGTAGACCTT</t>
  </si>
  <si>
    <t>Indel. 2 bp insertion</t>
  </si>
  <si>
    <t>CAGTGCTTGATGGTGG</t>
  </si>
  <si>
    <t>GGCCACATGATCCAGACAGTGCTTGATGGTGGGGACAGCAGCCTTGATCCTGGAACACACAGGTACAAAGTATGAG</t>
  </si>
  <si>
    <t>ANN=T|synonymous_variant|LOW|id706727|GENE_id706727|transcript|rna58516|protein_coding|3/11|c.143T&gt;A|p.Lys48Lys|338/2157|143/1254|48/417||WARNING_REF_DOES_NOT_MATCH_GENOME,T|non_coding_transcript_variant|MODIFIER|LOC112228534|gene35671|transcript|XM_024393937.1|protein_coding||||||||WARNING_TRANSCRIPT_NO_START_CODON</t>
  </si>
  <si>
    <t>GGGAATGGGACAG</t>
  </si>
  <si>
    <t>CGGTCATTGTAAATGTCAACGGTTTCTATTTTCGATATGGGGGAGGGGTGGGAATGGGACAGGTTACTACACCAAG</t>
  </si>
  <si>
    <t>ANN=C|3_prime_UTR_variant|MODIFIER|id708429|GENE_id708429|transcript|rna58640|protein_coding|6/6|c.*260T&gt;C|||||260|WARNING_REF_DOES_NOT_MATCH_GENOME,C|upstream_gene_variant|MODIFIER|id708425|GENE_id708425|transcript|rna58639|pseudogene||n.-2974A&gt;G|||||2974|,C|non_coding_transcript_variant|MODIFIER|LOC112228598|gene35741|transcript|XM_024394051.1|protein_coding||||||||WARNING_TRANSCRIPT_NO_START_CODON</t>
  </si>
  <si>
    <t>TCTCAGACACA</t>
  </si>
  <si>
    <t>ACATTTTGATAACCATTAAATCTCTCTCAGACACACAAACCTTTATCGATATATTCAGGCAGATCACTTTTGTCAG</t>
  </si>
  <si>
    <t>ANN=C|intergenic_region|MODIFIER|id708866-id708868|GENE_id708866-GENE_id708868|intergenic_region|GENE_id708866-GENE_id708868|||n.25291039T&gt;C||||||</t>
  </si>
  <si>
    <t>GCACTGACATG</t>
  </si>
  <si>
    <t>GCACTGACATGCACTGCCTTAGACTGCTGCGCCACCTGGGAGAGCCATTATGGGGATGAAAACGGTCACATTTGTG</t>
  </si>
  <si>
    <t>ANN=C|intergenic_region|MODIFIER|id708866-id708868|GENE_id708866-GENE_id708868|intergenic_region|GENE_id708866-GENE_id708868|||n.25291293G&gt;C||||||</t>
  </si>
  <si>
    <t>ANN=C|upstream_gene_variant|MODIFIER|id710479|GENE_id710479|transcript|rna58798|protein_coding||c.-4474A&gt;G|||||4181|,C|downstream_gene_variant|MODIFIER|panx1|gene35827|transcript|XM_024394210.1|protein_coding||c.*15147T&gt;C|||||4181|WARNING_TRANSCRIPT_NO_START_CODON,C|intron_variant|MODIFIER|id710485|GENE_id710485|transcript|rna58799|protein_coding|5/5|c.534-120A&gt;G||||||,C|non_coding_transcript_variant|MODIFIER|LOC112228676|gene35828|transcript|XM_024394211.1|protein_coding||||||||WARNING_TRANSCRIPT_NO_START_CODON</t>
  </si>
  <si>
    <t>CATTCTAAATATAC</t>
  </si>
  <si>
    <t>TTTCCAGTGCACCACTTCATTCTAAATATACAGTGCACTTCATTTATCCCACAGTAATAAGCATGACGCCTGCAGT</t>
  </si>
  <si>
    <t>ANN=G|upstream_gene_variant|MODIFIER|LOC112228843|gene36034|transcript|XM_024394531.1|protein_coding||c.-10407T&gt;G|||||81|WARNING_TRANSCRIPT_NO_START_CODON,G|downstream_gene_variant|MODIFIER|id714393|GENE_id714393|transcript|rna59143|protein_coding||c.*199A&gt;C|||||81|,G|intron_variant|MODIFIER|id714359|GENE_id714359|transcript|rna59140|protein_coding|9/10|c.1041+61A&gt;C||||||,G|intron_variant|MODIFIER|id714370|GENE_id714370|transcript|rna59141|protein_coding|10/11|c.1083+61A&gt;C||||||,G|intron_variant|MODIFIER|id714382|GENE_id714382|transcript|rna59142|protein_coding|9/10|c.1110+61A&gt;C||||||,G|intron_variant|MODIFIER|id714348|GENE_id714348|transcript|rna59139|protein_coding|9/10|c.1155+61A&gt;C||||||,G|intron_variant|MODIFIER|id714336|GENE_id714336|transcript|rna59138|protein_coding|10/11|c.1197+61A&gt;C||||||,G|intron_variant|MODIFIER|id714325|GENE_id714325|transcript|rna59137|protein_coding|9/10|c.1224+61A&gt;C||||||,G|non_coding_transcript_variant|MODIFIER|LOC112228843|gene36034|transcript|XM_024394524.1|protein_coding||||||||WARNING_TRANSCRIPT_NO_START_CODON,G|non_coding_transcript_variant|MODIFIER|LOC112228843|gene36034|transcript|XM_024394527.1|protein_coding||||||||WARNING_TRANSCRIPT_NO_START_CODON,G|non_coding_transcript_variant|MODIFIER|LOC112228843|gene36034|transcript|XM_024394528.1|protein_coding||||||||WARNING_TRANSCRIPT_NO_START_CODON,G|non_coding_transcript_variant|MODIFIER|LOC112228843|gene36034|transcript|XM_024394530.1|protein_coding||||||||WARNING_TRANSCRIPT_NO_START_CODON,G|non_coding_transcript_variant|MODIFIER|LOC112228843|gene36034|transcript|XM_024394526.1|protein_coding||||||||WARNING_TRANSCRIPT_NO_START_CODON,G|non_coding_transcript_variant|MODIFIER|LOC112228843|gene36034|transcript|XM_024394525.1|protein_coding||||||||WARNING_TRANSCRIPT_NO_START_CODON</t>
  </si>
  <si>
    <t>TAACTAGCCTCTACATACCATAT</t>
  </si>
  <si>
    <t>GGAAACCAGCTAGGATTCAGGAAGCCAGTTAATTAACTAGCCTCTACATACCATATTACAAAGCACAAAAAAAAGT</t>
  </si>
  <si>
    <t>ANN=A|upstream_gene_variant|MODIFIER|id717542|GENE_id717542|transcript|rna59316|protein_coding||c.-7047T&gt;A|||||775|,A|upstream_gene_variant|MODIFIER|LOC112228916|gene36121|transcript|XM_024394685.1|protein_coding||c.-12361T&gt;A|||||1499|WARNING_TRANSCRIPT_NO_START_CODON,A|upstream_gene_variant|MODIFIER|id717564|GENE_id717564|transcript|rna59318|protein_coding||c.-7047T&gt;A|||||1499|,A|upstream_gene_variant|MODIFIER|id717553|GENE_id717553|transcript|rna59317|protein_coding||c.-7047T&gt;A|||||1499|,A|upstream_gene_variant|MODIFIER|id717575|GENE_id717575|transcript|rna59319|protein_coding||c.-7047T&gt;A|||||1500|,A|upstream_gene_variant|MODIFIER|LOC112228916|gene36121|transcript|XM_024394686.1|protein_coding||c.-12361T&gt;A|||||775|WARNING_TRANSCRIPT_NO_START_CODON,A|upstream_gene_variant|MODIFIER|LOC112228916|gene36121|transcript|XM_024394688.1|protein_coding||c.-12362T&gt;A|||||1499|WARNING_TRANSCRIPT_NO_START_CODON,A|upstream_gene_variant|MODIFIER|LOC112228916|gene36121|transcript|XM_024394687.1|protein_coding||c.-12361T&gt;A|||||1500|WARNING_TRANSCRIPT_NO_START_CODON,A|intron_variant|MODIFIER|id717527|GENE_id717527|transcript|rna59315|protein_coding|1/14|c.-1+276A&gt;T||||||,A|non_coding_transcript_variant|MODIFIER|LOC112228915|gene36120|transcript|XM_024394684.1|protein_coding||||||||WARNING_TRANSCRIPT_NO_START_CODON</t>
  </si>
  <si>
    <t>GAGGTGCAGGGGCTA</t>
  </si>
  <si>
    <t>TCTCCCGATCTACTGGACAGGGCTGGGTGAGGTGCAGGGGCTACTAGGGGGGCTGGCACCTGGACTGGCTGTATGG</t>
  </si>
  <si>
    <t>ANN=G|missense_variant|MODERATE|id718711|GENE_id718711|transcript|rna59397|protein_coding|4/4|c.529T&gt;C|p.Ala177Pro|619/1216|529/699|177/232||WARNING_REF_DOES_NOT_MATCH_GENOME,G|upstream_gene_variant|MODIFIER|id718709|GENE_id718709|transcript|rna59396|protein_coding||c.-1676T&gt;C|||||1014|,G|downstream_gene_variant|MODIFIER|LOC112228963|gene36160|transcript|XM_024394783.1|protein_coding||c.*5036A&gt;G|||||1014|WARNING_TRANSCRIPT_NO_START_CODON,G|non_coding_transcript_variant|MODIFIER|LOC112228958|gene36161|transcript|XM_024394779.1|protein_coding||||||||WARNING_TRANSCRIPT_NO_START_CODON</t>
  </si>
  <si>
    <t>TCGTGGATTGTGGCTTACGTCAATCTTAAGAAGCATTTATTTTGCTTATGAAGGGACTACTTGTTAAACACCCAGA</t>
  </si>
  <si>
    <t>ANN=T|downstream_gene_variant|MODIFIER|id719386|GENE_id719386|transcript|rna59450|protein_coding||c.*1534A&gt;T|||||1184|,T|downstream_gene_variant|MODIFIER|id719396|GENE_id719396|transcript|rna59452|protein_coding||c.*2258A&gt;T|||||1689|,T|downstream_gene_variant|MODIFIER|ift22|gene36192|transcript|XM_024394809.1|protein_coding||c.*3971A&gt;T|||||1184|WARNING_TRANSCRIPT_NO_START_CODON,T|downstream_gene_variant|MODIFIER|id719391|GENE_id719391|transcript|rna59451|protein_coding||c.*1534A&gt;T|||||1184|,T|downstream_gene_variant|MODIFIER|ift22|gene36192|transcript|XM_024394810.1|protein_coding||c.*9230A&gt;T|||||1184|WARNING_TRANSCRIPT_NO_START_CODON,T|downstream_gene_variant|MODIFIER|ift22|gene36192|transcript|XM_024394811.1|protein_coding||c.*3971A&gt;T|||||1689|WARNING_TRANSCRIPT_NO_START_CODON,T|intron_variant|MODIFIER|id719400|GENE_id719400|transcript|rna59453|protein_coding|2/2|c.213+118T&gt;A||||||,T|non_coding_transcript_variant|MODIFIER|LOC112228982|gene36193|transcript|XM_024394812.1|protein_coding||||||||WARNING_TRANSCRIPT_NO_START_CODON</t>
  </si>
  <si>
    <t>CAAACAATCTTCCCAGT</t>
  </si>
  <si>
    <t>CAATGGGTAACAAAGAAATAGCTAGCTACTTATACAGTATTGCAATTATTCAAACAATCTTCCCAGTTTTCACCTT</t>
  </si>
  <si>
    <t>ANN=C|downstream_gene_variant|MODIFIER|id719386|GENE_id719386|transcript|rna59450|protein_coding||c.*1635T&gt;C|||||1285|,C|downstream_gene_variant|MODIFIER|id719396|GENE_id719396|transcript|rna59452|protein_coding||c.*2359T&gt;C|||||1790|,C|downstream_gene_variant|MODIFIER|ift22|gene36192|transcript|XM_024394809.1|protein_coding||c.*4072T&gt;C|||||1285|WARNING_TRANSCRIPT_NO_START_CODON,C|downstream_gene_variant|MODIFIER|id719391|GENE_id719391|transcript|rna59451|protein_coding||c.*1635T&gt;C|||||1285|,C|downstream_gene_variant|MODIFIER|ift22|gene36192|transcript|XM_024394810.1|protein_coding||c.*9331T&gt;C|||||1285|WARNING_TRANSCRIPT_NO_START_CODON,C|downstream_gene_variant|MODIFIER|ift22|gene36192|transcript|XM_024394811.1|protein_coding||c.*4072T&gt;C|||||1790|WARNING_TRANSCRIPT_NO_START_CODON,C|intron_variant|MODIFIER|id719400|GENE_id719400|transcript|rna59453|protein_coding|2/2|c.213+17A&gt;G||||||,C|non_coding_transcript_variant|MODIFIER|LOC112228982|gene36193|transcript|XM_024394812.1|protein_coding||||||||WARNING_TRANSCRIPT_NO_START_CODON</t>
  </si>
  <si>
    <t>ACAGAGCTGTGTCTACCAGACATTTTTGGTCAAAAGGCAATGCCATTGTCCCTTCTTTCATTTATTCTGGAACCAG</t>
  </si>
  <si>
    <t>ANN=G|intergenic_region|MODIFIER|id719881-id719893|GENE_id719881-GENE_id719893|intergenic_region|GENE_id719881-GENE_id719893|||n.39954606T&gt;G||||||</t>
  </si>
  <si>
    <t>GGAACTTCCTCTCCCGTTCTGCAAGGGGCAGCTCCTGGGTCGGCGCTCCTTTGAGGTGCGTGTGTGTGCAGATCGG</t>
  </si>
  <si>
    <t>ANN=A|missense_variant|MODERATE|id720202|GENE_id720202|transcript|rna59521|protein_coding|8/11|c.761G&gt;A|p.Leu254Gln|989/3038|761/1191|254/396||WARNING_REF_DOES_NOT_MATCH_GENOME,A|upstream_gene_variant|MODIFIER|LOC112228157|gene36224|transcript|XM_024393281.1|protein_coding||c.-9224G&gt;A|||||3801|WARNING_TRANSCRIPT_NO_START_CODON,A|downstream_gene_variant|MODIFIER|id720213|GENE_id720213|transcript|rna59522|protein_coding||c.*3815C&gt;T|||||3801|,A|non_coding_transcript_variant|MODIFIER|LOC112229014|gene36223|transcript|XM_024394883.1|protein_coding||||||||WARNING_TRANSCRIPT_NO_START_CODON</t>
  </si>
  <si>
    <t>CCAGGAGGAACTAACGGA</t>
  </si>
  <si>
    <t>CGCATCAGGTGAGTGTGGGTGCCAGGAGGAACTAACGGAGGCAGAGAGAGATGATATGACATGGGAATGAGGGAGA</t>
  </si>
  <si>
    <t>ANN=C|3_prime_UTR_variant|MODIFIER|id722426|GENE_id722426|transcript|rna59771|protein_coding|10/10|c.*331T&gt;G|||||331|WARNING_REF_DOES_NOT_MATCH_GENOME,C|3_prime_UTR_variant|MODIFIER|id722415|GENE_id722415|transcript|rna59770|protein_coding|11/11|c.*331T&gt;G|||||331|WARNING_REF_DOES_NOT_MATCH_GENOME,C|3_prime_UTR_variant|MODIFIER|id722405|GENE_id722405|transcript|rna59769|protein_coding|10/10|c.*331T&gt;G|||||331|WARNING_REF_DOES_NOT_MATCH_GENOME,C|3_prime_UTR_variant|MODIFIER|id722385|GENE_id722385|transcript|rna59767|protein_coding|10/10|c.*331T&gt;G|||||331|WARNING_REF_DOES_NOT_MATCH_GENOME,C|3_prime_UTR_variant|MODIFIER|id722395|GENE_id722395|transcript|rna59768|protein_coding|10/10|c.*331T&gt;G|||||331|WARNING_REF_DOES_NOT_MATCH_GENOME,C|3_prime_UTR_variant|MODIFIER|id722375|GENE_id722375|transcript|rna59766|protein_coding|10/10|c.*331T&gt;G|||||331|WARNING_REF_DOES_NOT_MATCH_GENOME,C|non_coding_transcript_variant|MODIFIER|nfyc|gene36412|transcript|XM_024395296.1|protein_coding||||||||WARNING_TRANSCRIPT_NO_START_CODON,C|non_coding_transcript_variant|MODIFIER|nfyc|gene36412|transcript|XM_024395299.1|protein_coding||||||||WARNING_TRANSCRIPT_NO_START_CODON,C|non_coding_transcript_variant|MODIFIER|nfyc|gene36412|transcript|XM_024395298.1|protein_coding||||||||WARNING_TRANSCRIPT_NO_START_CODON,C|non_coding_transcript_variant|MODIFIER|nfyc|gene36412|transcript|XM_024395300.1|protein_coding||||||||WARNING_TRANSCRIPT_NO_START_CODON,C|non_coding_transcript_variant|MODIFIER|nfyc|gene36412|transcript|XM_024395297.1|protein_coding||||||||WARNING_TRANSCRIPT_NO_START_CODON,C|non_coding_transcript_variant|MODIFIER|nfyc|gene36412|transcript|XM_024395301.1|protein_coding||||||||WARNING_TRANSCRIPT_NO_START_CODON</t>
  </si>
  <si>
    <t>CGTAACGTAATCCTTAGTGG</t>
  </si>
  <si>
    <t>TAACCATGACTTCTATCAATCACCCCCGTAACGTAATCCTTAGTGGTACTGAAAGTTCCTCTAATACAGCTTTGAC</t>
  </si>
  <si>
    <t>ANN=A|intergenic_region|MODIFIER|id724145-id724161|GENE_id724145-GENE_id724161|intergenic_region|GENE_id724145-GENE_id724161|||n.14800538G&gt;A||||||</t>
  </si>
  <si>
    <t>CAATTGTGGAGGAAGTAT</t>
  </si>
  <si>
    <t>CAACTAAAGTAACACACCAGCAACTGGAACAATTGTGGAGGAAGTATTGTCAGATTGTCTTAGGCTTGTAACTGCA</t>
  </si>
  <si>
    <t>ANN=A|upstream_gene_variant|MODIFIER|LOC112229262|gene36638|transcript|XM_024395098.1|protein_coding||c.-3345T&gt;A|||||341|WARNING_TRANSCRIPT_NO_START_CODON,A|downstream_gene_variant|MODIFIER|id725933|GENE_id725933|transcript|rna60115|protein_coding||c.*341A&gt;T|||||341|,A|intergenic_region|MODIFIER|id725857-id725933|GENE_id725857-GENE_id725933|intergenic_region|GENE_id725857-GENE_id725933|||n.20616326T&gt;A||||||</t>
  </si>
  <si>
    <t>TCAATTACCATGTGG</t>
  </si>
  <si>
    <t>ATTTACATTTCAATGTTATCAATTACCATGTGGCAGTAGCTATATGTAGTAGGTGCAAGCAACCTGTCCTAGAAAA</t>
  </si>
  <si>
    <t>ANN=G|downstream_gene_variant|MODIFIER|LOC112229664|gene36663|transcript|XM_024395615.1|protein_coding||c.*12804A&gt;G|||||1634|WARNING_TRANSCRIPT_NO_START_CODON,G|downstream_gene_variant|MODIFIER|id726109|GENE_id726109|transcript|rna60144|protein_coding||c.*2425A&gt;G|||||1634|,G|intron_variant|MODIFIER|id726121|GENE_id726121|transcript|rna60145|protein_coding|4/34|c.307-96A&gt;G||||||,G|intron_variant|MODIFIER|id726156|GENE_id726156|transcript|rna60146|protein_coding|4/34|c.307-96A&gt;G||||||,G|non_coding_transcript_variant|MODIFIER|LOC112229663|gene36664|transcript|XM_024395613.1|protein_coding||||||||WARNING_TRANSCRIPT_NO_START_CODON,G|non_coding_transcript_variant|MODIFIER|LOC112229663|gene36664|transcript|XM_024395614.1|protein_coding||||||||WARNING_TRANSCRIPT_NO_START_CODON</t>
  </si>
  <si>
    <t>CGAATTTACTGATCTGGCGGATTTACAGTAATGACCATAGTATTACAAGCATGTCTATGATGTGTTAGTTTGAAGG</t>
  </si>
  <si>
    <t>ANN=G|intron_variant|MODIFIER|id726704|GENE_id726704|transcript|rna60201|protein_coding|4/5|c.841-130T&gt;C||||||,G|non_coding_transcript_variant|MODIFIER|LOC112229696|gene36696|transcript|XM_024395674.1|protein_coding||||||||WARNING_TRANSCRIPT_NO_START_CODON</t>
  </si>
  <si>
    <t>ATCTGACACCTTCAACAAGTGTTCATTCACCCGTCCATTACCAACGGAGAACCAGTCACAAGAGACATTAGGCCTC</t>
  </si>
  <si>
    <t>ANN=A|3_prime_UTR_variant|MODIFIER|id731424|GENE_id731424|transcript|rna60635|protein_coding|11/11|c.*219C&gt;T|||||219|WARNING_REF_DOES_NOT_MATCH_GENOME,A|downstream_gene_variant|MODIFIER|LOC112229359|gene36959|transcript|XM_024395175.1|protein_coding||c.*2924G&gt;A|||||1227|WARNING_TRANSCRIPT_NO_START_CODON,A|downstream_gene_variant|MODIFIER|id731419|GENE_id731419|transcript|rna60634|protein_coding||c.*1801G&gt;A|||||1227|WARNING_TRANSCRIPT_NO_START_CODON,A|non_coding_transcript_variant|MODIFIER|LOC112229926|gene36960|transcript|XM_024396072.1|protein_coding||||||||WARNING_TRANSCRIPT_NO_START_CODON</t>
  </si>
  <si>
    <t>TGTCTAGACATCGAAGAG</t>
  </si>
  <si>
    <t>GATCTATTTCTCCTGTGTCTCTCTCTGTCTAGACATCGAAGAGAAGGGCGCGAGGATGAAGCTAACGGTAATCGAC</t>
  </si>
  <si>
    <t>ANN=A|non_coding_transcript_exon_variant|MODIFIER|LOC112230290|LOC112230290|transcript|gene37267|pseudogene|5/11|n.1250G&gt;A||||||WARNING_REF_DOES_NOT_MATCH_GENOME</t>
  </si>
  <si>
    <t>TGAAATCGTTCAATTATGAA</t>
  </si>
  <si>
    <t>ATGACCAATTGAAGAGTTCTTCCGTTTGAAATCGTTCAATTATGAAGCAGTGTAAATGTGACGTTTGGCTTTGGGA</t>
  </si>
  <si>
    <t>ANN=A|upstream_gene_variant|MODIFIER|id736535|GENE_id736535|transcript|rna61131|protein_coding||c.-2578G&gt;A|||||2493|,A|upstream_gene_variant|MODIFIER|id736556|GENE_id736556|transcript|rna61132|protein_coding||c.-2578G&gt;A|||||2496|,A|upstream_gene_variant|MODIFIER|LOC112230326|gene37311|transcript|XM_024396562.1|protein_coding||c.-19797G&gt;A|||||2498|WARNING_TRANSCRIPT_NO_START_CODON,A|upstream_gene_variant|MODIFIER|id736577|GENE_id736577|transcript|rna61133|protein_coding||c.-2578G&gt;A|||||2498|,A|upstream_gene_variant|MODIFIER|id736598|GENE_id736598|transcript|rna61134|protein_coding||c.-2578G&gt;A|||||2501|,A|upstream_gene_variant|MODIFIER|LOC112230326|gene37311|transcript|XM_024396564.1|protein_coding||c.-19058G&gt;A|||||2493|WARNING_TRANSCRIPT_NO_START_CODON,A|upstream_gene_variant|MODIFIER|LOC112230326|gene37311|transcript|XM_024396563.1|protein_coding||c.-19797G&gt;A|||||2496|WARNING_TRANSCRIPT_NO_START_CODON,A|upstream_gene_variant|MODIFIER|LOC112230326|gene37311|transcript|XM_024396567.1|protein_coding||c.-19797G&gt;A|||||2501|WARNING_TRANSCRIPT_NO_START_CODON,A|intron_variant|MODIFIER|id736522|GENE_id736522|transcript|rna61130|protein_coding|8/12|c.992+64C&gt;T||||||,A|non_coding_transcript_variant|MODIFIER|LOC112230329|gene37310|transcript|XM_024396568.1|protein_coding||||||||WARNING_TRANSCRIPT_NO_START_CODON</t>
  </si>
  <si>
    <t>TTCTTTTCACTTCATTCT</t>
  </si>
  <si>
    <t>TGCGCGTCTCATTCAACCATTTCTTTTCACTTCATTCTACCTCTTGATTTGCATCCCCAAACATAAGTTGTTTCCT</t>
  </si>
  <si>
    <t>ANN=A|upstream_gene_variant|MODIFIER|id736964|GENE_id736964|transcript|rna61162|protein_coding||c.-4962C&gt;T|||||4163|,A|upstream_gene_variant|MODIFIER|id736886|GENE_id736886|transcript|rna61158|protein_coding||c.-3515C&gt;T|||||2711|,A|upstream_gene_variant|MODIFIER|id736906|GENE_id736906|transcript|rna61159|protein_coding||c.-3515C&gt;T|||||2711|,A|upstream_gene_variant|MODIFIER|id736926|GENE_id736926|transcript|rna61160|protein_coding||c.-3515C&gt;T|||||2711|,A|upstream_gene_variant|MODIFIER|id736945|GENE_id736945|transcript|rna61161|protein_coding||c.-3515C&gt;T|||||2711|,A|upstream_gene_variant|MODIFIER|id736866|GENE_id736866|transcript|rna61157|protein_coding||c.-3515C&gt;T|||||2672|,A|upstream_gene_variant|MODIFIER|id736846|GENE_id736846|transcript|rna61156|protein_coding||c.-3515C&gt;T|||||2658|,A|downstream_gene_variant|MODIFIER|ccdc40|gene37327|transcript|XM_024396587.1|protein_coding||c.*14818G&gt;A|||||2711|WARNING_TRANSCRIPT_NO_START_CODON,A|downstream_gene_variant|MODIFIER|LOC112230343|LOC112230343|transcript|gene37328|pseudogene||n.*840C&gt;T|||||840|,A|downstream_gene_variant|MODIFIER|ccdc40|gene37327|transcript|XM_024396593.1|protein_coding||c.*14818G&gt;A|||||4163|WARNING_TRANSCRIPT_NO_START_CODON,A|downstream_gene_variant|MODIFIER|ccdc40|gene37327|transcript|XM_024396588.1|protein_coding||c.*14818G&gt;A|||||2711|WARNING_TRANSCRIPT_NO_START_CODON,A|downstream_gene_variant|MODIFIER|ccdc40|gene37327|transcript|XM_024396590.1|protein_coding||c.*14818G&gt;A|||||2711|WARNING_TRANSCRIPT_NO_START_CODON,A|downstream_gene_variant|MODIFIER|ccdc40|gene37327|transcript|XM_024396592.1|protein_coding||c.*14818G&gt;A|||||2711|WARNING_TRANSCRIPT_NO_START_CODON,A|downstream_gene_variant|MODIFIER|ccdc40|gene37327|transcript|XM_024396589.1|protein_coding||c.*14818G&gt;A|||||2672|WARNING_TRANSCRIPT_NO_START_CODON,A|downstream_gene_variant|MODIFIER|ccdc40|gene37327|transcript|XM_024396591.1|protein_coding||c.*14818G&gt;A|||||2658|WARNING_TRANSCRIPT_NO_START_CODON,A|intergenic_region|MODIFIER|id736846-LOC112230343|GENE_id736846-LOC112230343|intergenic_region|GENE_id736846-LOC112230343|||n.7631574G&gt;A||||||</t>
  </si>
  <si>
    <t>ATAATACTGGTGAATGCA</t>
  </si>
  <si>
    <t>GCATGTAACACATTATTTGGCATATGTACTATATATCATAATACTGGTGAATGCATCTAAACAACATTGCAAATCT</t>
  </si>
  <si>
    <t>ANN=A|3_prime_UTR_variant|MODIFIER|id738813|GENE_id738813|transcript|rna61282|protein_coding|7/7|c.*275A&gt;T|||||275|,A|non_coding_transcript_variant|MODIFIER|LOC112230159|gene37409|transcript|XM_024396349.1|protein_coding||||||||WARNING_TRANSCRIPT_NO_START_CODON</t>
  </si>
  <si>
    <t>TTGAAACAATACCACGG</t>
  </si>
  <si>
    <t>CCAGCCCCGTAACACACATTTGAAACAATACCACGGTTTAAACGACCTTTCTGCTTCCTCTCAGATCGCAAGAGCA</t>
  </si>
  <si>
    <t>ANN=C|3_prime_UTR_variant|MODIFIER|id741167|GENE_id741167|transcript|rna61483|protein_coding|22/22|c.*995G&gt;C|||||995|WARNING_TRANSCRIPT_MULTIPLE_STOP_CODONS,C|upstream_gene_variant|MODIFIER|LOC112230778|gene37547|transcript|XM_024397063.1|protein_coding||c.-8092G&gt;C|||||1839|WARNING_TRANSCRIPT_NO_START_CODON,C|upstream_gene_variant|MODIFIER|id741189|GENE_id741189|transcript|rna61484|protein_coding||c.-1938G&gt;C|||||1839|,C|non_coding_transcript_variant|MODIFIER|LOC112230777|gene37546|transcript|XM_024397062.1|protein_coding||||||||WARNING_TRANSCRIPT_NO_START_CODON</t>
  </si>
  <si>
    <t>GCCAACCTATCACTAAACCATTTTCACTCTTTTGCTATTTTTAATACAGGGATATAACACTAAAACTGAGGTGGCA</t>
  </si>
  <si>
    <t>ANN=C|intergenic_region|MODIFIER|id743047-id743079|GENE_id743047-GENE_id743079|intergenic_region|GENE_id743047-GENE_id743079|||n.8523757T&gt;C||||||</t>
  </si>
  <si>
    <t>GAGGTGTAGGGGCTACTA</t>
  </si>
  <si>
    <t>CTCTCCGATCTACTGGACAGGGCTGGGTGAGGTGTAGGGGCTACTATGGGGGCTGCCACCTGGACTGGCTGTATGG</t>
  </si>
  <si>
    <t>ANN=G|missense_variant|MODERATE|id750175|GENE_id750175|transcript|rna62246|protein_coding|4/4|c.529T&gt;C|p.Ala177Pro|695/1274|529/699|177/232||WARNING_REF_DOES_NOT_MATCH_GENOME,G|upstream_gene_variant|MODIFIER|id750172|GENE_id750172|transcript|rna62245|protein_coding||c.-1863T&gt;C|||||669|,G|downstream_gene_variant|MODIFIER|LOC112231163|gene38010|transcript|XM_024397754.1|protein_coding||c.*3253A&gt;G|||||669|WARNING_TRANSCRIPT_NO_START_CODON,G|non_coding_transcript_variant|MODIFIER|LOC112231162|gene38011|transcript|XM_024397753.1|protein_coding||||||||WARNING_TRANSCRIPT_NO_START_CODON</t>
  </si>
  <si>
    <t>GAGTTCAGTACGGTAG</t>
  </si>
  <si>
    <t>CAACGCGGGAATGGCTTTTAAGAGTTCAGTACGGTAGCCCATTCTACTATTTTGGCGACTCTGGCAGATCGGAAGA</t>
  </si>
  <si>
    <t>ANN=G|splice_region_variant&amp;intron_variant|LOW|id751949|GENE_id751949|transcript|rna62401|protein_coding|1/3|c.286+5T&gt;G||||||,G|non_coding_transcript_variant|MODIFIER|LOC112231245|gene38111|transcript|XM_024397888.1|protein_coding||||||||WARNING_TRANSCRIPT_NO_START_CODON</t>
  </si>
  <si>
    <t>CTTCCGAGAGCTAGGCT</t>
  </si>
  <si>
    <t>AGTAGTTTGTCGTTTCTTCCGAGAGCTAGGCTGGCTGTGGCGTTCCACAGGAAGTGACATCAGTAAAATGTGAGGC</t>
  </si>
  <si>
    <t>ANN=T|missense_variant|MODERATE|id751957|GENE_id751957|transcript|rna62403|protein_coding|4/7|c.795G&gt;A|p.Ser265Arg|2122/3038|795/1149|265/382||WARNING_REF_DOES_NOT_MATCH_GENOME,T|upstream_gene_variant|MODIFIER|LOC112230607|gene38114|transcript|XM_024396880.1|protein_coding||c.-6393C&gt;T|||||4743|WARNING_TRANSCRIPT_NO_START_CODON,T|downstream_gene_variant|MODIFIER|id751964|GENE_id751964|transcript|rna62404|protein_coding||c.*5173G&gt;A|||||4743|,T|non_coding_transcript_variant|MODIFIER|LOC112231247|gene38113|transcript|XM_024397891.1|protein_coding||||||||WARNING_TRANSCRIPT_NO_START_CODON</t>
  </si>
  <si>
    <t>ANN=C|intron_variant|MODIFIER|id755727|GENE_id755727|transcript|rna62815|protein_coding|3/3|c.357+23G&gt;C||||||,C|non_coding_transcript_variant|MODIFIER|LOC112231466|gene38425|transcript|XM_024398220.1|protein_coding||||||||WARNING_TRANSCRIPT_NO_START_CODON</t>
  </si>
  <si>
    <t>ANN=A|synonymous_variant|LOW|id758288|GENE_id758288|transcript|rna63095|protein_coding|4/5|c.2001C&gt;T|p.Val667Val|2316/3490|2001/2742|667/913||WARNING_REF_DOES_NOT_MATCH_GENOME,A|non_coding_transcript_variant|MODIFIER|tlr3|gene38608|transcript|XM_024398587.1|protein_coding||||||||WARNING_TRANSCRIPT_NO_START_CODON</t>
  </si>
  <si>
    <t>TTAGCTGCTAAGCACTAGCT</t>
  </si>
  <si>
    <t>TACAGCAATTAGCTGCTAAGCACTAGCTCGGCACCAGGATTAAAAATGAGTTAAGTTCCATGTAAAGTCAAAAGTG</t>
  </si>
  <si>
    <t>ANN=A|3_prime_UTR_variant|MODIFIER|id760085|GENE_id760085|transcript|rna63440|protein_coding|12/12|c.*433A&gt;T|||||433|WARNING_REF_DOES_NOT_MATCH_GENOME,A|3_prime_UTR_variant|MODIFIER|id760073|GENE_id760073|transcript|rna63439|protein_coding|12/12|c.*433A&gt;T|||||433|WARNING_REF_DOES_NOT_MATCH_GENOME,A|downstream_gene_variant|MODIFIER|id760063|GENE_id760063|transcript|rna63437|protein_coding||c.*2706T&gt;A|||||2351|,A|downstream_gene_variant|MODIFIER|LOC112232029|gene38882|transcript|XM_024398832.1|protein_coding||c.*3922T&gt;A|||||2351|WARNING_TRANSCRIPT_NO_START_CODON,A|downstream_gene_variant|MODIFIER|id760068|GENE_id760068|transcript|rna63438|protein_coding||c.*2706T&gt;A|||||2351|,A|downstream_gene_variant|MODIFIER|LOC112232029|gene38882|transcript|XM_024398833.1|protein_coding||c.*4625T&gt;A|||||2351|WARNING_TRANSCRIPT_NO_START_CODON,A|non_coding_transcript_variant|MODIFIER|LOC112232031|gene38883|transcript|XM_024398834.1|protein_coding||||||||WARNING_TRANSCRIPT_NO_START_CODON,A|non_coding_transcript_variant|MODIFIER|LOC112232031|gene38883|transcript|XM_024398835.1|protein_coding||||||||WARNING_TRANSCRIPT_NO_START_CODON</t>
  </si>
  <si>
    <t>TGCAGGAGAGCAGGGTAGATAACTGTTAGACACCTTACATCTAGACTGAATGTTTGCATTTTCACATATGATAATT</t>
  </si>
  <si>
    <t>ANN=T|intron_variant|MODIFIER|id123206|GENE_id123206|transcript|rna9798|protein_coding|12/30|c.1147-75T&gt;A||||||,T|intron_variant|MODIFIER|id123237|GENE_id123237|transcript|rna9799|protein_coding|12/32|c.1147-75T&gt;A||||||,T|intron_variant|MODIFIER|id123270|GENE_id123270|transcript|rna9800|protein_coding|12/31|c.1147-75T&gt;A||||||,T|intron_variant|MODIFIER|id123302|GENE_id123302|transcript|rna9801|protein_coding|12/32|c.1147-75T&gt;A||||||,T|intron_variant|MODIFIER|id123335|GENE_id123335|transcript|rna9802|protein_coding|12/33|c.1147-75T&gt;A||||||,T|non_coding_transcript_variant|MODIFIER|LOC112248842|gene5880|transcript|XM_024418186.1|protein_coding||||||||WARNING_TRANSCRIPT_NO_START_CODON,T|non_coding_transcript_variant|MODIFIER|LOC112248842|gene5880|transcript|XM_024418187.1|protein_coding||||||||WARNING_TRANSCRIPT_NO_START_CODON,T|non_coding_transcript_variant|MODIFIER|LOC112248842|gene5880|transcript|XM_024418188.1|protein_coding||||||||WARNING_TRANSCRIPT_NO_START_CODON,T|non_coding_transcript_variant|MODIFIER|LOC112248842|gene5880|transcript|XM_024418189.1|protein_coding||||||||WARNING_TRANSCRIPT_NO_START_CODON,T|non_coding_transcript_variant|MODIFIER|LOC112248842|gene5880|transcript|XM_024418190.1|protein_coding||||||||WARNING_TRANSCRIPT_NO_START_CODON</t>
  </si>
  <si>
    <t>These are notes to help me remember how to place an IDT order through online account.</t>
  </si>
  <si>
    <t>Sign in</t>
  </si>
  <si>
    <t>Go to DNA oligos</t>
  </si>
  <si>
    <t>Choose Plates under the Ordering Pulldown</t>
  </si>
  <si>
    <t>Choose order under 96 well for 100nmole DNA plate</t>
  </si>
  <si>
    <t xml:space="preserve">   Choose upload</t>
  </si>
  <si>
    <t>Browse to the excel file</t>
  </si>
  <si>
    <t xml:space="preserve">  Select Add to order. Make sure you are only choosing the current plates of interest. The website may have a memory of previous orders</t>
  </si>
  <si>
    <t xml:space="preserve">  Select Plate specs</t>
  </si>
  <si>
    <t xml:space="preserve">  Change Ship option to wet</t>
  </si>
  <si>
    <t>Leave as full yield</t>
  </si>
  <si>
    <t xml:space="preserve">Choose 500 (or less) uM as the concentration. </t>
  </si>
  <si>
    <t>Volume should not be an option as full yield negates it</t>
  </si>
  <si>
    <t>Apply settings to all plates</t>
  </si>
  <si>
    <t>Choose add to order</t>
  </si>
  <si>
    <t>Import files look like this. Each Plate is on a separate tab of the import file</t>
  </si>
  <si>
    <t>Well Position</t>
  </si>
  <si>
    <t>Sequence Name</t>
  </si>
  <si>
    <t>Sequence</t>
  </si>
  <si>
    <t>Omy_RAD48799-69F</t>
  </si>
  <si>
    <t>CGACAGGTTCAGAGTTCTACAGTCCGACGATCGCTGAGCCACCTACACACAG</t>
  </si>
  <si>
    <t>Omy_RAD78502-57F</t>
  </si>
  <si>
    <t>CGACAGGTTCAGAGTTCTACAGTCCGACGATCGAGAGGCATCCTGTCTAGGG</t>
  </si>
  <si>
    <t>Omy_BAMBI2.312F</t>
  </si>
  <si>
    <t>CGACAGGTTCAGAGTTCTACAGTCCGACGATCCGAGCTCATGTCCGAAACTCAT</t>
  </si>
  <si>
    <t>These are the adapter sequences typically appended to primers</t>
  </si>
  <si>
    <t>F adapter</t>
  </si>
  <si>
    <t>CGACAGGTTCAGAGTTCTACAGTCCGACGATC</t>
  </si>
  <si>
    <t>R adapter</t>
  </si>
  <si>
    <t>GTGACTGGAGTTCAGACGTGTGCTCTTCCGATCT</t>
  </si>
  <si>
    <t xml:space="preserve">Below this is the format that I use for </t>
  </si>
  <si>
    <t>fastq</t>
  </si>
  <si>
    <t>Comp</t>
  </si>
  <si>
    <t>FastqRC</t>
  </si>
  <si>
    <t>Find FWD</t>
  </si>
  <si>
    <t>Find FWD in RC</t>
  </si>
  <si>
    <t xml:space="preserve">Find P1 </t>
  </si>
  <si>
    <t>Find P1 in RC</t>
  </si>
  <si>
    <t xml:space="preserve">Find P2 </t>
  </si>
  <si>
    <t>Find P2 in RC</t>
  </si>
  <si>
    <t>Max Pos</t>
  </si>
  <si>
    <t>Len P1</t>
  </si>
  <si>
    <t>Len P2</t>
  </si>
  <si>
    <t>Max P Len</t>
  </si>
  <si>
    <t>Need amp len</t>
  </si>
  <si>
    <t xml:space="preserve">                                                                                                                 TCAGTACAGGGTTTTTCCCAAT</t>
  </si>
  <si>
    <t xml:space="preserve">                                                            CAGGTTGTTGTTTGTT</t>
  </si>
  <si>
    <t>OrigSort</t>
  </si>
  <si>
    <t xml:space="preserve">Ots_wenYhap_33126 </t>
  </si>
  <si>
    <t>[0.0, 0.0]</t>
  </si>
  <si>
    <t>No amplification</t>
  </si>
  <si>
    <t xml:space="preserve">Ots_CHI06105101_16717 </t>
  </si>
  <si>
    <t>Instrument Effect</t>
  </si>
  <si>
    <t xml:space="preserve">Ots_SEXY3-1 </t>
  </si>
  <si>
    <t xml:space="preserve">Ots_pigh-105 </t>
  </si>
  <si>
    <t>Weak. Would benefit from spike</t>
  </si>
  <si>
    <t xml:space="preserve">Ots_crRAD76512-28 </t>
  </si>
  <si>
    <t>[0.3, 0.0]</t>
  </si>
  <si>
    <t xml:space="preserve">Ots_u07-25.325 </t>
  </si>
  <si>
    <t>Weak, but maybe not fixeable</t>
  </si>
  <si>
    <t xml:space="preserve">Ots28_11202190 </t>
  </si>
  <si>
    <t xml:space="preserve">Ots_127760-569 </t>
  </si>
  <si>
    <t xml:space="preserve">Ots6_33505144 </t>
  </si>
  <si>
    <t xml:space="preserve">Ots_crRAD57687-34 </t>
  </si>
  <si>
    <t>[0.0, 0.7]</t>
  </si>
  <si>
    <t xml:space="preserve">Ots_110689-218 </t>
  </si>
  <si>
    <t xml:space="preserve">Ots_u07-53.133 </t>
  </si>
  <si>
    <t xml:space="preserve">Ots_arp-436 </t>
  </si>
  <si>
    <t xml:space="preserve">Ots3_34894254 </t>
  </si>
  <si>
    <t xml:space="preserve">Ots_96500-180 </t>
  </si>
  <si>
    <t xml:space="preserve">Ots_108735-302 </t>
  </si>
  <si>
    <t xml:space="preserve">Ots_mapK-3'-309 </t>
  </si>
  <si>
    <t xml:space="preserve">Ots_CD59-2 </t>
  </si>
  <si>
    <t>[0.5, 0.0]</t>
  </si>
  <si>
    <t xml:space="preserve">Ots7_54212944 </t>
  </si>
  <si>
    <t xml:space="preserve">Ots_Hsp90a </t>
  </si>
  <si>
    <t xml:space="preserve">Ots_crRAD44588-67 </t>
  </si>
  <si>
    <t xml:space="preserve">Ots_u202-161 </t>
  </si>
  <si>
    <t>[1.5, 0.0]</t>
  </si>
  <si>
    <t xml:space="preserve">Ots_123921-111 </t>
  </si>
  <si>
    <t xml:space="preserve">Ots_Thio </t>
  </si>
  <si>
    <t xml:space="preserve">Ots_crRAD66330-60 </t>
  </si>
  <si>
    <t xml:space="preserve">Ots19_46172133 </t>
  </si>
  <si>
    <t>[1.0, 0.0]</t>
  </si>
  <si>
    <t xml:space="preserve">Ots_crRAD33491-71 </t>
  </si>
  <si>
    <t xml:space="preserve">Ots_crRAD57376-68 </t>
  </si>
  <si>
    <t xml:space="preserve">Ots_crRAD255-59 </t>
  </si>
  <si>
    <t xml:space="preserve">Ots_126619-400 </t>
  </si>
  <si>
    <t>[2.0, 0.0]</t>
  </si>
  <si>
    <t xml:space="preserve">Ots_MetA </t>
  </si>
  <si>
    <t>[1.6, 0.0]</t>
  </si>
  <si>
    <t xml:space="preserve">Ots2_38264269 </t>
  </si>
  <si>
    <t xml:space="preserve">Ots_crRAD17527-58 </t>
  </si>
  <si>
    <t xml:space="preserve">Ots_hnRNPL-533 </t>
  </si>
  <si>
    <t xml:space="preserve">Ots_afmid-196 </t>
  </si>
  <si>
    <t xml:space="preserve">Ots_106313-729 </t>
  </si>
  <si>
    <t xml:space="preserve">Ots_u07-18.378 </t>
  </si>
  <si>
    <t xml:space="preserve">Ots18_30099101 </t>
  </si>
  <si>
    <t xml:space="preserve">Ots_107806-821 </t>
  </si>
  <si>
    <t xml:space="preserve">Ots_crRAD75581-70 </t>
  </si>
  <si>
    <t xml:space="preserve">Ots_crRAD78968-46 </t>
  </si>
  <si>
    <t xml:space="preserve">Ots_GTH2B-550 </t>
  </si>
  <si>
    <t xml:space="preserve">Ots5_44795073 </t>
  </si>
  <si>
    <t xml:space="preserve">Ots_crRAD20376-66 </t>
  </si>
  <si>
    <t xml:space="preserve">Ots_crRAD36152-44 </t>
  </si>
  <si>
    <t xml:space="preserve">Ots_ETIF1A </t>
  </si>
  <si>
    <t xml:space="preserve">Ots_ZR-575 </t>
  </si>
  <si>
    <t xml:space="preserve">Ots_crRAD9615-69 </t>
  </si>
  <si>
    <t xml:space="preserve">Ots_crRAD18289-33 </t>
  </si>
  <si>
    <t xml:space="preserve">Ots_crRAD74766-28 </t>
  </si>
  <si>
    <t xml:space="preserve">Ots30_17330452 </t>
  </si>
  <si>
    <t xml:space="preserve">Ots_117370-471 </t>
  </si>
  <si>
    <t xml:space="preserve">Ots_S7-1 </t>
  </si>
  <si>
    <t xml:space="preserve">Ots7_53631522 </t>
  </si>
  <si>
    <t xml:space="preserve">Ots14_5453033 </t>
  </si>
  <si>
    <t xml:space="preserve">Ots_crRAD25367-50 </t>
  </si>
  <si>
    <t xml:space="preserve">Ots_crRAD60620-51 </t>
  </si>
  <si>
    <t xml:space="preserve">Ots29_18791740 </t>
  </si>
  <si>
    <t xml:space="preserve">Ots_crRAD11620-55 </t>
  </si>
  <si>
    <t xml:space="preserve">Ots_hsc71-3'-488 </t>
  </si>
  <si>
    <t xml:space="preserve">Ots28_11205993 </t>
  </si>
  <si>
    <t xml:space="preserve">Ots_102457-132 </t>
  </si>
  <si>
    <t xml:space="preserve">Ots18_29943476 </t>
  </si>
  <si>
    <t xml:space="preserve">Ots_crRAD20262-46 </t>
  </si>
  <si>
    <t xml:space="preserve">Ots_crRAD69327-53 </t>
  </si>
  <si>
    <t xml:space="preserve">Ots_u07-17.135 </t>
  </si>
  <si>
    <t xml:space="preserve">Ots_102801-308 </t>
  </si>
  <si>
    <t xml:space="preserve">Ots_110495-380 </t>
  </si>
  <si>
    <t>[1.9, 0.0]</t>
  </si>
  <si>
    <t xml:space="preserve">Ots_U2362-227 </t>
  </si>
  <si>
    <t xml:space="preserve">Ots_crRAD35313-66 </t>
  </si>
  <si>
    <t xml:space="preserve">Ots28_11075348 </t>
  </si>
  <si>
    <t xml:space="preserve">Ots28_11206740 </t>
  </si>
  <si>
    <t xml:space="preserve">Ots_110201-363 </t>
  </si>
  <si>
    <t xml:space="preserve">Ots_AldoB4-183 </t>
  </si>
  <si>
    <t xml:space="preserve">Ots11_32418659 </t>
  </si>
  <si>
    <t xml:space="preserve">Ots_112419-131 </t>
  </si>
  <si>
    <t xml:space="preserve">Ots_crRAD20887-70 </t>
  </si>
  <si>
    <t xml:space="preserve">Ots_crRAD24807-74 </t>
  </si>
  <si>
    <t>[0.8, 0.0]</t>
  </si>
  <si>
    <t xml:space="preserve">Ots_crRAD16540-50 </t>
  </si>
  <si>
    <t xml:space="preserve">Ots_crRAD36072-29 </t>
  </si>
  <si>
    <t xml:space="preserve">Ots_crRAD55400-59 </t>
  </si>
  <si>
    <t xml:space="preserve">Ots_RAG3 </t>
  </si>
  <si>
    <t xml:space="preserve">Ots_SWS1op-182 </t>
  </si>
  <si>
    <t xml:space="preserve">Ots_crRAD34397-33 </t>
  </si>
  <si>
    <t>[0.4, 0.0]</t>
  </si>
  <si>
    <t xml:space="preserve">Ots_115987-325 </t>
  </si>
  <si>
    <t xml:space="preserve">Ots7_53291035 </t>
  </si>
  <si>
    <t xml:space="preserve">Ots_U2305-63 </t>
  </si>
  <si>
    <t xml:space="preserve">Ots_u4-92 </t>
  </si>
  <si>
    <t xml:space="preserve">Ots7_50997124 </t>
  </si>
  <si>
    <t xml:space="preserve">Ots_aspat-196 </t>
  </si>
  <si>
    <t xml:space="preserve">Ots_RFC2-558 </t>
  </si>
  <si>
    <t xml:space="preserve">Ots_CHI06027687_143477 </t>
  </si>
  <si>
    <t xml:space="preserve">Ots_cox1-241 </t>
  </si>
  <si>
    <t xml:space="preserve">Ots_sept9-78 </t>
  </si>
  <si>
    <t xml:space="preserve">Ots_P53 </t>
  </si>
  <si>
    <t xml:space="preserve">Ots_brp16-64 </t>
  </si>
  <si>
    <t xml:space="preserve">Ots_u07-07.161 </t>
  </si>
  <si>
    <t xml:space="preserve">Ots_unk1104-38 </t>
  </si>
  <si>
    <t xml:space="preserve">Ots18_32088284 </t>
  </si>
  <si>
    <t xml:space="preserve">Ots_107285-93 </t>
  </si>
  <si>
    <t xml:space="preserve">Ots_P450-288 </t>
  </si>
  <si>
    <t xml:space="preserve">Ots_SClkF2R2-135 </t>
  </si>
  <si>
    <t xml:space="preserve">Ots_U5049-250 </t>
  </si>
  <si>
    <t xml:space="preserve">Ots_crRAD21115-24 </t>
  </si>
  <si>
    <t xml:space="preserve">Ots_crRAD61523-71 </t>
  </si>
  <si>
    <t>[0.2, 0.0]</t>
  </si>
  <si>
    <t xml:space="preserve">Ots_mybp-85 </t>
  </si>
  <si>
    <t xml:space="preserve">Ots28_11033282 </t>
  </si>
  <si>
    <t xml:space="preserve">Ots_105407-117 </t>
  </si>
  <si>
    <t>[0.0, 0.2]</t>
  </si>
  <si>
    <t xml:space="preserve">Ots_TGFB </t>
  </si>
  <si>
    <t xml:space="preserve">Ots_crRAD47297-55 </t>
  </si>
  <si>
    <t xml:space="preserve">Ots_crRAD57520-66 </t>
  </si>
  <si>
    <t xml:space="preserve">Ots10_21244146 </t>
  </si>
  <si>
    <t xml:space="preserve">Ots_105401-325 </t>
  </si>
  <si>
    <t xml:space="preserve">Ots_118175-479 </t>
  </si>
  <si>
    <t xml:space="preserve">Ots_128302-57 </t>
  </si>
  <si>
    <t xml:space="preserve">Ots_129458-451 </t>
  </si>
  <si>
    <t xml:space="preserve">Ots_OTDESMIN19-SNP1 </t>
  </si>
  <si>
    <t xml:space="preserve">Ots_Ots311-101x </t>
  </si>
  <si>
    <t xml:space="preserve">Ots_104063-132 </t>
  </si>
  <si>
    <t xml:space="preserve">Ots_110381-164 </t>
  </si>
  <si>
    <t xml:space="preserve">Ots_124774-477 </t>
  </si>
  <si>
    <t xml:space="preserve">Ots_AldB1-122 </t>
  </si>
  <si>
    <t xml:space="preserve">Ots_Cath_D141 </t>
  </si>
  <si>
    <t>[0.0, 2.0]</t>
  </si>
  <si>
    <t xml:space="preserve">Ots_IL11 </t>
  </si>
  <si>
    <t xml:space="preserve">Ots_U5121-34 </t>
  </si>
  <si>
    <t xml:space="preserve">Ots_111681-657 </t>
  </si>
  <si>
    <t xml:space="preserve">Ots_112820-284 </t>
  </si>
  <si>
    <t xml:space="preserve">Ots_127236-62 </t>
  </si>
  <si>
    <t xml:space="preserve">Ots_128693-461 </t>
  </si>
  <si>
    <t xml:space="preserve">Ots_128757-61R </t>
  </si>
  <si>
    <t xml:space="preserve">Ots9_16115048 </t>
  </si>
  <si>
    <t xml:space="preserve">Ots_106419b-618 </t>
  </si>
  <si>
    <t xml:space="preserve">Ots_111084b-619 </t>
  </si>
  <si>
    <t xml:space="preserve">Ots_129170-683 </t>
  </si>
  <si>
    <t>[0.6, 0.0]</t>
  </si>
  <si>
    <t xml:space="preserve">Ots_96222-525 </t>
  </si>
  <si>
    <t xml:space="preserve">Ots_GCSH </t>
  </si>
  <si>
    <t xml:space="preserve">Ots_LWSop-638 </t>
  </si>
  <si>
    <t xml:space="preserve">Ots_NFYB-147 </t>
  </si>
  <si>
    <t xml:space="preserve">Ots_PEMT </t>
  </si>
  <si>
    <t xml:space="preserve">Ots_TNF </t>
  </si>
  <si>
    <t xml:space="preserve">Ots_crRAD73823-60 </t>
  </si>
  <si>
    <t xml:space="preserve">Ots_101704-143 </t>
  </si>
  <si>
    <t xml:space="preserve">Ots_103041-52 </t>
  </si>
  <si>
    <t xml:space="preserve">Ots_NAML12-SNP1 </t>
  </si>
  <si>
    <t xml:space="preserve">Ots_crRAD18937-60 </t>
  </si>
  <si>
    <t xml:space="preserve">Ots_u07-49.290 </t>
  </si>
  <si>
    <t xml:space="preserve">Ots_109693-392 </t>
  </si>
  <si>
    <t xml:space="preserve">Ots_Est1363 </t>
  </si>
  <si>
    <t xml:space="preserve">Ots_FARSLA-220 </t>
  </si>
  <si>
    <t xml:space="preserve">Ots_HMGB1-73 </t>
  </si>
  <si>
    <t xml:space="preserve">Ots_crRAD46081-56 </t>
  </si>
  <si>
    <t xml:space="preserve">Ots_unk526 </t>
  </si>
  <si>
    <t xml:space="preserve">Ots1_72858599 </t>
  </si>
  <si>
    <t xml:space="preserve">Ots_113457-40R </t>
  </si>
  <si>
    <t xml:space="preserve">Ots_HFABP-34 </t>
  </si>
  <si>
    <t xml:space="preserve">Ots_Prl2 </t>
  </si>
  <si>
    <t xml:space="preserve">Ots_SL </t>
  </si>
  <si>
    <t xml:space="preserve">Ots_crRAD26081-28 </t>
  </si>
  <si>
    <t xml:space="preserve">Ots28_11205423 </t>
  </si>
  <si>
    <t xml:space="preserve">Ots_u1002-75 </t>
  </si>
  <si>
    <t xml:space="preserve">Ots_u1007-124 </t>
  </si>
  <si>
    <t xml:space="preserve">Ots_unk9480-51 </t>
  </si>
  <si>
    <t xml:space="preserve">Ots30_17330688 </t>
  </si>
  <si>
    <t xml:space="preserve">Ots7_51409415 </t>
  </si>
  <si>
    <t xml:space="preserve">Ots_131460-584 </t>
  </si>
  <si>
    <t xml:space="preserve">Ots_HSP90B-100 </t>
  </si>
  <si>
    <t xml:space="preserve">Ots_PGK-54 </t>
  </si>
  <si>
    <t xml:space="preserve">Ots_cgo24-22 </t>
  </si>
  <si>
    <t xml:space="preserve">Ots_pop5-96 </t>
  </si>
  <si>
    <t xml:space="preserve">Ots_u07-57.120 </t>
  </si>
  <si>
    <t xml:space="preserve">Ots_unk7936-50 </t>
  </si>
  <si>
    <t xml:space="preserve">Ots28_11072994 </t>
  </si>
  <si>
    <t xml:space="preserve">Ots28_11202863 </t>
  </si>
  <si>
    <t xml:space="preserve">Ots9_28975221 </t>
  </si>
  <si>
    <t xml:space="preserve">Ots_110064-383 </t>
  </si>
  <si>
    <t xml:space="preserve">Ots_112208-722 </t>
  </si>
  <si>
    <t xml:space="preserve">Ots_GST-207 </t>
  </si>
  <si>
    <t xml:space="preserve">Ots_TCTA-58 </t>
  </si>
  <si>
    <t xml:space="preserve">Ots_crRAD18492-65 </t>
  </si>
  <si>
    <t xml:space="preserve">Ots12_23066874 </t>
  </si>
  <si>
    <t xml:space="preserve">Ots2_42405643 </t>
  </si>
  <si>
    <t xml:space="preserve">Ots_106747-239 </t>
  </si>
  <si>
    <t xml:space="preserve">Ots_108007-208 </t>
  </si>
  <si>
    <t xml:space="preserve">Ots_113242-216 </t>
  </si>
  <si>
    <t xml:space="preserve">Ots_117242-136 </t>
  </si>
  <si>
    <t xml:space="preserve">Ots_122414-56 </t>
  </si>
  <si>
    <t xml:space="preserve">Ots_130720-99 </t>
  </si>
  <si>
    <t xml:space="preserve">Ots_99550-204 </t>
  </si>
  <si>
    <t xml:space="preserve">Ots_CD63 </t>
  </si>
  <si>
    <t xml:space="preserve">Ots_Ostm1 </t>
  </si>
  <si>
    <t xml:space="preserve">Ots_crRAD22960-32 </t>
  </si>
  <si>
    <t xml:space="preserve">Ots_myoD-364 </t>
  </si>
  <si>
    <t>[0.7, 0.0]</t>
  </si>
  <si>
    <t xml:space="preserve">Ots28_11025336 </t>
  </si>
  <si>
    <t xml:space="preserve">Ots28_11075712 </t>
  </si>
  <si>
    <t xml:space="preserve">Ots28_11077172 </t>
  </si>
  <si>
    <t>[0.0, 0.4]</t>
  </si>
  <si>
    <t xml:space="preserve">Ots_101554-407 </t>
  </si>
  <si>
    <t xml:space="preserve">Ots_104415-88 </t>
  </si>
  <si>
    <t xml:space="preserve">Ots_107607-315 </t>
  </si>
  <si>
    <t xml:space="preserve">Ots_108390-329 </t>
  </si>
  <si>
    <t xml:space="preserve">Ots_120950-417 </t>
  </si>
  <si>
    <t xml:space="preserve">Ots_131906-141 </t>
  </si>
  <si>
    <t xml:space="preserve">Ots_EndoRB1-486 </t>
  </si>
  <si>
    <t xml:space="preserve">Ots_OTALDBINT1-SNP1 </t>
  </si>
  <si>
    <t xml:space="preserve">Ots_P450 </t>
  </si>
  <si>
    <t xml:space="preserve">Ots_crRAD13725-51 </t>
  </si>
  <si>
    <t xml:space="preserve">Ots_crRAD55475-26 </t>
  </si>
  <si>
    <t xml:space="preserve">Ots_myo1a-384 </t>
  </si>
  <si>
    <t xml:space="preserve">Ots_108820-336 </t>
  </si>
  <si>
    <t xml:space="preserve">Ots_129870-55 </t>
  </si>
  <si>
    <t xml:space="preserve">Ots_94857-232R </t>
  </si>
  <si>
    <t xml:space="preserve">Ots_Est740 </t>
  </si>
  <si>
    <t xml:space="preserve">Ots_GST-375 </t>
  </si>
  <si>
    <t xml:space="preserve">Ots_nelfd-163 </t>
  </si>
  <si>
    <t xml:space="preserve">Ots_zn593-346 </t>
  </si>
  <si>
    <t xml:space="preserve">Ots18_3417174 </t>
  </si>
  <si>
    <t xml:space="preserve">Ots_102867-609 </t>
  </si>
  <si>
    <t xml:space="preserve">Ots_112301-43 </t>
  </si>
  <si>
    <t xml:space="preserve">Ots_E2-275 </t>
  </si>
  <si>
    <t xml:space="preserve">Ots_crRAD60614-46 </t>
  </si>
  <si>
    <t xml:space="preserve">Ots_vatf-251 </t>
  </si>
  <si>
    <t xml:space="preserve">Ots22_32650802 </t>
  </si>
  <si>
    <t xml:space="preserve">Ots5_70908626 </t>
  </si>
  <si>
    <t xml:space="preserve">Ots_100884-287 </t>
  </si>
  <si>
    <t xml:space="preserve">Ots_97077-179R </t>
  </si>
  <si>
    <t xml:space="preserve">Ots_ARNT </t>
  </si>
  <si>
    <t>[2.2, 0.0]</t>
  </si>
  <si>
    <t xml:space="preserve">Ots_CirpA </t>
  </si>
  <si>
    <t xml:space="preserve">Ots_OTSTF1-SNP1 </t>
  </si>
  <si>
    <t xml:space="preserve">Ots_crRAD26165-69 </t>
  </si>
  <si>
    <t xml:space="preserve">Ots_crRAD27515-69 </t>
  </si>
  <si>
    <t xml:space="preserve">Ots_mapKpr-151 </t>
  </si>
  <si>
    <t xml:space="preserve">Ots11_11925999 </t>
  </si>
  <si>
    <t xml:space="preserve">Ots19_46172427 </t>
  </si>
  <si>
    <t xml:space="preserve">Ots28_11070757 </t>
  </si>
  <si>
    <t xml:space="preserve">Ots_105385-421 </t>
  </si>
  <si>
    <t xml:space="preserve">Ots_106499-70 </t>
  </si>
  <si>
    <t xml:space="preserve">Ots_GDH-81x </t>
  </si>
  <si>
    <t xml:space="preserve">Ots_GnRH-271 </t>
  </si>
  <si>
    <t xml:space="preserve">Ots_crRAD12037-39 </t>
  </si>
  <si>
    <t xml:space="preserve">Ots_ntl-255 </t>
  </si>
  <si>
    <t xml:space="preserve">Ots_unk1832-39 </t>
  </si>
  <si>
    <t xml:space="preserve">Ots28_11073102 </t>
  </si>
  <si>
    <t xml:space="preserve">Ots28_11077576 </t>
  </si>
  <si>
    <t xml:space="preserve">Ots33_19359879 </t>
  </si>
  <si>
    <t xml:space="preserve">Ots4_41638710 </t>
  </si>
  <si>
    <t xml:space="preserve">Ots4_64978818 </t>
  </si>
  <si>
    <t xml:space="preserve">Ots6_10904949 </t>
  </si>
  <si>
    <t xml:space="preserve">Ots_102414-395 </t>
  </si>
  <si>
    <t xml:space="preserve">Ots_103122-180 </t>
  </si>
  <si>
    <t xml:space="preserve">Ots_118205-61 </t>
  </si>
  <si>
    <t xml:space="preserve">Ots_DDX5-171 </t>
  </si>
  <si>
    <t xml:space="preserve">Ots_IsoT </t>
  </si>
  <si>
    <t xml:space="preserve">Ots_OTSMTA-SNP1 </t>
  </si>
  <si>
    <t xml:space="preserve">Ots_crRAD2806-42 </t>
  </si>
  <si>
    <t xml:space="preserve">Ots_nramp-321 </t>
  </si>
  <si>
    <t xml:space="preserve">Ots15_18157381 </t>
  </si>
  <si>
    <t xml:space="preserve">Ots17_22360456 </t>
  </si>
  <si>
    <t xml:space="preserve">Ots28_11077016 </t>
  </si>
  <si>
    <t xml:space="preserve">Ots29_23344676 </t>
  </si>
  <si>
    <t xml:space="preserve">Ots_102213-210 </t>
  </si>
  <si>
    <t xml:space="preserve">Ots_redd1-187 </t>
  </si>
  <si>
    <t xml:space="preserve">Ots17_885364 </t>
  </si>
  <si>
    <t xml:space="preserve">Ots18_3550047 </t>
  </si>
  <si>
    <t xml:space="preserve">Ots28_11201129 </t>
  </si>
  <si>
    <t xml:space="preserve">Ots_107074-284 </t>
  </si>
  <si>
    <t xml:space="preserve">Ots_112876-371 </t>
  </si>
  <si>
    <t xml:space="preserve">Ots_117259-271 </t>
  </si>
  <si>
    <t xml:space="preserve">Ots_131802-393 </t>
  </si>
  <si>
    <t xml:space="preserve">Ots_94903-99R </t>
  </si>
  <si>
    <t xml:space="preserve">Ots_CCR7 </t>
  </si>
  <si>
    <t xml:space="preserve">Ots_FGF6B_1 </t>
  </si>
  <si>
    <t xml:space="preserve">Ots_GPH-318 </t>
  </si>
  <si>
    <t xml:space="preserve">Ots_crRAD92420-25 </t>
  </si>
  <si>
    <t xml:space="preserve">Ots_ppie-245 </t>
  </si>
  <si>
    <t xml:space="preserve">Ots_wenYhap_25067_92 </t>
  </si>
  <si>
    <t xml:space="preserve">Ots28_11071377 </t>
  </si>
  <si>
    <t xml:space="preserve">Ots28_11164637 </t>
  </si>
  <si>
    <t xml:space="preserve">Ots4_42378741 </t>
  </si>
  <si>
    <t xml:space="preserve">Ots_117432-409 </t>
  </si>
  <si>
    <t xml:space="preserve">Ots_AsnRS-60 </t>
  </si>
  <si>
    <t xml:space="preserve">Ots_GH2 </t>
  </si>
  <si>
    <t>[1.8, 0.0]</t>
  </si>
  <si>
    <t xml:space="preserve">Ots_u07-20.332 </t>
  </si>
  <si>
    <t xml:space="preserve">Ots17_1486479_C6 </t>
  </si>
  <si>
    <t xml:space="preserve">Ots3_57055518 </t>
  </si>
  <si>
    <t xml:space="preserve">Ots_IGF-I.1-76 </t>
  </si>
  <si>
    <t xml:space="preserve">Ots_RAS1 </t>
  </si>
  <si>
    <t xml:space="preserve">Ots_U2446-123 </t>
  </si>
  <si>
    <t xml:space="preserve">Ots_U2567-104 </t>
  </si>
  <si>
    <t xml:space="preserve">Ots28_11207428 </t>
  </si>
  <si>
    <t xml:space="preserve">Ots4_40942276 </t>
  </si>
  <si>
    <t xml:space="preserve">Ots_101119-381 </t>
  </si>
  <si>
    <t xml:space="preserve">Ots_105105-613 </t>
  </si>
  <si>
    <t xml:space="preserve">Ots_105132-200 </t>
  </si>
  <si>
    <t xml:space="preserve">Ots_110551-64 </t>
  </si>
  <si>
    <t xml:space="preserve">Ots_118938-325 </t>
  </si>
  <si>
    <t xml:space="preserve">Ots_CHI06105101_18523 </t>
  </si>
  <si>
    <t xml:space="preserve">Ots_U2362-330 </t>
  </si>
  <si>
    <t xml:space="preserve">Ots_crRAD27164-55 </t>
  </si>
  <si>
    <t xml:space="preserve">Ots_unk3513-49 </t>
  </si>
  <si>
    <t xml:space="preserve">Ots_IL8R_C8 </t>
  </si>
  <si>
    <t xml:space="preserve">Ots_crRAD23631-48 </t>
  </si>
  <si>
    <t xml:space="preserve">Ots_slc7a2-71 </t>
  </si>
  <si>
    <t xml:space="preserve">Ots28_11023212 </t>
  </si>
  <si>
    <t xml:space="preserve">Ots28_11062192 </t>
  </si>
  <si>
    <t xml:space="preserve">Ots28_11073668 </t>
  </si>
  <si>
    <t xml:space="preserve">Ots28_11210919 </t>
  </si>
  <si>
    <t xml:space="preserve">Ots_109525-816 </t>
  </si>
  <si>
    <t xml:space="preserve">Ots_129144-472 </t>
  </si>
  <si>
    <t xml:space="preserve">Ots_hsp27b-150 </t>
  </si>
  <si>
    <t xml:space="preserve">Ots_u1008-108 </t>
  </si>
  <si>
    <t xml:space="preserve">Ots18_3426299 </t>
  </si>
  <si>
    <t xml:space="preserve">Ots_MHC2 </t>
  </si>
  <si>
    <t xml:space="preserve">Ots_TLR3 </t>
  </si>
  <si>
    <t xml:space="preserve">Ots_U212-158 </t>
  </si>
  <si>
    <t xml:space="preserve">Ots28_11160599 </t>
  </si>
  <si>
    <t xml:space="preserve">Ots_123048-521 </t>
  </si>
  <si>
    <t xml:space="preserve">Ots_EP-529 </t>
  </si>
  <si>
    <t xml:space="preserve">Ots18_3541813 </t>
  </si>
  <si>
    <t xml:space="preserve">Ots_95442b-204 </t>
  </si>
  <si>
    <t xml:space="preserve">Ots_CHI06035945_4547 </t>
  </si>
  <si>
    <t xml:space="preserve">Ots_Myc-366 </t>
  </si>
  <si>
    <t xml:space="preserve">Ots_parp3-286 </t>
  </si>
  <si>
    <t xml:space="preserve">Ots11_32468959 </t>
  </si>
  <si>
    <t xml:space="preserve">Ots_GPDH-338 </t>
  </si>
  <si>
    <t xml:space="preserve">Ots_NOD1 </t>
  </si>
  <si>
    <t xml:space="preserve">Ots_RAD4543-52 </t>
  </si>
  <si>
    <t xml:space="preserve">Ots_TAPBP </t>
  </si>
  <si>
    <t xml:space="preserve">Ots_crRAD10447-25 </t>
  </si>
  <si>
    <t xml:space="preserve">Ots_trnau1ap-86 </t>
  </si>
  <si>
    <t xml:space="preserve">Ots_txnip-321 </t>
  </si>
  <si>
    <t xml:space="preserve">Ots_CRB211 </t>
  </si>
  <si>
    <t xml:space="preserve">Ots_crRAD46751-42 </t>
  </si>
  <si>
    <t xml:space="preserve">Ots_stk6-516 </t>
  </si>
  <si>
    <t xml:space="preserve">Ots_u6-75 </t>
  </si>
  <si>
    <t xml:space="preserve">Ots28_11143508 </t>
  </si>
  <si>
    <t xml:space="preserve">Ots_97660-56 </t>
  </si>
  <si>
    <t xml:space="preserve">Ots_nkef-192 </t>
  </si>
  <si>
    <t xml:space="preserve">Ots28_11095755 </t>
  </si>
  <si>
    <t xml:space="preserve">Ots_BMP2-SNP1 </t>
  </si>
  <si>
    <t xml:space="preserve">Ots_u211-85 </t>
  </si>
  <si>
    <t xml:space="preserve">Ots_wenYhap_106664_9 </t>
  </si>
  <si>
    <t xml:space="preserve">Ots_CHI06048618_5222 </t>
  </si>
  <si>
    <t xml:space="preserve">Ots_wenYhap_71572 </t>
  </si>
  <si>
    <t xml:space="preserve">Ots_96899-357R </t>
  </si>
  <si>
    <t xml:space="preserve">Ots28_11186543 </t>
  </si>
  <si>
    <t xml:space="preserve">Ots_u07-64.221 </t>
  </si>
  <si>
    <t xml:space="preserve">Ots_tpx2-125 </t>
  </si>
  <si>
    <t xml:space="preserve">Ots28_11202400 </t>
  </si>
  <si>
    <t xml:space="preserve">Ots_Ikaros-250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</si>
</sst>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000000"/>
      <name val="Calibri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theme="1"/>
      </top>
      <bottom/>
      <diagonal/>
    </border>
  </borders>
  <cellStyleXfs count="8">
    <xf numFmtId="0" fontId="0" fillId="0" borderId="0"/>
    <xf numFmtId="0" fontId="3" fillId="4" borderId="1" applyNumberFormat="0" applyAlignment="0" applyProtection="0"/>
    <xf numFmtId="0" fontId="10" fillId="8" borderId="0" applyNumberFormat="0" applyBorder="0" applyAlignment="0" applyProtection="0"/>
    <xf numFmtId="0" fontId="21" fillId="11" borderId="0" applyNumberFormat="0" applyBorder="0" applyAlignment="0" applyProtection="0"/>
    <xf numFmtId="0" fontId="1" fillId="0" borderId="0"/>
    <xf numFmtId="0" fontId="20" fillId="0" borderId="0"/>
    <xf numFmtId="0" fontId="3" fillId="4" borderId="1" applyNumberFormat="0" applyAlignment="0" applyProtection="0"/>
    <xf numFmtId="0" fontId="28" fillId="0" borderId="0"/>
  </cellStyleXfs>
  <cellXfs count="154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Border="1"/>
    <xf numFmtId="0" fontId="0" fillId="0" borderId="0" xfId="0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3" fillId="4" borderId="1" xfId="1" applyAlignment="1">
      <alignment wrapText="1"/>
    </xf>
    <xf numFmtId="0" fontId="3" fillId="4" borderId="1" xfId="1"/>
    <xf numFmtId="0" fontId="5" fillId="3" borderId="0" xfId="0" applyFont="1" applyFill="1" applyAlignment="1">
      <alignment wrapText="1"/>
    </xf>
    <xf numFmtId="0" fontId="0" fillId="0" borderId="0" xfId="0" applyNumberFormat="1" applyBorder="1"/>
    <xf numFmtId="0" fontId="0" fillId="3" borderId="0" xfId="0" applyFill="1"/>
    <xf numFmtId="0" fontId="0" fillId="5" borderId="0" xfId="0" applyFill="1"/>
    <xf numFmtId="0" fontId="6" fillId="3" borderId="0" xfId="0" applyFont="1" applyFill="1"/>
    <xf numFmtId="0" fontId="0" fillId="0" borderId="0" xfId="0" applyNumberFormat="1"/>
    <xf numFmtId="0" fontId="0" fillId="0" borderId="0" xfId="0" quotePrefix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3" fillId="4" borderId="2" xfId="1" applyBorder="1"/>
    <xf numFmtId="0" fontId="3" fillId="4" borderId="0" xfId="1" applyBorder="1"/>
    <xf numFmtId="0" fontId="3" fillId="4" borderId="1" xfId="1" applyBorder="1"/>
    <xf numFmtId="0" fontId="4" fillId="0" borderId="0" xfId="0" applyFont="1" applyBorder="1"/>
    <xf numFmtId="0" fontId="7" fillId="2" borderId="0" xfId="0" applyFont="1" applyFill="1" applyBorder="1"/>
    <xf numFmtId="0" fontId="8" fillId="2" borderId="0" xfId="0" applyFont="1" applyFill="1" applyBorder="1"/>
    <xf numFmtId="0" fontId="9" fillId="0" borderId="0" xfId="0" applyFont="1" applyBorder="1" applyAlignment="1">
      <alignment wrapText="1"/>
    </xf>
    <xf numFmtId="0" fontId="9" fillId="0" borderId="0" xfId="0" applyFont="1"/>
    <xf numFmtId="0" fontId="9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3" borderId="0" xfId="0" applyFont="1" applyFill="1" applyBorder="1"/>
    <xf numFmtId="0" fontId="0" fillId="0" borderId="0" xfId="0" applyAlignment="1">
      <alignment horizontal="left" vertical="center" indent="1"/>
    </xf>
    <xf numFmtId="0" fontId="0" fillId="3" borderId="0" xfId="0" applyFont="1" applyFill="1"/>
    <xf numFmtId="0" fontId="2" fillId="3" borderId="0" xfId="0" applyFont="1" applyFill="1" applyBorder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4" fillId="0" borderId="0" xfId="0" applyFont="1" applyFill="1" applyBorder="1"/>
    <xf numFmtId="0" fontId="2" fillId="0" borderId="0" xfId="2" applyFont="1" applyFill="1" applyBorder="1"/>
    <xf numFmtId="0" fontId="2" fillId="0" borderId="0" xfId="0" applyFont="1" applyBorder="1"/>
    <xf numFmtId="0" fontId="0" fillId="9" borderId="0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8" fillId="0" borderId="3" xfId="0" applyFont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4" fillId="10" borderId="0" xfId="0" applyFont="1" applyFill="1"/>
    <xf numFmtId="0" fontId="4" fillId="3" borderId="0" xfId="0" applyFont="1" applyFill="1"/>
    <xf numFmtId="0" fontId="16" fillId="0" borderId="0" xfId="0" applyFont="1"/>
    <xf numFmtId="0" fontId="16" fillId="10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6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10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6" fillId="10" borderId="0" xfId="0" applyFont="1" applyFill="1" applyAlignment="1">
      <alignment horizontal="right"/>
    </xf>
    <xf numFmtId="0" fontId="4" fillId="0" borderId="3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17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left" vertical="top" wrapText="1"/>
    </xf>
    <xf numFmtId="0" fontId="2" fillId="2" borderId="0" xfId="0" applyFont="1" applyFill="1" applyBorder="1"/>
    <xf numFmtId="0" fontId="5" fillId="0" borderId="0" xfId="2" applyFont="1" applyFill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2" borderId="0" xfId="0" applyFill="1"/>
    <xf numFmtId="1" fontId="18" fillId="0" borderId="0" xfId="0" applyNumberFormat="1" applyFont="1" applyFill="1" applyBorder="1" applyAlignment="1">
      <alignment horizontal="right" wrapText="1"/>
    </xf>
    <xf numFmtId="1" fontId="0" fillId="0" borderId="0" xfId="0" applyNumberFormat="1" applyFill="1" applyBorder="1" applyAlignment="1">
      <alignment horizontal="right"/>
    </xf>
    <xf numFmtId="1" fontId="8" fillId="2" borderId="0" xfId="0" applyNumberFormat="1" applyFont="1" applyFill="1" applyBorder="1"/>
    <xf numFmtId="1" fontId="0" fillId="0" borderId="0" xfId="0" applyNumberFormat="1" applyBorder="1" applyAlignment="1">
      <alignment horizontal="right"/>
    </xf>
    <xf numFmtId="164" fontId="0" fillId="0" borderId="0" xfId="0" applyNumberFormat="1" applyBorder="1"/>
    <xf numFmtId="0" fontId="20" fillId="0" borderId="0" xfId="0" applyFont="1" applyBorder="1" applyAlignment="1">
      <alignment vertical="top" readingOrder="1"/>
    </xf>
    <xf numFmtId="0" fontId="0" fillId="0" borderId="4" xfId="0" applyBorder="1"/>
    <xf numFmtId="0" fontId="21" fillId="11" borderId="0" xfId="3" applyBorder="1"/>
    <xf numFmtId="0" fontId="0" fillId="0" borderId="0" xfId="0" applyFont="1"/>
    <xf numFmtId="0" fontId="1" fillId="0" borderId="0" xfId="4" applyAlignment="1">
      <alignment wrapText="1"/>
    </xf>
    <xf numFmtId="165" fontId="22" fillId="0" borderId="0" xfId="4" applyNumberFormat="1" applyFont="1" applyAlignment="1">
      <alignment wrapText="1"/>
    </xf>
    <xf numFmtId="165" fontId="8" fillId="0" borderId="0" xfId="4" applyNumberFormat="1" applyFont="1" applyAlignment="1">
      <alignment wrapText="1"/>
    </xf>
    <xf numFmtId="166" fontId="8" fillId="0" borderId="0" xfId="4" applyNumberFormat="1" applyFont="1" applyAlignment="1">
      <alignment wrapText="1"/>
    </xf>
    <xf numFmtId="0" fontId="1" fillId="0" borderId="0" xfId="4"/>
    <xf numFmtId="0" fontId="22" fillId="0" borderId="0" xfId="4" applyFont="1"/>
    <xf numFmtId="165" fontId="1" fillId="0" borderId="0" xfId="4" applyNumberFormat="1"/>
    <xf numFmtId="165" fontId="22" fillId="0" borderId="0" xfId="4" applyNumberFormat="1" applyFont="1"/>
    <xf numFmtId="166" fontId="22" fillId="0" borderId="0" xfId="4" applyNumberFormat="1" applyFont="1"/>
    <xf numFmtId="166" fontId="1" fillId="0" borderId="0" xfId="4" applyNumberFormat="1"/>
    <xf numFmtId="166" fontId="23" fillId="0" borderId="0" xfId="4" applyNumberFormat="1" applyFont="1"/>
    <xf numFmtId="0" fontId="1" fillId="12" borderId="0" xfId="4" applyFill="1"/>
    <xf numFmtId="0" fontId="0" fillId="3" borderId="0" xfId="0" applyFill="1" applyBorder="1"/>
    <xf numFmtId="0" fontId="0" fillId="0" borderId="5" xfId="0" applyFont="1" applyBorder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11" fillId="4" borderId="1" xfId="1" applyFont="1" applyBorder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16" fillId="0" borderId="0" xfId="0" applyFont="1" applyFill="1" applyBorder="1"/>
    <xf numFmtId="0" fontId="12" fillId="0" borderId="0" xfId="0" applyFont="1" applyFill="1" applyBorder="1"/>
    <xf numFmtId="0" fontId="4" fillId="0" borderId="0" xfId="0" applyNumberFormat="1" applyFont="1" applyFill="1" applyBorder="1"/>
    <xf numFmtId="0" fontId="26" fillId="0" borderId="0" xfId="0" applyFont="1"/>
    <xf numFmtId="0" fontId="27" fillId="0" borderId="0" xfId="0" applyFont="1" applyFill="1" applyBorder="1" applyAlignment="1"/>
    <xf numFmtId="0" fontId="26" fillId="0" borderId="0" xfId="0" applyFont="1" applyFill="1"/>
    <xf numFmtId="0" fontId="29" fillId="0" borderId="0" xfId="0" applyFont="1"/>
    <xf numFmtId="0" fontId="29" fillId="0" borderId="0" xfId="0" applyNumberFormat="1" applyFont="1"/>
    <xf numFmtId="0" fontId="0" fillId="0" borderId="0" xfId="0" applyNumberFormat="1" applyFont="1" applyBorder="1"/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 vertical="top" wrapText="1"/>
    </xf>
    <xf numFmtId="0" fontId="3" fillId="4" borderId="1" xfId="1" applyFont="1"/>
    <xf numFmtId="0" fontId="0" fillId="0" borderId="0" xfId="0" applyNumberFormat="1" applyFont="1"/>
    <xf numFmtId="0" fontId="26" fillId="0" borderId="0" xfId="0" applyFont="1" applyFill="1" applyBorder="1" applyAlignment="1"/>
    <xf numFmtId="0" fontId="24" fillId="0" borderId="0" xfId="0" applyFont="1"/>
    <xf numFmtId="0" fontId="3" fillId="4" borderId="1" xfId="1" applyFont="1" applyBorder="1"/>
    <xf numFmtId="166" fontId="0" fillId="0" borderId="0" xfId="0" applyNumberFormat="1" applyFont="1"/>
    <xf numFmtId="164" fontId="0" fillId="0" borderId="0" xfId="0" applyNumberFormat="1" applyFont="1"/>
    <xf numFmtId="0" fontId="0" fillId="3" borderId="0" xfId="0" applyNumberFormat="1" applyFont="1" applyFill="1"/>
    <xf numFmtId="2" fontId="0" fillId="0" borderId="0" xfId="0" applyNumberFormat="1" applyFont="1"/>
    <xf numFmtId="0" fontId="28" fillId="0" borderId="0" xfId="7" applyFont="1"/>
    <xf numFmtId="0" fontId="28" fillId="0" borderId="0" xfId="0" applyFont="1"/>
    <xf numFmtId="0" fontId="1" fillId="0" borderId="0" xfId="0" applyFont="1"/>
    <xf numFmtId="0" fontId="30" fillId="0" borderId="0" xfId="0" applyFont="1"/>
    <xf numFmtId="0" fontId="0" fillId="12" borderId="0" xfId="0" applyFont="1" applyFill="1" applyBorder="1"/>
  </cellXfs>
  <cellStyles count="8">
    <cellStyle name="Bad" xfId="3" builtinId="27"/>
    <cellStyle name="Check Cell" xfId="1" builtinId="23"/>
    <cellStyle name="Check Cell 2" xfId="6" xr:uid="{EEB32210-8765-4148-820E-604C9825EB61}"/>
    <cellStyle name="Good" xfId="2" builtinId="26"/>
    <cellStyle name="Normal" xfId="0" builtinId="0"/>
    <cellStyle name="Normal 2" xfId="4" xr:uid="{40F03A68-668A-445F-8C79-A9CA7694E245}"/>
    <cellStyle name="Normal 2 2" xfId="7" xr:uid="{9F53EB2D-D2B7-4D94-823D-0222DADB4B0D}"/>
    <cellStyle name="Normal 3" xfId="5" xr:uid="{224378DB-4ECE-4E3A-813B-84B977AFB150}"/>
  </cellStyles>
  <dxfs count="69">
    <dxf>
      <numFmt numFmtId="166" formatCode="0.000"/>
    </dxf>
    <dxf>
      <numFmt numFmtId="166" formatCode="0.000"/>
    </dxf>
    <dxf>
      <numFmt numFmtId="166" formatCode="0.000"/>
    </dxf>
    <dxf>
      <numFmt numFmtId="165" formatCode="0.0%"/>
    </dxf>
    <dxf>
      <numFmt numFmtId="165" formatCode="0.0%"/>
    </dxf>
    <dxf>
      <numFmt numFmtId="165" formatCode="0.0%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</dxf>
    <dxf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3C3B6-B929-4E64-949F-95FFD975B809}" name="Table1" displayName="Table1" ref="A1:AJ433" totalsRowShown="0" headerRowDxfId="68">
  <autoFilter ref="A1:AJ433" xr:uid="{3116CD9B-7376-46A1-938D-13722AB8DDA5}"/>
  <sortState xmlns:xlrd2="http://schemas.microsoft.com/office/spreadsheetml/2017/richdata2" ref="A2:AJ433">
    <sortCondition ref="A1:A433"/>
  </sortState>
  <tableColumns count="36">
    <tableColumn id="35" xr3:uid="{08A30683-FABC-4C51-9668-07DBF77EE582}" name="Sort" dataDxfId="67" totalsRowDxfId="66"/>
    <tableColumn id="36" xr3:uid="{79412C33-0D23-4322-A140-17691728FC39}" name="Last Action" totalsRowDxfId="65"/>
    <tableColumn id="32" xr3:uid="{095D4879-AE5F-4875-ADCE-CA3A1D612E2B}" name="SNPPIT or Alias" dataDxfId="64" totalsRowDxfId="63"/>
    <tableColumn id="1" xr3:uid="{9DF5593F-D761-445D-93D4-6EBE4BC05261}" name="Assay" dataDxfId="62" totalsRowDxfId="61"/>
    <tableColumn id="15" xr3:uid="{E1CD13E5-9D3D-440D-9233-0241FC3EA7A7}" name="A1" totalsRowDxfId="60"/>
    <tableColumn id="16" xr3:uid="{230A2E08-B9C7-4699-A3BF-DB966B5CCA78}" name="A2" totalsRowDxfId="59"/>
    <tableColumn id="13" xr3:uid="{788BE43F-1F7A-4858-98E3-4FBF5AB1C17A}" name="A1-Probe" totalsRowDxfId="58"/>
    <tableColumn id="14" xr3:uid="{B7374898-F728-4685-A76A-EA1F9B2E4B55}" name="A2-Probe" totalsRowDxfId="57"/>
    <tableColumn id="11" xr3:uid="{AD9E2F33-C8FC-4A7B-8C97-995996E735E0}" name="FWD Primer" totalsRowDxfId="56"/>
    <tableColumn id="42" xr3:uid="{1EBEE8DC-5EE1-4D88-B775-E365B45EC067}" name="Correction" totalsRowDxfId="55"/>
    <tableColumn id="43" xr3:uid="{DBDAECE4-00BA-456C-A8ED-5E930290D6D6}" name="Correction2" totalsRowDxfId="54"/>
    <tableColumn id="20" xr3:uid="{555D1631-0CA2-46E4-8F18-A96CA46C446C}" name="Original A1 Correction" totalsRowDxfId="53"/>
    <tableColumn id="25" xr3:uid="{2F2183E7-6E3D-40DD-80EE-859A2C6E5AFB}" name="Original A2 Correction"/>
    <tableColumn id="12" xr3:uid="{77E2FDA3-CBFF-439E-B851-E0830B29C497}" name="Rev Primer" totalsRowDxfId="52"/>
    <tableColumn id="33" xr3:uid="{1B3EC2F9-CABB-44A0-8FBC-BCFC94FAA0AD}" name="Panel Origin" totalsRowDxfId="51"/>
    <tableColumn id="46" xr3:uid="{66992DB1-DB2F-4BEB-8682-FBC17FD8A940}" name="Presumed Type" totalsRowDxfId="50"/>
    <tableColumn id="19" xr3:uid="{E7EC8A14-7C92-47FE-89EC-181BB7438D85}" name="Chi6 GCA_002831465.1 chromosome" dataDxfId="49" totalsRowDxfId="48"/>
    <tableColumn id="2" xr3:uid="{99EA5E31-22BE-4DC2-AECB-4580F62E0DF0}" name="Chi6 GCA_002831465.1 snp coordinate" dataDxfId="47" totalsRowDxfId="46">
      <calculatedColumnFormula>VLOOKUP(Table1[[#This Row],[Assay]],'CHI06 Ots alignment'!A:D,4,0)</calculatedColumnFormula>
    </tableColumn>
    <tableColumn id="3" xr3:uid="{7E296B7D-64B6-48CD-928F-FE7B57507EF8}" name="Koop GCA_002872995.1 chromosome" dataDxfId="45" totalsRowDxfId="44">
      <calculatedColumnFormula>VLOOKUP(Table1[[#This Row],[Assay]],'Koop Otsh_v1.0 Ots alignment'!A:D,2,0)</calculatedColumnFormula>
    </tableColumn>
    <tableColumn id="4" xr3:uid="{5FF6B8CA-51D9-4358-A5E2-A1CABD49D550}" name="Koop GCA_002872995.1 snp coordinate " dataDxfId="43" totalsRowDxfId="42">
      <calculatedColumnFormula>VLOOKUP(Table1[[#This Row],[Assay]],'Koop Otsh_v1.0 Ots alignment'!A:D,4,0)</calculatedColumnFormula>
    </tableColumn>
    <tableColumn id="47" xr3:uid="{29CD2143-345B-4981-8F04-9122E7818AC7}" name="Gene" totalsRowDxfId="41"/>
    <tableColumn id="48" xr3:uid="{2A85DE72-FF20-4845-B19C-9830F498B047}" name="Source" dataDxfId="40" totalsRowDxfId="39"/>
    <tableColumn id="52" xr3:uid="{B1E0A195-30E0-4BA2-B201-A7CC37E9BF61}" name="Comment" totalsRowDxfId="38"/>
    <tableColumn id="5" xr3:uid="{48BC5BD7-8C22-4D29-BE97-F06717DBFA64}" name="1704 Comment. Not neccesarily what we did" dataDxfId="37" totalsRowDxfId="36"/>
    <tableColumn id="49" xr3:uid="{91823352-7CB3-4D5F-AF24-B30A13923B8E}" name="Concentration" totalsRowDxfId="35"/>
    <tableColumn id="51" xr3:uid="{025916D5-19D4-4943-98EC-D9D64FFFE49F}" name="Spacer" totalsRowDxfId="34" dataCellStyle="Check Cell"/>
    <tableColumn id="8" xr3:uid="{B449E80F-F449-4331-ADEF-EF24FB392565}" name="Sort for order" dataDxfId="33" totalsRowDxfId="32"/>
    <tableColumn id="6" xr3:uid="{E1266DF2-B625-448A-A5E0-213F387468A2}" name="IDT plate" dataDxfId="31" totalsRowDxfId="30"/>
    <tableColumn id="28" xr3:uid="{5D342E9A-68BC-4560-9984-3E26F05DA8EE}" name="IDT well" dataDxfId="29" totalsRowDxfId="28"/>
    <tableColumn id="26" xr3:uid="{47AC6BB3-998C-46F6-B43C-1BC14415936C}" name="IDT Forward Name" dataDxfId="27" totalsRowDxfId="26"/>
    <tableColumn id="17" xr3:uid="{C6A0FB71-72D5-471A-B46C-63968A318253}" name="IDT Forward Sequence" totalsRowDxfId="25"/>
    <tableColumn id="30" xr3:uid="{5EB6789B-2768-4D21-B39E-297E7007F1D1}" name="IDT Plate2" dataDxfId="24" totalsRowDxfId="23"/>
    <tableColumn id="31" xr3:uid="{74EFB009-4D61-4BF8-AD3A-D92B2E7D80B9}" name="IDT well2" totalsRowDxfId="22"/>
    <tableColumn id="27" xr3:uid="{C4966D2A-F053-4131-8AEB-F2C3B0096E10}" name="IDT Reverse Name" dataDxfId="21" totalsRowDxfId="20"/>
    <tableColumn id="18" xr3:uid="{09174B1D-9DD4-4A0F-9D58-69FFDC4D4E59}" name="IDT Reverse Sequence" totalsRowDxfId="19"/>
    <tableColumn id="38" xr3:uid="{0031F176-2ADD-4E88-BEC9-79061129A426}" name="Spacer2" totalsRowDxfId="18" dataCellStyle="Check Ce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9D63E2-916B-46BA-9F46-597B57651500}" name="Table2" displayName="Table2" ref="A1:Y352" totalsRowShown="0" headerRowDxfId="17">
  <autoFilter ref="A1:Y352" xr:uid="{2CF51F5F-69F3-4C7F-976E-CB2C4DB1DE66}"/>
  <sortState xmlns:xlrd2="http://schemas.microsoft.com/office/spreadsheetml/2017/richdata2" ref="A2:Y352">
    <sortCondition descending="1" ref="E1:E352"/>
  </sortState>
  <tableColumns count="25">
    <tableColumn id="1" xr3:uid="{66D57452-36C0-49CE-95B3-3659C676DE62}" name="L-1704"/>
    <tableColumn id="24" xr3:uid="{72DB2C68-2314-408C-B679-31E90FA84545}" name="Old Comment" dataDxfId="16" dataCellStyle="Normal 2"/>
    <tableColumn id="26" xr3:uid="{2CF8E103-05D9-4736-83A5-700899E6D1AF}" name="Old Spike" dataCellStyle="Normal 2"/>
    <tableColumn id="23" xr3:uid="{001CBC07-6B43-42AE-982E-56C692EAC7FF}" name="Jeffs Initial thought"/>
    <tableColumn id="25" xr3:uid="{181DA0B8-0114-437F-9499-9CF494D86E49}" name="Jeffs reccomendation based on previous work" dataCellStyle="Normal 2"/>
    <tableColumn id="2" xr3:uid="{852BB8C1-23BC-4D34-B558-296BBD34D63D}" name="RD"/>
    <tableColumn id="3" xr3:uid="{FB218894-E3E1-4828-B6D0-6FDA019A890B}" name="OnT"/>
    <tableColumn id="20" xr3:uid="{9EADB1BD-6D08-4C32-975E-4D8A8CC1E046}" name="HogQ" dataDxfId="15">
      <calculatedColumnFormula>(Table2[[#This Row],[RD]]/(Table2[[#This Row],[OnT]]/100))/0.3296</calculatedColumnFormula>
    </tableColumn>
    <tableColumn id="4" xr3:uid="{DFAC793D-8CA2-4BC6-AC47-0154EE52C57F}" name="Corrections"/>
    <tableColumn id="5" xr3:uid="{B923F017-0B94-461D-8782-E8527D88795A}" name="Corrections2"/>
    <tableColumn id="6" xr3:uid="{DBA0F5B2-4F5C-422B-B34C-E0FDF31AB5E0}" name="GT%" dataDxfId="14"/>
    <tableColumn id="21" xr3:uid="{B11D86A0-D4FD-48CE-B0AA-BC8E753EEC70}" name="GT new average" dataDxfId="13">
      <calculatedColumnFormula>AVERAGE(M2,N2,O2)</calculatedColumnFormula>
    </tableColumn>
    <tableColumn id="8" xr3:uid="{7F1C82B6-EA37-4EA7-B220-4772C5322477}" name="GT new Clearwater" dataDxfId="12"/>
    <tableColumn id="10" xr3:uid="{29BA3400-2428-42D3-9B63-25EBBE039868}" name="GT new Chief" dataDxfId="11"/>
    <tableColumn id="12" xr3:uid="{506BA353-14B8-4AFC-BEEB-23C0921943E2}" name="GT new Cowlitz" dataDxfId="10"/>
    <tableColumn id="22" xr3:uid="{CAC4349D-478D-4CBA-A332-4BAAED95D26D}" name="Hz new average" dataDxfId="9">
      <calculatedColumnFormula>AVERAGE(Q2,R2,S2)</calculatedColumnFormula>
    </tableColumn>
    <tableColumn id="7" xr3:uid="{3B4672E7-2C6C-45FD-8D52-D049B19280BC}" name="HZ new Clearwater" dataDxfId="8"/>
    <tableColumn id="9" xr3:uid="{8C294C2A-552E-4EEF-810E-C30104331D0D}" name="HZ new Chief" dataDxfId="7"/>
    <tableColumn id="11" xr3:uid="{9F415AED-7696-4AA5-A846-6A3EC0B7C217}" name="HZ new Cowlitz" dataDxfId="6"/>
    <tableColumn id="14" xr3:uid="{D02EA578-1C94-4BE3-A4B2-3D03326FE820}" name="GT orig Clearwater" dataDxfId="5"/>
    <tableColumn id="16" xr3:uid="{10BC3369-20B0-480F-97BF-6F0E1BB7B54D}" name="GT orig Chief" dataDxfId="4"/>
    <tableColumn id="18" xr3:uid="{D1CC1CA1-55E8-47BA-9110-6E59D7CE6DC6}" name="GT orig Cowlitz" dataDxfId="3"/>
    <tableColumn id="13" xr3:uid="{7889AB89-3DD2-46B8-B01E-702546455A75}" name="HZ orig Clearwater" dataDxfId="2"/>
    <tableColumn id="15" xr3:uid="{611C4365-4868-45DC-A532-5286FE72D7FC}" name="HZ orig Chief" dataDxfId="1"/>
    <tableColumn id="17" xr3:uid="{E75469C5-8AFC-48CE-ADBF-74E0A8CEA4E7}" name="HZ orig Cowlitz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E4F1-F8AB-4849-85AC-80EEE56E1954}">
  <dimension ref="A1:B45"/>
  <sheetViews>
    <sheetView workbookViewId="0">
      <selection activeCell="A10" sqref="A10"/>
    </sheetView>
  </sheetViews>
  <sheetFormatPr defaultRowHeight="14.6" x14ac:dyDescent="0.4"/>
  <cols>
    <col min="1" max="1" width="24.15234375" customWidth="1"/>
    <col min="2" max="2" width="77.5351562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48" t="s">
        <v>3</v>
      </c>
      <c r="B5" s="48" t="s">
        <v>4</v>
      </c>
    </row>
    <row r="6" spans="1:2" x14ac:dyDescent="0.4">
      <c r="A6" t="s">
        <v>5</v>
      </c>
      <c r="B6" t="s">
        <v>6</v>
      </c>
    </row>
    <row r="7" spans="1:2" x14ac:dyDescent="0.4">
      <c r="A7" t="s">
        <v>7</v>
      </c>
      <c r="B7" t="s">
        <v>8</v>
      </c>
    </row>
    <row r="8" spans="1:2" x14ac:dyDescent="0.4">
      <c r="A8" t="s">
        <v>9</v>
      </c>
      <c r="B8" t="s">
        <v>10</v>
      </c>
    </row>
    <row r="9" spans="1:2" x14ac:dyDescent="0.4">
      <c r="A9" t="s">
        <v>11</v>
      </c>
      <c r="B9" t="s">
        <v>12</v>
      </c>
    </row>
    <row r="11" spans="1:2" x14ac:dyDescent="0.4">
      <c r="A11" s="48" t="s">
        <v>13</v>
      </c>
      <c r="B11" s="48" t="s">
        <v>4</v>
      </c>
    </row>
    <row r="12" spans="1:2" x14ac:dyDescent="0.4">
      <c r="A12" t="s">
        <v>14</v>
      </c>
      <c r="B12" t="s">
        <v>15</v>
      </c>
    </row>
    <row r="13" spans="1:2" x14ac:dyDescent="0.4">
      <c r="A13" t="s">
        <v>16</v>
      </c>
      <c r="B13" t="s">
        <v>17</v>
      </c>
    </row>
    <row r="14" spans="1:2" x14ac:dyDescent="0.4">
      <c r="A14" t="s">
        <v>18</v>
      </c>
      <c r="B14" t="s">
        <v>19</v>
      </c>
    </row>
    <row r="15" spans="1:2" x14ac:dyDescent="0.4">
      <c r="A15" t="s">
        <v>20</v>
      </c>
      <c r="B15" t="s">
        <v>21</v>
      </c>
    </row>
    <row r="16" spans="1:2" x14ac:dyDescent="0.4">
      <c r="A16" t="s">
        <v>22</v>
      </c>
      <c r="B16" t="s">
        <v>23</v>
      </c>
    </row>
    <row r="17" spans="1:2" x14ac:dyDescent="0.4">
      <c r="A17" t="s">
        <v>24</v>
      </c>
      <c r="B17" t="s">
        <v>25</v>
      </c>
    </row>
    <row r="18" spans="1:2" x14ac:dyDescent="0.4">
      <c r="A18" t="s">
        <v>26</v>
      </c>
      <c r="B18" t="s">
        <v>27</v>
      </c>
    </row>
    <row r="19" spans="1:2" x14ac:dyDescent="0.4">
      <c r="A19" t="s">
        <v>28</v>
      </c>
      <c r="B19" t="s">
        <v>29</v>
      </c>
    </row>
    <row r="20" spans="1:2" x14ac:dyDescent="0.4">
      <c r="A20" t="s">
        <v>30</v>
      </c>
      <c r="B20" t="s">
        <v>31</v>
      </c>
    </row>
    <row r="21" spans="1:2" x14ac:dyDescent="0.4">
      <c r="A21" t="s">
        <v>32</v>
      </c>
      <c r="B21" t="s">
        <v>33</v>
      </c>
    </row>
    <row r="22" spans="1:2" x14ac:dyDescent="0.4">
      <c r="A22" t="s">
        <v>34</v>
      </c>
      <c r="B22" t="s">
        <v>35</v>
      </c>
    </row>
    <row r="23" spans="1:2" x14ac:dyDescent="0.4">
      <c r="A23" t="s">
        <v>36</v>
      </c>
      <c r="B23" t="s">
        <v>37</v>
      </c>
    </row>
    <row r="24" spans="1:2" x14ac:dyDescent="0.4">
      <c r="A24" t="s">
        <v>38</v>
      </c>
      <c r="B24" t="s">
        <v>39</v>
      </c>
    </row>
    <row r="25" spans="1:2" x14ac:dyDescent="0.4">
      <c r="A25" t="s">
        <v>40</v>
      </c>
    </row>
    <row r="26" spans="1:2" x14ac:dyDescent="0.4">
      <c r="A26" t="s">
        <v>41</v>
      </c>
      <c r="B26" t="s">
        <v>42</v>
      </c>
    </row>
    <row r="27" spans="1:2" x14ac:dyDescent="0.4">
      <c r="A27" t="s">
        <v>43</v>
      </c>
      <c r="B27" t="s">
        <v>44</v>
      </c>
    </row>
    <row r="28" spans="1:2" x14ac:dyDescent="0.4">
      <c r="A28" t="s">
        <v>45</v>
      </c>
      <c r="B28" t="s">
        <v>46</v>
      </c>
    </row>
    <row r="29" spans="1:2" x14ac:dyDescent="0.4">
      <c r="A29" t="s">
        <v>47</v>
      </c>
      <c r="B29" t="s">
        <v>48</v>
      </c>
    </row>
    <row r="30" spans="1:2" x14ac:dyDescent="0.4">
      <c r="A30" t="s">
        <v>49</v>
      </c>
      <c r="B30" t="s">
        <v>50</v>
      </c>
    </row>
    <row r="31" spans="1:2" x14ac:dyDescent="0.4">
      <c r="A31" t="s">
        <v>51</v>
      </c>
      <c r="B31" t="s">
        <v>52</v>
      </c>
    </row>
    <row r="32" spans="1:2" x14ac:dyDescent="0.4">
      <c r="A32" t="s">
        <v>53</v>
      </c>
      <c r="B32" t="s">
        <v>54</v>
      </c>
    </row>
    <row r="33" spans="1:2" x14ac:dyDescent="0.4">
      <c r="A33" t="s">
        <v>55</v>
      </c>
      <c r="B33" t="s">
        <v>56</v>
      </c>
    </row>
    <row r="34" spans="1:2" x14ac:dyDescent="0.4">
      <c r="A34" t="s">
        <v>57</v>
      </c>
      <c r="B34" t="s">
        <v>58</v>
      </c>
    </row>
    <row r="35" spans="1:2" x14ac:dyDescent="0.4">
      <c r="A35" t="s">
        <v>59</v>
      </c>
      <c r="B35" t="s">
        <v>60</v>
      </c>
    </row>
    <row r="36" spans="1:2" x14ac:dyDescent="0.4">
      <c r="A36" t="s">
        <v>61</v>
      </c>
      <c r="B36" t="s">
        <v>62</v>
      </c>
    </row>
    <row r="37" spans="1:2" x14ac:dyDescent="0.4">
      <c r="A37" t="s">
        <v>63</v>
      </c>
      <c r="B37" t="s">
        <v>64</v>
      </c>
    </row>
    <row r="38" spans="1:2" x14ac:dyDescent="0.4">
      <c r="A38" t="s">
        <v>65</v>
      </c>
      <c r="B38" t="s">
        <v>64</v>
      </c>
    </row>
    <row r="39" spans="1:2" x14ac:dyDescent="0.4">
      <c r="A39" t="s">
        <v>66</v>
      </c>
      <c r="B39" t="s">
        <v>64</v>
      </c>
    </row>
    <row r="40" spans="1:2" x14ac:dyDescent="0.4">
      <c r="A40" t="s">
        <v>67</v>
      </c>
      <c r="B40" t="s">
        <v>68</v>
      </c>
    </row>
    <row r="41" spans="1:2" x14ac:dyDescent="0.4">
      <c r="A41" t="s">
        <v>69</v>
      </c>
      <c r="B41" t="s">
        <v>70</v>
      </c>
    </row>
    <row r="42" spans="1:2" x14ac:dyDescent="0.4">
      <c r="A42" t="s">
        <v>71</v>
      </c>
    </row>
    <row r="43" spans="1:2" x14ac:dyDescent="0.4">
      <c r="A43" t="s">
        <v>72</v>
      </c>
    </row>
    <row r="44" spans="1:2" x14ac:dyDescent="0.4">
      <c r="A44" t="s">
        <v>73</v>
      </c>
    </row>
    <row r="45" spans="1:2" x14ac:dyDescent="0.4">
      <c r="A45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8506-0615-47A2-8965-5E06BAA2DF04}">
  <dimension ref="A1:BB463"/>
  <sheetViews>
    <sheetView tabSelected="1" topLeftCell="D1" zoomScale="85" zoomScaleNormal="85" workbookViewId="0">
      <pane ySplit="1" topLeftCell="A332" activePane="bottomLeft" state="frozen"/>
      <selection pane="bottomLeft" activeCell="T356" sqref="T356"/>
    </sheetView>
  </sheetViews>
  <sheetFormatPr defaultColWidth="9.15234375" defaultRowHeight="15" customHeight="1" x14ac:dyDescent="0.4"/>
  <cols>
    <col min="1" max="1" width="5.23046875" style="32" bestFit="1" customWidth="1"/>
    <col min="2" max="2" width="53" style="1" customWidth="1"/>
    <col min="3" max="3" width="10.23046875" customWidth="1"/>
    <col min="4" max="4" width="21.23046875" style="1" customWidth="1"/>
    <col min="5" max="6" width="3.15234375" style="1" bestFit="1" customWidth="1"/>
    <col min="7" max="8" width="4.15234375" style="1" customWidth="1"/>
    <col min="9" max="9" width="26.69140625" style="2" customWidth="1"/>
    <col min="10" max="10" width="5.23046875" style="2" customWidth="1"/>
    <col min="11" max="11" width="3.53515625" style="2" customWidth="1"/>
    <col min="12" max="12" width="5.23046875" style="2" customWidth="1"/>
    <col min="13" max="13" width="2.23046875" style="2" customWidth="1"/>
    <col min="14" max="14" width="30.15234375" style="1" customWidth="1"/>
    <col min="15" max="15" width="10" style="1" customWidth="1"/>
    <col min="16" max="16" width="12.69140625" style="3" customWidth="1"/>
    <col min="17" max="17" width="3.23046875" style="87" customWidth="1"/>
    <col min="18" max="18" width="10.23046875" style="87" customWidth="1"/>
    <col min="19" max="19" width="8.23046875" style="87" customWidth="1"/>
    <col min="20" max="20" width="12.23046875" style="96" bestFit="1" customWidth="1"/>
    <col min="21" max="21" width="4.23046875" customWidth="1"/>
    <col min="22" max="22" width="11.53515625" style="119" customWidth="1"/>
    <col min="23" max="23" width="17" customWidth="1"/>
    <col min="24" max="24" width="33.23046875" customWidth="1"/>
    <col min="25" max="25" width="4.84375" customWidth="1"/>
    <col min="26" max="26" width="2.23046875" customWidth="1"/>
    <col min="27" max="28" width="13.15234375" customWidth="1"/>
    <col min="29" max="29" width="5.84375" customWidth="1"/>
    <col min="30" max="30" width="15.15234375" customWidth="1"/>
    <col min="31" max="31" width="9.69140625" customWidth="1"/>
    <col min="32" max="32" width="16.53515625" customWidth="1"/>
    <col min="33" max="33" width="3.84375" customWidth="1"/>
    <col min="34" max="34" width="17.53515625" customWidth="1"/>
    <col min="35" max="35" width="63.69140625" customWidth="1"/>
    <col min="36" max="36" width="2.23046875" customWidth="1"/>
    <col min="37" max="37" width="7.15234375" style="8" customWidth="1"/>
    <col min="38" max="40" width="3.23046875" style="10" customWidth="1"/>
    <col min="41" max="41" width="7.15234375" style="10" customWidth="1"/>
    <col min="42" max="43" width="7.15234375" style="11" customWidth="1"/>
    <col min="46" max="47" width="7.53515625" style="1" customWidth="1"/>
    <col min="48" max="48" width="5.53515625" style="1" customWidth="1"/>
    <col min="49" max="50" width="11.15234375" style="1" customWidth="1"/>
    <col min="51" max="51" width="10.84375" style="1" customWidth="1"/>
    <col min="52" max="52" width="4.53515625" style="1" customWidth="1"/>
    <col min="55" max="58" width="19.53515625" style="1" customWidth="1"/>
    <col min="59" max="61" width="15.15234375" style="1" customWidth="1"/>
    <col min="62" max="62" width="9.15234375" style="1"/>
    <col min="63" max="63" width="12.15234375" style="1" bestFit="1" customWidth="1"/>
    <col min="64" max="16384" width="9.15234375" style="1"/>
  </cols>
  <sheetData>
    <row r="1" spans="1:54" s="6" customFormat="1" ht="15" customHeight="1" thickTop="1" thickBot="1" x14ac:dyDescent="0.45">
      <c r="A1" s="30" t="s">
        <v>75</v>
      </c>
      <c r="B1" s="6" t="s">
        <v>16</v>
      </c>
      <c r="C1" s="6" t="s">
        <v>18</v>
      </c>
      <c r="D1" s="38" t="s">
        <v>22</v>
      </c>
      <c r="E1" s="39" t="s">
        <v>24</v>
      </c>
      <c r="F1" s="39" t="s">
        <v>26</v>
      </c>
      <c r="G1" s="39" t="s">
        <v>28</v>
      </c>
      <c r="H1" s="39" t="s">
        <v>30</v>
      </c>
      <c r="I1" s="39" t="s">
        <v>32</v>
      </c>
      <c r="J1" s="14" t="s">
        <v>76</v>
      </c>
      <c r="K1" s="14" t="s">
        <v>77</v>
      </c>
      <c r="L1" s="42" t="s">
        <v>38</v>
      </c>
      <c r="M1" s="42" t="s">
        <v>40</v>
      </c>
      <c r="N1" s="41" t="s">
        <v>41</v>
      </c>
      <c r="O1" s="43" t="s">
        <v>43</v>
      </c>
      <c r="P1" s="7" t="s">
        <v>47</v>
      </c>
      <c r="Q1" s="86" t="s">
        <v>78</v>
      </c>
      <c r="R1" s="86" t="s">
        <v>79</v>
      </c>
      <c r="S1" s="86" t="s">
        <v>80</v>
      </c>
      <c r="T1" s="95" t="s">
        <v>81</v>
      </c>
      <c r="U1" s="7" t="s">
        <v>53</v>
      </c>
      <c r="V1" s="7" t="s">
        <v>55</v>
      </c>
      <c r="W1" s="7" t="s">
        <v>57</v>
      </c>
      <c r="X1" s="7" t="s">
        <v>82</v>
      </c>
      <c r="Y1" s="7" t="s">
        <v>59</v>
      </c>
      <c r="Z1" s="12" t="s">
        <v>61</v>
      </c>
      <c r="AA1" s="89" t="s">
        <v>63</v>
      </c>
      <c r="AB1" s="89" t="s">
        <v>65</v>
      </c>
      <c r="AC1" s="39" t="s">
        <v>66</v>
      </c>
      <c r="AD1" s="39" t="s">
        <v>67</v>
      </c>
      <c r="AE1" s="39" t="s">
        <v>69</v>
      </c>
      <c r="AF1" s="89" t="s">
        <v>71</v>
      </c>
      <c r="AG1" s="39" t="s">
        <v>83</v>
      </c>
      <c r="AH1" s="39" t="s">
        <v>73</v>
      </c>
      <c r="AI1" s="39" t="s">
        <v>74</v>
      </c>
      <c r="AJ1" s="13" t="s">
        <v>84</v>
      </c>
    </row>
    <row r="2" spans="1:54" ht="15" customHeight="1" thickTop="1" thickBot="1" x14ac:dyDescent="0.45">
      <c r="A2" s="150" t="s">
        <v>85</v>
      </c>
      <c r="B2" s="9" t="s">
        <v>86</v>
      </c>
      <c r="C2" s="4" t="s">
        <v>87</v>
      </c>
      <c r="D2" s="126" t="s">
        <v>88</v>
      </c>
      <c r="E2" s="126" t="s">
        <v>89</v>
      </c>
      <c r="F2" s="126" t="s">
        <v>90</v>
      </c>
      <c r="G2" s="127" t="s">
        <v>91</v>
      </c>
      <c r="H2" s="127" t="s">
        <v>92</v>
      </c>
      <c r="I2" s="127" t="s">
        <v>93</v>
      </c>
      <c r="J2" s="127" t="e">
        <v>#N/A</v>
      </c>
      <c r="K2" s="127" t="e">
        <v>#N/A</v>
      </c>
      <c r="L2" s="1"/>
      <c r="M2" s="1"/>
      <c r="N2" s="1" t="s">
        <v>94</v>
      </c>
      <c r="O2" s="1" t="s">
        <v>95</v>
      </c>
      <c r="P2" s="3" t="s">
        <v>96</v>
      </c>
      <c r="R2" s="88"/>
      <c r="U2" s="1"/>
      <c r="V2" s="43" t="s">
        <v>97</v>
      </c>
      <c r="W2" s="1"/>
      <c r="X2" s="1"/>
      <c r="Y2" s="1" t="s">
        <v>98</v>
      </c>
      <c r="Z2" s="13"/>
      <c r="AA2" s="1" t="s">
        <v>99</v>
      </c>
      <c r="AB2" s="1" t="s">
        <v>100</v>
      </c>
      <c r="AC2" t="s">
        <v>24</v>
      </c>
      <c r="AD2" s="1" t="s">
        <v>101</v>
      </c>
      <c r="AE2" s="1" t="s">
        <v>102</v>
      </c>
      <c r="AF2" s="1" t="s">
        <v>103</v>
      </c>
      <c r="AG2" t="s">
        <v>24</v>
      </c>
      <c r="AH2" s="1" t="s">
        <v>104</v>
      </c>
      <c r="AI2" s="39" t="s">
        <v>74</v>
      </c>
      <c r="AJ2" s="26" t="s">
        <v>105</v>
      </c>
      <c r="AK2" s="1"/>
      <c r="AL2" s="1"/>
      <c r="AM2" s="1"/>
      <c r="AN2" s="1"/>
      <c r="AO2" s="1"/>
      <c r="AP2" s="1"/>
      <c r="AQ2" s="1"/>
      <c r="AR2" s="1"/>
      <c r="AS2" s="1"/>
      <c r="BA2" s="1"/>
      <c r="BB2" s="1"/>
    </row>
    <row r="3" spans="1:54" ht="15" customHeight="1" thickTop="1" thickBot="1" x14ac:dyDescent="0.45">
      <c r="A3" s="31">
        <v>2</v>
      </c>
      <c r="B3" s="9" t="s">
        <v>86</v>
      </c>
      <c r="C3" s="4" t="s">
        <v>106</v>
      </c>
      <c r="D3" s="4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44">
        <v>0.6</v>
      </c>
      <c r="K3" s="1">
        <v>0</v>
      </c>
      <c r="L3" s="1"/>
      <c r="M3" s="1"/>
      <c r="N3" s="1" t="s">
        <v>113</v>
      </c>
      <c r="O3" s="1" t="s">
        <v>95</v>
      </c>
      <c r="P3" s="3" t="s">
        <v>96</v>
      </c>
      <c r="Q3" s="87" t="s">
        <v>114</v>
      </c>
      <c r="R3" s="87">
        <v>11485501</v>
      </c>
      <c r="S3" s="87" t="s">
        <v>115</v>
      </c>
      <c r="T3" s="87">
        <v>47390818</v>
      </c>
      <c r="U3" s="1"/>
      <c r="V3" s="43" t="s">
        <v>97</v>
      </c>
      <c r="W3" s="1" t="s">
        <v>116</v>
      </c>
      <c r="X3" s="1"/>
      <c r="Y3" s="1" t="s">
        <v>117</v>
      </c>
      <c r="Z3" s="26"/>
      <c r="AA3" s="1" t="s">
        <v>118</v>
      </c>
      <c r="AB3" s="1" t="s">
        <v>119</v>
      </c>
      <c r="AC3" t="s">
        <v>24</v>
      </c>
      <c r="AD3" s="1" t="s">
        <v>120</v>
      </c>
      <c r="AE3" s="1" t="s">
        <v>121</v>
      </c>
      <c r="AF3" s="1" t="s">
        <v>122</v>
      </c>
      <c r="AG3" t="s">
        <v>24</v>
      </c>
      <c r="AH3" s="1" t="s">
        <v>123</v>
      </c>
      <c r="AI3" s="1" t="s">
        <v>124</v>
      </c>
      <c r="AJ3" s="26" t="s">
        <v>105</v>
      </c>
      <c r="AK3" s="1"/>
      <c r="AL3" s="1"/>
      <c r="AM3" s="1"/>
      <c r="AN3" s="1"/>
      <c r="AO3" s="1"/>
      <c r="AP3" s="1"/>
      <c r="AQ3" s="1"/>
      <c r="AR3" s="1"/>
      <c r="AS3" s="1"/>
      <c r="BA3" s="1"/>
      <c r="BB3" s="1"/>
    </row>
    <row r="4" spans="1:54" ht="15" customHeight="1" thickTop="1" thickBot="1" x14ac:dyDescent="0.45">
      <c r="A4" s="31">
        <v>3</v>
      </c>
      <c r="B4" s="9" t="s">
        <v>86</v>
      </c>
      <c r="C4" s="4" t="s">
        <v>125</v>
      </c>
      <c r="D4" s="4" t="s">
        <v>126</v>
      </c>
      <c r="E4" s="1" t="s">
        <v>108</v>
      </c>
      <c r="F4" s="1" t="s">
        <v>127</v>
      </c>
      <c r="G4" s="1" t="s">
        <v>128</v>
      </c>
      <c r="H4" s="1" t="s">
        <v>129</v>
      </c>
      <c r="I4" s="1" t="s">
        <v>130</v>
      </c>
      <c r="J4" s="1">
        <v>0</v>
      </c>
      <c r="K4" s="1">
        <v>0</v>
      </c>
      <c r="L4" s="1"/>
      <c r="M4" s="1"/>
      <c r="N4" s="1" t="s">
        <v>131</v>
      </c>
      <c r="O4" s="1" t="s">
        <v>95</v>
      </c>
      <c r="P4" s="3" t="s">
        <v>96</v>
      </c>
      <c r="Q4" s="87" t="s">
        <v>132</v>
      </c>
      <c r="R4" s="87">
        <v>37324165</v>
      </c>
      <c r="S4" s="87" t="s">
        <v>133</v>
      </c>
      <c r="T4" s="96">
        <v>36124810</v>
      </c>
      <c r="U4" s="1"/>
      <c r="V4" s="43" t="s">
        <v>97</v>
      </c>
      <c r="W4" s="1"/>
      <c r="X4" s="1"/>
      <c r="Y4" s="1" t="s">
        <v>117</v>
      </c>
      <c r="Z4" s="26"/>
      <c r="AA4" s="1" t="s">
        <v>134</v>
      </c>
      <c r="AB4" s="1" t="s">
        <v>119</v>
      </c>
      <c r="AC4" t="s">
        <v>135</v>
      </c>
      <c r="AD4" s="1" t="s">
        <v>136</v>
      </c>
      <c r="AE4" s="1" t="s">
        <v>137</v>
      </c>
      <c r="AF4" s="1" t="s">
        <v>122</v>
      </c>
      <c r="AG4" t="s">
        <v>135</v>
      </c>
      <c r="AH4" s="1" t="s">
        <v>138</v>
      </c>
      <c r="AI4" s="1" t="s">
        <v>139</v>
      </c>
      <c r="AJ4" s="26" t="s">
        <v>105</v>
      </c>
      <c r="AK4" s="1"/>
      <c r="AL4" s="1"/>
      <c r="AM4" s="1"/>
      <c r="AN4" s="1"/>
      <c r="AO4" s="1"/>
      <c r="AP4" s="1"/>
      <c r="AQ4" s="1"/>
      <c r="AR4" s="1"/>
      <c r="AS4" s="1"/>
      <c r="BA4" s="1"/>
      <c r="BB4" s="1"/>
    </row>
    <row r="5" spans="1:54" ht="15" customHeight="1" thickTop="1" thickBot="1" x14ac:dyDescent="0.45">
      <c r="A5" s="31">
        <v>4</v>
      </c>
      <c r="B5" s="9" t="s">
        <v>86</v>
      </c>
      <c r="C5" s="4" t="s">
        <v>140</v>
      </c>
      <c r="D5" s="4" t="s">
        <v>141</v>
      </c>
      <c r="E5" s="1" t="s">
        <v>127</v>
      </c>
      <c r="F5" s="1" t="s">
        <v>142</v>
      </c>
      <c r="G5" s="1" t="s">
        <v>143</v>
      </c>
      <c r="H5" s="1" t="s">
        <v>144</v>
      </c>
      <c r="I5" s="1" t="s">
        <v>145</v>
      </c>
      <c r="J5" s="1">
        <v>0</v>
      </c>
      <c r="K5" s="1">
        <v>0</v>
      </c>
      <c r="L5" s="1"/>
      <c r="M5" s="1"/>
      <c r="N5" s="1" t="s">
        <v>146</v>
      </c>
      <c r="O5" s="1" t="s">
        <v>147</v>
      </c>
      <c r="P5" s="3" t="s">
        <v>96</v>
      </c>
      <c r="S5" s="87" t="s">
        <v>148</v>
      </c>
      <c r="T5" s="96">
        <v>15276095</v>
      </c>
      <c r="U5" s="1"/>
      <c r="V5" s="43" t="s">
        <v>97</v>
      </c>
      <c r="W5" s="1"/>
      <c r="X5" s="1"/>
      <c r="Y5" s="1" t="s">
        <v>117</v>
      </c>
      <c r="Z5" s="26"/>
      <c r="AA5" s="1" t="s">
        <v>149</v>
      </c>
      <c r="AB5" s="1" t="s">
        <v>119</v>
      </c>
      <c r="AC5" t="s">
        <v>150</v>
      </c>
      <c r="AD5" s="1" t="s">
        <v>151</v>
      </c>
      <c r="AE5" s="1" t="s">
        <v>152</v>
      </c>
      <c r="AF5" s="1" t="s">
        <v>122</v>
      </c>
      <c r="AG5" t="s">
        <v>150</v>
      </c>
      <c r="AH5" s="1" t="s">
        <v>153</v>
      </c>
      <c r="AI5" s="1" t="s">
        <v>154</v>
      </c>
      <c r="AJ5" s="26" t="s">
        <v>105</v>
      </c>
      <c r="AK5" s="1"/>
      <c r="AL5" s="1"/>
      <c r="AM5" s="1"/>
      <c r="AN5" s="1"/>
      <c r="AO5" s="1"/>
      <c r="AP5" s="1"/>
      <c r="AQ5" s="1"/>
      <c r="AR5" s="1"/>
      <c r="AS5" s="1"/>
      <c r="BA5" s="1"/>
      <c r="BB5" s="1"/>
    </row>
    <row r="6" spans="1:54" ht="15" customHeight="1" thickTop="1" thickBot="1" x14ac:dyDescent="0.45">
      <c r="A6" s="31">
        <v>5</v>
      </c>
      <c r="B6" s="9" t="s">
        <v>86</v>
      </c>
      <c r="C6" s="4" t="s">
        <v>155</v>
      </c>
      <c r="D6" s="4" t="s">
        <v>156</v>
      </c>
      <c r="E6" s="1" t="s">
        <v>109</v>
      </c>
      <c r="F6" s="1" t="s">
        <v>157</v>
      </c>
      <c r="G6" s="1" t="s">
        <v>158</v>
      </c>
      <c r="H6" s="1" t="s">
        <v>159</v>
      </c>
      <c r="I6" s="1" t="s">
        <v>160</v>
      </c>
      <c r="J6" s="1">
        <v>0</v>
      </c>
      <c r="K6" s="1">
        <v>0</v>
      </c>
      <c r="L6" s="1"/>
      <c r="M6" s="1"/>
      <c r="N6" s="1" t="s">
        <v>161</v>
      </c>
      <c r="O6" s="1" t="s">
        <v>147</v>
      </c>
      <c r="P6" s="3" t="s">
        <v>96</v>
      </c>
      <c r="Q6" s="87" t="s">
        <v>162</v>
      </c>
      <c r="R6" s="87">
        <v>35641063</v>
      </c>
      <c r="S6" s="87" t="s">
        <v>162</v>
      </c>
      <c r="T6" s="96">
        <v>38228583</v>
      </c>
      <c r="U6" s="1"/>
      <c r="V6" s="43" t="s">
        <v>97</v>
      </c>
      <c r="W6" s="1"/>
      <c r="X6" s="1" t="s">
        <v>163</v>
      </c>
      <c r="Y6" s="1" t="s">
        <v>117</v>
      </c>
      <c r="Z6" s="26"/>
      <c r="AA6" s="1" t="s">
        <v>164</v>
      </c>
      <c r="AB6" s="1" t="s">
        <v>119</v>
      </c>
      <c r="AC6" t="s">
        <v>165</v>
      </c>
      <c r="AD6" s="1" t="s">
        <v>166</v>
      </c>
      <c r="AE6" s="1" t="s">
        <v>167</v>
      </c>
      <c r="AF6" s="1" t="s">
        <v>122</v>
      </c>
      <c r="AG6" t="s">
        <v>165</v>
      </c>
      <c r="AH6" s="1" t="s">
        <v>168</v>
      </c>
      <c r="AI6" s="1" t="s">
        <v>169</v>
      </c>
      <c r="AJ6" s="26" t="s">
        <v>105</v>
      </c>
      <c r="AK6" s="1"/>
      <c r="AL6" s="1"/>
      <c r="AM6" s="1"/>
      <c r="AN6" s="1"/>
      <c r="AO6" s="1"/>
      <c r="AP6" s="1"/>
      <c r="AQ6" s="1"/>
      <c r="AR6" s="1"/>
      <c r="AS6" s="1"/>
      <c r="BA6" s="1"/>
      <c r="BB6" s="1"/>
    </row>
    <row r="7" spans="1:54" ht="15" customHeight="1" thickTop="1" thickBot="1" x14ac:dyDescent="0.45">
      <c r="A7" s="31">
        <v>6</v>
      </c>
      <c r="B7" s="9" t="s">
        <v>86</v>
      </c>
      <c r="C7" s="4" t="s">
        <v>170</v>
      </c>
      <c r="D7" t="s">
        <v>3556</v>
      </c>
      <c r="E7" s="1" t="s">
        <v>142</v>
      </c>
      <c r="F7" s="1" t="s">
        <v>109</v>
      </c>
      <c r="G7" s="1" t="s">
        <v>172</v>
      </c>
      <c r="H7" s="1" t="s">
        <v>173</v>
      </c>
      <c r="I7" s="1" t="s">
        <v>174</v>
      </c>
      <c r="J7" s="1">
        <v>0</v>
      </c>
      <c r="K7" s="1">
        <v>0</v>
      </c>
      <c r="L7" s="1"/>
      <c r="M7" s="1"/>
      <c r="N7" s="1" t="s">
        <v>175</v>
      </c>
      <c r="O7" s="1" t="s">
        <v>176</v>
      </c>
      <c r="P7" s="3" t="s">
        <v>96</v>
      </c>
      <c r="Q7" s="87" t="s">
        <v>177</v>
      </c>
      <c r="R7" s="87">
        <v>27576884</v>
      </c>
      <c r="S7" s="87" t="s">
        <v>177</v>
      </c>
      <c r="T7" s="96">
        <v>29177962</v>
      </c>
      <c r="U7" s="1"/>
      <c r="V7" s="43" t="s">
        <v>97</v>
      </c>
      <c r="W7" s="1"/>
      <c r="X7" s="1"/>
      <c r="Y7" s="1" t="s">
        <v>117</v>
      </c>
      <c r="Z7" s="26"/>
      <c r="AA7" s="1" t="s">
        <v>178</v>
      </c>
      <c r="AB7" s="1" t="s">
        <v>119</v>
      </c>
      <c r="AC7" t="s">
        <v>179</v>
      </c>
      <c r="AD7" s="1" t="s">
        <v>180</v>
      </c>
      <c r="AE7" s="1" t="s">
        <v>181</v>
      </c>
      <c r="AF7" s="1" t="s">
        <v>122</v>
      </c>
      <c r="AG7" t="s">
        <v>179</v>
      </c>
      <c r="AH7" s="1" t="s">
        <v>182</v>
      </c>
      <c r="AI7" s="1" t="s">
        <v>183</v>
      </c>
      <c r="AJ7" s="26" t="s">
        <v>105</v>
      </c>
      <c r="AK7" s="1"/>
      <c r="AL7" s="1"/>
      <c r="AM7" s="1"/>
      <c r="AN7" s="1"/>
      <c r="AO7" s="1"/>
      <c r="AP7" s="1"/>
      <c r="AQ7" s="1"/>
      <c r="AR7" s="1"/>
      <c r="AS7" s="1"/>
      <c r="BA7" s="1"/>
      <c r="BB7" s="1"/>
    </row>
    <row r="8" spans="1:54" ht="15" customHeight="1" thickTop="1" thickBot="1" x14ac:dyDescent="0.45">
      <c r="A8" s="31">
        <v>7</v>
      </c>
      <c r="B8" s="9" t="s">
        <v>86</v>
      </c>
      <c r="C8" s="4" t="s">
        <v>184</v>
      </c>
      <c r="D8" s="4" t="s">
        <v>185</v>
      </c>
      <c r="E8" s="1" t="s">
        <v>109</v>
      </c>
      <c r="F8" s="1" t="s">
        <v>127</v>
      </c>
      <c r="G8" s="1" t="s">
        <v>186</v>
      </c>
      <c r="H8" s="1" t="s">
        <v>187</v>
      </c>
      <c r="I8" s="1" t="s">
        <v>188</v>
      </c>
      <c r="J8" s="1">
        <v>0</v>
      </c>
      <c r="K8" s="1">
        <v>0</v>
      </c>
      <c r="L8" s="1"/>
      <c r="M8" s="1"/>
      <c r="N8" s="1" t="s">
        <v>189</v>
      </c>
      <c r="O8" s="1" t="s">
        <v>176</v>
      </c>
      <c r="P8" s="3" t="s">
        <v>96</v>
      </c>
      <c r="Q8" s="87" t="s">
        <v>190</v>
      </c>
      <c r="R8" s="87">
        <v>52672820</v>
      </c>
      <c r="S8" s="87" t="s">
        <v>190</v>
      </c>
      <c r="T8" s="96">
        <v>65259187</v>
      </c>
      <c r="U8" s="1"/>
      <c r="V8" s="43" t="s">
        <v>97</v>
      </c>
      <c r="W8" s="1"/>
      <c r="X8" s="1"/>
      <c r="Y8" s="1" t="s">
        <v>117</v>
      </c>
      <c r="Z8" s="26"/>
      <c r="AA8" s="1" t="s">
        <v>191</v>
      </c>
      <c r="AB8" s="1" t="s">
        <v>119</v>
      </c>
      <c r="AC8" t="s">
        <v>192</v>
      </c>
      <c r="AD8" s="1" t="s">
        <v>193</v>
      </c>
      <c r="AE8" s="1" t="s">
        <v>194</v>
      </c>
      <c r="AF8" s="1" t="s">
        <v>122</v>
      </c>
      <c r="AG8" t="s">
        <v>192</v>
      </c>
      <c r="AH8" s="1" t="s">
        <v>195</v>
      </c>
      <c r="AI8" s="1" t="s">
        <v>196</v>
      </c>
      <c r="AJ8" s="26" t="s">
        <v>105</v>
      </c>
      <c r="AK8" s="1"/>
      <c r="AL8" s="1"/>
      <c r="AM8" s="1"/>
      <c r="AN8" s="1"/>
      <c r="AO8" s="1"/>
      <c r="AP8" s="1"/>
      <c r="AQ8" s="1"/>
      <c r="AR8" s="1"/>
      <c r="AS8" s="1"/>
      <c r="BA8" s="1"/>
      <c r="BB8" s="1"/>
    </row>
    <row r="9" spans="1:54" ht="15" customHeight="1" thickTop="1" thickBot="1" x14ac:dyDescent="0.45">
      <c r="A9" s="31">
        <v>8</v>
      </c>
      <c r="B9" s="9" t="s">
        <v>86</v>
      </c>
      <c r="C9" s="4" t="s">
        <v>197</v>
      </c>
      <c r="D9" s="4" t="s">
        <v>198</v>
      </c>
      <c r="E9" s="1" t="s">
        <v>108</v>
      </c>
      <c r="F9" s="1" t="s">
        <v>109</v>
      </c>
      <c r="G9" s="1" t="s">
        <v>199</v>
      </c>
      <c r="H9" s="1" t="s">
        <v>200</v>
      </c>
      <c r="I9" s="1" t="s">
        <v>201</v>
      </c>
      <c r="J9" s="1">
        <v>0</v>
      </c>
      <c r="K9" s="1">
        <v>0</v>
      </c>
      <c r="L9" s="1"/>
      <c r="M9" s="1"/>
      <c r="N9" s="1" t="s">
        <v>202</v>
      </c>
      <c r="O9" s="1" t="s">
        <v>176</v>
      </c>
      <c r="P9" s="3" t="s">
        <v>96</v>
      </c>
      <c r="Q9" s="87" t="s">
        <v>203</v>
      </c>
      <c r="R9" s="87">
        <v>17637330</v>
      </c>
      <c r="S9" s="87" t="s">
        <v>203</v>
      </c>
      <c r="T9" s="96">
        <v>13348552</v>
      </c>
      <c r="U9" s="1"/>
      <c r="V9" s="43" t="s">
        <v>97</v>
      </c>
      <c r="W9" s="1"/>
      <c r="X9" s="1"/>
      <c r="Y9" s="1" t="s">
        <v>117</v>
      </c>
      <c r="Z9" s="26"/>
      <c r="AA9" s="1" t="s">
        <v>204</v>
      </c>
      <c r="AB9" s="1" t="s">
        <v>119</v>
      </c>
      <c r="AC9" t="s">
        <v>205</v>
      </c>
      <c r="AD9" s="1" t="s">
        <v>206</v>
      </c>
      <c r="AE9" s="1" t="s">
        <v>207</v>
      </c>
      <c r="AF9" s="1" t="s">
        <v>122</v>
      </c>
      <c r="AG9" t="s">
        <v>205</v>
      </c>
      <c r="AH9" s="1" t="s">
        <v>208</v>
      </c>
      <c r="AI9" s="1" t="s">
        <v>209</v>
      </c>
      <c r="AJ9" s="26" t="s">
        <v>105</v>
      </c>
      <c r="AK9" s="1"/>
      <c r="AL9" s="1"/>
      <c r="AM9" s="1"/>
      <c r="AN9" s="1"/>
      <c r="AO9" s="1"/>
      <c r="AP9" s="1"/>
      <c r="AQ9" s="1"/>
      <c r="AR9" s="1"/>
      <c r="AS9" s="1"/>
      <c r="BA9" s="1"/>
      <c r="BB9" s="1"/>
    </row>
    <row r="10" spans="1:54" ht="15" customHeight="1" thickTop="1" thickBot="1" x14ac:dyDescent="0.45">
      <c r="A10" s="31">
        <v>9</v>
      </c>
      <c r="B10" s="9" t="s">
        <v>86</v>
      </c>
      <c r="C10" s="4" t="s">
        <v>210</v>
      </c>
      <c r="D10" s="4" t="s">
        <v>211</v>
      </c>
      <c r="E10" s="1" t="s">
        <v>109</v>
      </c>
      <c r="F10" s="1" t="s">
        <v>142</v>
      </c>
      <c r="G10" s="1" t="s">
        <v>212</v>
      </c>
      <c r="H10" s="1" t="s">
        <v>213</v>
      </c>
      <c r="I10" s="1" t="s">
        <v>214</v>
      </c>
      <c r="J10" s="1">
        <v>0</v>
      </c>
      <c r="K10" s="1">
        <v>0</v>
      </c>
      <c r="L10" s="1"/>
      <c r="M10" s="1"/>
      <c r="N10" s="1" t="s">
        <v>215</v>
      </c>
      <c r="O10" s="1" t="s">
        <v>95</v>
      </c>
      <c r="P10" s="3" t="s">
        <v>96</v>
      </c>
      <c r="Q10" s="87" t="s">
        <v>133</v>
      </c>
      <c r="R10" s="87">
        <v>65139272</v>
      </c>
      <c r="S10" s="87" t="s">
        <v>133</v>
      </c>
      <c r="T10" s="96">
        <v>70298983</v>
      </c>
      <c r="U10" s="1"/>
      <c r="V10" s="43" t="s">
        <v>97</v>
      </c>
      <c r="W10" s="1"/>
      <c r="X10" s="1"/>
      <c r="Y10" s="1" t="s">
        <v>117</v>
      </c>
      <c r="Z10" s="26"/>
      <c r="AA10" s="1" t="s">
        <v>216</v>
      </c>
      <c r="AB10" s="1" t="s">
        <v>119</v>
      </c>
      <c r="AC10" t="s">
        <v>217</v>
      </c>
      <c r="AD10" s="1" t="s">
        <v>218</v>
      </c>
      <c r="AE10" s="1" t="s">
        <v>219</v>
      </c>
      <c r="AF10" s="1" t="s">
        <v>122</v>
      </c>
      <c r="AG10" t="s">
        <v>217</v>
      </c>
      <c r="AH10" s="1" t="s">
        <v>220</v>
      </c>
      <c r="AI10" s="1" t="s">
        <v>221</v>
      </c>
      <c r="AJ10" s="26" t="s">
        <v>105</v>
      </c>
      <c r="AK10" s="1"/>
      <c r="AL10" s="1"/>
      <c r="AM10" s="1"/>
      <c r="AN10" s="1"/>
      <c r="AO10" s="1"/>
      <c r="AP10" s="1"/>
      <c r="AQ10" s="1"/>
      <c r="AR10" s="1"/>
      <c r="AS10" s="1"/>
      <c r="BA10" s="1"/>
      <c r="BB10" s="1"/>
    </row>
    <row r="11" spans="1:54" ht="15" customHeight="1" thickTop="1" thickBot="1" x14ac:dyDescent="0.45">
      <c r="A11" s="31">
        <v>10</v>
      </c>
      <c r="B11" s="9" t="s">
        <v>86</v>
      </c>
      <c r="C11" s="4" t="s">
        <v>222</v>
      </c>
      <c r="D11" s="4" t="s">
        <v>223</v>
      </c>
      <c r="E11" s="1" t="s">
        <v>127</v>
      </c>
      <c r="F11" s="1" t="s">
        <v>108</v>
      </c>
      <c r="G11" s="1" t="s">
        <v>224</v>
      </c>
      <c r="H11" s="1" t="s">
        <v>225</v>
      </c>
      <c r="I11" s="1" t="s">
        <v>226</v>
      </c>
      <c r="J11" s="1">
        <v>0</v>
      </c>
      <c r="K11" s="1">
        <v>0</v>
      </c>
      <c r="L11" s="1"/>
      <c r="M11" s="1"/>
      <c r="N11" s="1" t="s">
        <v>227</v>
      </c>
      <c r="O11" s="1" t="s">
        <v>147</v>
      </c>
      <c r="P11" s="3" t="s">
        <v>96</v>
      </c>
      <c r="Q11" s="87" t="s">
        <v>148</v>
      </c>
      <c r="R11" s="87">
        <v>9198721</v>
      </c>
      <c r="S11" s="87" t="s">
        <v>148</v>
      </c>
      <c r="T11" s="96">
        <v>12626231</v>
      </c>
      <c r="U11" s="1"/>
      <c r="V11" s="43" t="s">
        <v>97</v>
      </c>
      <c r="W11" s="1"/>
      <c r="X11" s="1"/>
      <c r="Y11" s="1" t="s">
        <v>117</v>
      </c>
      <c r="Z11" s="26"/>
      <c r="AA11" s="1" t="s">
        <v>228</v>
      </c>
      <c r="AB11" s="1" t="s">
        <v>119</v>
      </c>
      <c r="AC11" t="s">
        <v>26</v>
      </c>
      <c r="AD11" s="1" t="s">
        <v>229</v>
      </c>
      <c r="AE11" s="1" t="s">
        <v>230</v>
      </c>
      <c r="AF11" s="1" t="s">
        <v>122</v>
      </c>
      <c r="AG11" t="s">
        <v>26</v>
      </c>
      <c r="AH11" s="1" t="s">
        <v>231</v>
      </c>
      <c r="AI11" s="1" t="s">
        <v>232</v>
      </c>
      <c r="AJ11" s="26" t="s">
        <v>105</v>
      </c>
      <c r="AK11" s="1"/>
      <c r="AL11" s="1"/>
      <c r="AM11" s="1"/>
      <c r="AN11" s="1"/>
      <c r="AO11" s="1"/>
      <c r="AP11" s="1"/>
      <c r="AQ11" s="1"/>
      <c r="AR11" s="1"/>
      <c r="AS11" s="1"/>
      <c r="BA11" s="1"/>
      <c r="BB11" s="1"/>
    </row>
    <row r="12" spans="1:54" ht="15" customHeight="1" thickTop="1" thickBot="1" x14ac:dyDescent="0.45">
      <c r="A12" s="31">
        <v>11</v>
      </c>
      <c r="B12" s="9" t="s">
        <v>86</v>
      </c>
      <c r="C12" s="4" t="s">
        <v>233</v>
      </c>
      <c r="D12" s="4" t="s">
        <v>234</v>
      </c>
      <c r="E12" s="1" t="s">
        <v>108</v>
      </c>
      <c r="F12" s="1" t="s">
        <v>127</v>
      </c>
      <c r="G12" s="1" t="s">
        <v>235</v>
      </c>
      <c r="H12" s="1" t="s">
        <v>236</v>
      </c>
      <c r="I12" s="1" t="s">
        <v>237</v>
      </c>
      <c r="J12" s="1">
        <v>0</v>
      </c>
      <c r="K12" s="1">
        <v>0</v>
      </c>
      <c r="L12" s="1"/>
      <c r="M12" s="1"/>
      <c r="N12" s="1" t="s">
        <v>238</v>
      </c>
      <c r="O12" s="1" t="s">
        <v>95</v>
      </c>
      <c r="P12" s="3" t="s">
        <v>96</v>
      </c>
      <c r="Q12" s="87" t="s">
        <v>239</v>
      </c>
      <c r="R12" s="87">
        <v>13203734</v>
      </c>
      <c r="U12" s="1"/>
      <c r="V12" s="43" t="s">
        <v>97</v>
      </c>
      <c r="W12" s="1"/>
      <c r="X12" s="1"/>
      <c r="Y12" s="1" t="s">
        <v>117</v>
      </c>
      <c r="Z12" s="26"/>
      <c r="AA12" s="1" t="s">
        <v>240</v>
      </c>
      <c r="AB12" s="1" t="s">
        <v>119</v>
      </c>
      <c r="AC12" t="s">
        <v>241</v>
      </c>
      <c r="AD12" s="1" t="s">
        <v>242</v>
      </c>
      <c r="AE12" s="1" t="s">
        <v>243</v>
      </c>
      <c r="AF12" s="1" t="s">
        <v>122</v>
      </c>
      <c r="AG12" t="s">
        <v>241</v>
      </c>
      <c r="AH12" s="1" t="s">
        <v>244</v>
      </c>
      <c r="AI12" s="1" t="s">
        <v>245</v>
      </c>
      <c r="AJ12" s="26" t="s">
        <v>105</v>
      </c>
      <c r="AK12" s="1"/>
      <c r="AL12" s="1"/>
      <c r="AM12" s="1"/>
      <c r="AN12" s="1"/>
      <c r="AO12" s="1"/>
      <c r="AP12" s="1"/>
      <c r="AQ12" s="1"/>
      <c r="AR12" s="1"/>
      <c r="AS12" s="1"/>
      <c r="BA12" s="1"/>
      <c r="BB12" s="1"/>
    </row>
    <row r="13" spans="1:54" ht="15" customHeight="1" thickTop="1" thickBot="1" x14ac:dyDescent="0.45">
      <c r="A13" s="31">
        <v>12</v>
      </c>
      <c r="B13" s="9" t="s">
        <v>86</v>
      </c>
      <c r="C13" s="4" t="s">
        <v>246</v>
      </c>
      <c r="D13" s="4" t="s">
        <v>247</v>
      </c>
      <c r="E13" s="1" t="s">
        <v>127</v>
      </c>
      <c r="F13" s="1" t="s">
        <v>108</v>
      </c>
      <c r="G13" s="1" t="s">
        <v>248</v>
      </c>
      <c r="H13" s="1" t="s">
        <v>249</v>
      </c>
      <c r="I13" s="1" t="s">
        <v>250</v>
      </c>
      <c r="J13" s="1">
        <v>0</v>
      </c>
      <c r="K13" s="1">
        <v>0</v>
      </c>
      <c r="L13" s="1"/>
      <c r="M13" s="1"/>
      <c r="N13" s="1" t="s">
        <v>251</v>
      </c>
      <c r="O13" s="1" t="s">
        <v>95</v>
      </c>
      <c r="P13" s="3" t="s">
        <v>96</v>
      </c>
      <c r="Q13" s="87" t="s">
        <v>252</v>
      </c>
      <c r="R13" s="87">
        <v>54571149</v>
      </c>
      <c r="S13" s="87" t="s">
        <v>252</v>
      </c>
      <c r="T13" s="96">
        <v>9937516</v>
      </c>
      <c r="U13" s="1"/>
      <c r="V13" s="43" t="s">
        <v>97</v>
      </c>
      <c r="W13" s="1"/>
      <c r="X13" s="1"/>
      <c r="Y13" s="1" t="s">
        <v>117</v>
      </c>
      <c r="Z13" s="26"/>
      <c r="AA13" s="1" t="s">
        <v>253</v>
      </c>
      <c r="AB13" s="1" t="s">
        <v>119</v>
      </c>
      <c r="AC13" t="s">
        <v>254</v>
      </c>
      <c r="AD13" s="1" t="s">
        <v>255</v>
      </c>
      <c r="AE13" s="1" t="s">
        <v>256</v>
      </c>
      <c r="AF13" s="1" t="s">
        <v>122</v>
      </c>
      <c r="AG13" t="s">
        <v>254</v>
      </c>
      <c r="AH13" s="1" t="s">
        <v>257</v>
      </c>
      <c r="AI13" s="1" t="s">
        <v>258</v>
      </c>
      <c r="AJ13" s="26" t="s">
        <v>105</v>
      </c>
      <c r="AK13" s="1"/>
      <c r="AL13" s="1"/>
      <c r="AM13" s="1"/>
      <c r="AN13" s="1"/>
      <c r="AO13" s="1"/>
      <c r="AP13" s="1"/>
      <c r="AQ13" s="1"/>
      <c r="AR13" s="1"/>
      <c r="AS13" s="1"/>
      <c r="BA13" s="1"/>
      <c r="BB13" s="1"/>
    </row>
    <row r="14" spans="1:54" ht="15" customHeight="1" thickTop="1" thickBot="1" x14ac:dyDescent="0.45">
      <c r="A14" s="31">
        <v>13</v>
      </c>
      <c r="B14" s="9" t="s">
        <v>86</v>
      </c>
      <c r="C14" s="4" t="s">
        <v>259</v>
      </c>
      <c r="D14" s="4" t="s">
        <v>260</v>
      </c>
      <c r="E14" s="1" t="s">
        <v>127</v>
      </c>
      <c r="F14" s="1" t="s">
        <v>109</v>
      </c>
      <c r="G14" s="1" t="s">
        <v>261</v>
      </c>
      <c r="H14" s="1" t="s">
        <v>262</v>
      </c>
      <c r="I14" s="1" t="s">
        <v>263</v>
      </c>
      <c r="J14" s="1">
        <v>0</v>
      </c>
      <c r="K14" s="1">
        <v>0</v>
      </c>
      <c r="L14" s="1"/>
      <c r="M14" s="1"/>
      <c r="N14" s="1" t="s">
        <v>264</v>
      </c>
      <c r="O14" s="1" t="s">
        <v>176</v>
      </c>
      <c r="P14" s="3" t="s">
        <v>96</v>
      </c>
      <c r="Q14" s="87" t="s">
        <v>148</v>
      </c>
      <c r="R14" s="87">
        <v>51993828</v>
      </c>
      <c r="S14" s="87" t="s">
        <v>148</v>
      </c>
      <c r="T14" s="96">
        <v>56999741</v>
      </c>
      <c r="U14" s="1"/>
      <c r="V14" s="43" t="s">
        <v>97</v>
      </c>
      <c r="W14" s="1"/>
      <c r="X14" s="1"/>
      <c r="Y14" s="1" t="s">
        <v>117</v>
      </c>
      <c r="Z14" s="26"/>
      <c r="AA14" s="1" t="s">
        <v>265</v>
      </c>
      <c r="AB14" s="1" t="s">
        <v>119</v>
      </c>
      <c r="AC14" t="s">
        <v>266</v>
      </c>
      <c r="AD14" s="1" t="s">
        <v>267</v>
      </c>
      <c r="AE14" s="1" t="s">
        <v>268</v>
      </c>
      <c r="AF14" s="1" t="s">
        <v>122</v>
      </c>
      <c r="AG14" t="s">
        <v>266</v>
      </c>
      <c r="AH14" s="1" t="s">
        <v>269</v>
      </c>
      <c r="AI14" s="1" t="s">
        <v>270</v>
      </c>
      <c r="AJ14" s="26" t="s">
        <v>105</v>
      </c>
      <c r="AK14" s="1"/>
      <c r="AL14" s="1"/>
      <c r="AM14" s="1"/>
      <c r="AN14" s="1"/>
      <c r="AO14" s="1"/>
      <c r="AP14" s="1"/>
      <c r="AQ14" s="1"/>
      <c r="AR14" s="1"/>
      <c r="AS14" s="1"/>
      <c r="BA14" s="1"/>
      <c r="BB14" s="1"/>
    </row>
    <row r="15" spans="1:54" ht="15" customHeight="1" thickTop="1" thickBot="1" x14ac:dyDescent="0.45">
      <c r="A15" s="31">
        <v>14</v>
      </c>
      <c r="B15" s="9" t="s">
        <v>86</v>
      </c>
      <c r="C15" s="4" t="s">
        <v>271</v>
      </c>
      <c r="D15" s="4" t="s">
        <v>272</v>
      </c>
      <c r="E15" s="1" t="s">
        <v>109</v>
      </c>
      <c r="F15" s="1" t="s">
        <v>142</v>
      </c>
      <c r="G15" s="1" t="s">
        <v>273</v>
      </c>
      <c r="H15" s="1" t="s">
        <v>274</v>
      </c>
      <c r="I15" s="1" t="s">
        <v>275</v>
      </c>
      <c r="J15" s="1">
        <v>0</v>
      </c>
      <c r="K15" s="1">
        <v>0</v>
      </c>
      <c r="L15" s="1"/>
      <c r="M15" s="1"/>
      <c r="N15" s="1" t="s">
        <v>276</v>
      </c>
      <c r="O15" s="1" t="s">
        <v>176</v>
      </c>
      <c r="P15" s="3" t="s">
        <v>96</v>
      </c>
      <c r="Q15" s="87" t="s">
        <v>115</v>
      </c>
      <c r="R15" s="87" t="s">
        <v>277</v>
      </c>
      <c r="S15" s="87" t="s">
        <v>115</v>
      </c>
      <c r="T15" s="96">
        <v>26477291</v>
      </c>
      <c r="U15" s="1"/>
      <c r="V15" s="43" t="s">
        <v>97</v>
      </c>
      <c r="W15" s="1"/>
      <c r="X15" s="1"/>
      <c r="Y15" s="1" t="s">
        <v>117</v>
      </c>
      <c r="Z15" s="26"/>
      <c r="AA15" s="1" t="s">
        <v>278</v>
      </c>
      <c r="AB15" s="1" t="s">
        <v>119</v>
      </c>
      <c r="AC15" t="s">
        <v>279</v>
      </c>
      <c r="AD15" s="1" t="s">
        <v>280</v>
      </c>
      <c r="AE15" s="1" t="s">
        <v>281</v>
      </c>
      <c r="AF15" s="1" t="s">
        <v>122</v>
      </c>
      <c r="AG15" t="s">
        <v>279</v>
      </c>
      <c r="AH15" s="1" t="s">
        <v>282</v>
      </c>
      <c r="AI15" s="1" t="s">
        <v>283</v>
      </c>
      <c r="AJ15" s="26" t="s">
        <v>105</v>
      </c>
      <c r="AK15" s="1"/>
      <c r="AL15" s="1"/>
      <c r="AM15" s="1"/>
      <c r="AN15" s="1"/>
      <c r="AO15" s="1"/>
      <c r="AP15" s="1"/>
      <c r="AQ15" s="1"/>
      <c r="AR15" s="1"/>
      <c r="AS15" s="1"/>
      <c r="BA15" s="1"/>
      <c r="BB15" s="1"/>
    </row>
    <row r="16" spans="1:54" ht="15" customHeight="1" thickTop="1" thickBot="1" x14ac:dyDescent="0.45">
      <c r="A16" s="31">
        <v>15</v>
      </c>
      <c r="B16" s="9" t="s">
        <v>86</v>
      </c>
      <c r="C16" s="4" t="s">
        <v>284</v>
      </c>
      <c r="D16" s="4" t="s">
        <v>285</v>
      </c>
      <c r="E16" s="1" t="s">
        <v>142</v>
      </c>
      <c r="F16" s="1" t="s">
        <v>108</v>
      </c>
      <c r="G16" s="1" t="s">
        <v>286</v>
      </c>
      <c r="H16" s="1" t="s">
        <v>287</v>
      </c>
      <c r="I16" s="1" t="s">
        <v>288</v>
      </c>
      <c r="J16" s="44">
        <v>1.9</v>
      </c>
      <c r="K16" s="1">
        <v>0</v>
      </c>
      <c r="L16" s="1"/>
      <c r="M16" s="1"/>
      <c r="N16" s="1" t="s">
        <v>289</v>
      </c>
      <c r="O16" s="1" t="s">
        <v>95</v>
      </c>
      <c r="P16" s="3" t="s">
        <v>96</v>
      </c>
      <c r="Q16" s="87" t="s">
        <v>290</v>
      </c>
      <c r="R16" s="87">
        <v>17096334</v>
      </c>
      <c r="U16" s="1"/>
      <c r="V16" s="43" t="s">
        <v>97</v>
      </c>
      <c r="W16" s="1"/>
      <c r="X16" s="1"/>
      <c r="Y16" s="1" t="s">
        <v>117</v>
      </c>
      <c r="Z16" s="26"/>
      <c r="AA16" s="1" t="s">
        <v>291</v>
      </c>
      <c r="AB16" s="1" t="s">
        <v>119</v>
      </c>
      <c r="AC16" t="s">
        <v>292</v>
      </c>
      <c r="AD16" s="1" t="s">
        <v>293</v>
      </c>
      <c r="AE16" s="1" t="s">
        <v>294</v>
      </c>
      <c r="AF16" s="1" t="s">
        <v>122</v>
      </c>
      <c r="AG16" t="s">
        <v>292</v>
      </c>
      <c r="AH16" s="1" t="s">
        <v>295</v>
      </c>
      <c r="AI16" s="1" t="s">
        <v>296</v>
      </c>
      <c r="AJ16" s="26" t="s">
        <v>105</v>
      </c>
      <c r="AK16" s="1"/>
      <c r="AL16" s="1"/>
      <c r="AM16" s="1"/>
      <c r="AN16" s="1"/>
      <c r="AO16" s="1"/>
      <c r="AP16" s="1"/>
      <c r="AQ16" s="1"/>
      <c r="AR16" s="1"/>
      <c r="AS16" s="1"/>
      <c r="BA16" s="1"/>
      <c r="BB16" s="1"/>
    </row>
    <row r="17" spans="1:54" ht="15" customHeight="1" thickTop="1" thickBot="1" x14ac:dyDescent="0.45">
      <c r="A17" s="31">
        <v>16</v>
      </c>
      <c r="B17" s="9" t="s">
        <v>86</v>
      </c>
      <c r="C17" s="4" t="s">
        <v>297</v>
      </c>
      <c r="D17" s="4" t="s">
        <v>298</v>
      </c>
      <c r="E17" s="1" t="s">
        <v>108</v>
      </c>
      <c r="F17" s="1" t="s">
        <v>127</v>
      </c>
      <c r="G17" s="1" t="s">
        <v>299</v>
      </c>
      <c r="H17" s="1" t="s">
        <v>300</v>
      </c>
      <c r="I17" s="1" t="s">
        <v>301</v>
      </c>
      <c r="J17" s="44">
        <v>2</v>
      </c>
      <c r="K17" s="1">
        <v>0</v>
      </c>
      <c r="L17" s="1"/>
      <c r="M17" s="1"/>
      <c r="N17" s="1" t="s">
        <v>302</v>
      </c>
      <c r="O17" s="1" t="s">
        <v>95</v>
      </c>
      <c r="P17" s="3" t="s">
        <v>96</v>
      </c>
      <c r="U17" s="1"/>
      <c r="V17" s="43" t="s">
        <v>97</v>
      </c>
      <c r="W17" s="1"/>
      <c r="X17" s="1"/>
      <c r="Y17" s="1" t="s">
        <v>117</v>
      </c>
      <c r="Z17" s="26"/>
      <c r="AA17" s="1" t="s">
        <v>303</v>
      </c>
      <c r="AB17" s="1" t="s">
        <v>119</v>
      </c>
      <c r="AC17" t="s">
        <v>304</v>
      </c>
      <c r="AD17" s="1" t="s">
        <v>305</v>
      </c>
      <c r="AE17" s="1" t="s">
        <v>306</v>
      </c>
      <c r="AF17" s="1" t="s">
        <v>122</v>
      </c>
      <c r="AG17" t="s">
        <v>304</v>
      </c>
      <c r="AH17" s="1" t="s">
        <v>307</v>
      </c>
      <c r="AI17" s="1" t="s">
        <v>308</v>
      </c>
      <c r="AJ17" s="26" t="s">
        <v>105</v>
      </c>
      <c r="AK17" s="1"/>
      <c r="AL17" s="1"/>
      <c r="AM17" s="1"/>
      <c r="AN17" s="1"/>
      <c r="AO17" s="1"/>
      <c r="AP17" s="1"/>
      <c r="AQ17" s="1"/>
      <c r="AR17" s="1"/>
      <c r="AS17" s="1"/>
      <c r="BA17" s="1"/>
      <c r="BB17" s="1"/>
    </row>
    <row r="18" spans="1:54" ht="15" customHeight="1" thickTop="1" thickBot="1" x14ac:dyDescent="0.45">
      <c r="A18" s="31">
        <v>17</v>
      </c>
      <c r="B18" s="9" t="s">
        <v>86</v>
      </c>
      <c r="C18" s="4" t="s">
        <v>309</v>
      </c>
      <c r="D18" s="4" t="s">
        <v>309</v>
      </c>
      <c r="E18" s="1" t="s">
        <v>109</v>
      </c>
      <c r="F18" s="1" t="s">
        <v>127</v>
      </c>
      <c r="G18" s="1" t="s">
        <v>310</v>
      </c>
      <c r="H18" s="1" t="s">
        <v>311</v>
      </c>
      <c r="I18" s="1" t="s">
        <v>312</v>
      </c>
      <c r="J18" s="1">
        <v>0</v>
      </c>
      <c r="K18" s="1">
        <v>0</v>
      </c>
      <c r="L18" s="1"/>
      <c r="M18" s="1"/>
      <c r="N18" s="1" t="s">
        <v>313</v>
      </c>
      <c r="O18" s="1" t="s">
        <v>176</v>
      </c>
      <c r="P18" s="3" t="s">
        <v>96</v>
      </c>
      <c r="Q18" s="87" t="s">
        <v>314</v>
      </c>
      <c r="R18" s="87">
        <v>8292351</v>
      </c>
      <c r="U18" s="1"/>
      <c r="V18" s="43" t="s">
        <v>97</v>
      </c>
      <c r="W18" s="1"/>
      <c r="X18" s="1"/>
      <c r="Y18" s="1" t="s">
        <v>117</v>
      </c>
      <c r="Z18" s="26"/>
      <c r="AA18" s="1" t="s">
        <v>315</v>
      </c>
      <c r="AB18" s="1" t="s">
        <v>119</v>
      </c>
      <c r="AC18" t="s">
        <v>316</v>
      </c>
      <c r="AD18" s="1" t="s">
        <v>317</v>
      </c>
      <c r="AE18" s="1" t="s">
        <v>318</v>
      </c>
      <c r="AF18" s="1" t="s">
        <v>122</v>
      </c>
      <c r="AG18" t="s">
        <v>316</v>
      </c>
      <c r="AH18" s="1" t="s">
        <v>319</v>
      </c>
      <c r="AI18" s="1" t="s">
        <v>320</v>
      </c>
      <c r="AJ18" s="26" t="s">
        <v>105</v>
      </c>
      <c r="AK18" s="1"/>
      <c r="AL18" s="1"/>
      <c r="AM18" s="1"/>
      <c r="AN18" s="1"/>
      <c r="AO18" s="1"/>
      <c r="AP18" s="1"/>
      <c r="AQ18" s="1"/>
      <c r="AR18" s="1"/>
      <c r="AS18" s="1"/>
      <c r="BA18" s="1"/>
      <c r="BB18" s="1"/>
    </row>
    <row r="19" spans="1:54" ht="15" customHeight="1" thickTop="1" thickBot="1" x14ac:dyDescent="0.45">
      <c r="A19" s="31">
        <v>18</v>
      </c>
      <c r="B19" s="9" t="s">
        <v>86</v>
      </c>
      <c r="C19" s="4" t="s">
        <v>321</v>
      </c>
      <c r="D19" s="4" t="s">
        <v>322</v>
      </c>
      <c r="E19" s="1" t="s">
        <v>142</v>
      </c>
      <c r="F19" s="1" t="s">
        <v>109</v>
      </c>
      <c r="G19" s="1" t="s">
        <v>323</v>
      </c>
      <c r="H19" s="1" t="s">
        <v>324</v>
      </c>
      <c r="I19" s="1" t="s">
        <v>325</v>
      </c>
      <c r="J19" s="44">
        <v>1</v>
      </c>
      <c r="K19" s="1">
        <v>0</v>
      </c>
      <c r="L19" s="1"/>
      <c r="M19" s="1"/>
      <c r="N19" s="1" t="s">
        <v>326</v>
      </c>
      <c r="O19" s="1" t="s">
        <v>176</v>
      </c>
      <c r="P19" s="3" t="s">
        <v>96</v>
      </c>
      <c r="Q19" s="87" t="s">
        <v>327</v>
      </c>
      <c r="R19" s="87">
        <v>11576466</v>
      </c>
      <c r="S19" s="87" t="s">
        <v>327</v>
      </c>
      <c r="T19" s="96">
        <v>7996596</v>
      </c>
      <c r="U19" s="1"/>
      <c r="V19" s="43" t="s">
        <v>97</v>
      </c>
      <c r="W19" s="1"/>
      <c r="X19" s="1"/>
      <c r="Y19" s="1" t="s">
        <v>117</v>
      </c>
      <c r="Z19" s="26"/>
      <c r="AA19" s="1" t="s">
        <v>328</v>
      </c>
      <c r="AB19" s="1" t="s">
        <v>119</v>
      </c>
      <c r="AC19" t="s">
        <v>329</v>
      </c>
      <c r="AD19" s="1" t="s">
        <v>330</v>
      </c>
      <c r="AE19" s="1" t="s">
        <v>331</v>
      </c>
      <c r="AF19" s="1" t="s">
        <v>122</v>
      </c>
      <c r="AG19" t="s">
        <v>329</v>
      </c>
      <c r="AH19" s="1" t="s">
        <v>332</v>
      </c>
      <c r="AI19" s="1" t="s">
        <v>333</v>
      </c>
      <c r="AJ19" s="26" t="s">
        <v>105</v>
      </c>
      <c r="AK19" s="1"/>
      <c r="AL19" s="1"/>
      <c r="AM19" s="1"/>
      <c r="AN19" s="1"/>
      <c r="AO19" s="1"/>
      <c r="AP19" s="1"/>
      <c r="AQ19" s="1"/>
      <c r="AR19" s="1"/>
      <c r="AS19" s="1"/>
      <c r="BA19" s="1"/>
      <c r="BB19" s="1"/>
    </row>
    <row r="20" spans="1:54" ht="15" customHeight="1" thickTop="1" thickBot="1" x14ac:dyDescent="0.45">
      <c r="A20" s="31">
        <v>19</v>
      </c>
      <c r="B20" s="9" t="s">
        <v>86</v>
      </c>
      <c r="C20" s="4" t="s">
        <v>334</v>
      </c>
      <c r="D20" s="4" t="s">
        <v>335</v>
      </c>
      <c r="E20" s="1" t="s">
        <v>109</v>
      </c>
      <c r="F20" s="1" t="s">
        <v>108</v>
      </c>
      <c r="G20" s="1" t="s">
        <v>336</v>
      </c>
      <c r="H20" s="1" t="s">
        <v>337</v>
      </c>
      <c r="I20" s="1" t="s">
        <v>338</v>
      </c>
      <c r="J20" s="1">
        <v>0</v>
      </c>
      <c r="K20" s="1">
        <v>0</v>
      </c>
      <c r="L20" s="1"/>
      <c r="M20" s="1"/>
      <c r="N20" s="1" t="s">
        <v>339</v>
      </c>
      <c r="O20" s="1" t="s">
        <v>176</v>
      </c>
      <c r="P20" s="3" t="s">
        <v>96</v>
      </c>
      <c r="Q20" s="87" t="s">
        <v>314</v>
      </c>
      <c r="R20" s="87">
        <v>33660993</v>
      </c>
      <c r="S20" s="87" t="s">
        <v>314</v>
      </c>
      <c r="T20" s="96">
        <v>39126796</v>
      </c>
      <c r="U20" s="1"/>
      <c r="V20" s="43" t="s">
        <v>97</v>
      </c>
      <c r="W20" s="1"/>
      <c r="X20" s="1"/>
      <c r="Y20" s="1" t="s">
        <v>117</v>
      </c>
      <c r="Z20" s="26"/>
      <c r="AA20" s="1" t="s">
        <v>340</v>
      </c>
      <c r="AB20" s="1" t="s">
        <v>119</v>
      </c>
      <c r="AC20" t="s">
        <v>341</v>
      </c>
      <c r="AD20" s="1" t="s">
        <v>342</v>
      </c>
      <c r="AE20" s="1" t="s">
        <v>343</v>
      </c>
      <c r="AF20" s="1" t="s">
        <v>122</v>
      </c>
      <c r="AG20" t="s">
        <v>341</v>
      </c>
      <c r="AH20" s="1" t="s">
        <v>344</v>
      </c>
      <c r="AI20" s="1" t="s">
        <v>345</v>
      </c>
      <c r="AJ20" s="26" t="s">
        <v>105</v>
      </c>
      <c r="AK20" s="1"/>
      <c r="AL20" s="1"/>
      <c r="AM20" s="1"/>
      <c r="AN20" s="1"/>
      <c r="AO20" s="1"/>
      <c r="AP20" s="1"/>
      <c r="AQ20" s="1"/>
      <c r="AR20" s="1"/>
      <c r="AS20" s="1"/>
      <c r="BA20" s="1"/>
      <c r="BB20" s="1"/>
    </row>
    <row r="21" spans="1:54" ht="15" customHeight="1" thickTop="1" thickBot="1" x14ac:dyDescent="0.45">
      <c r="A21" s="31">
        <v>20</v>
      </c>
      <c r="B21" s="9" t="s">
        <v>86</v>
      </c>
      <c r="C21" s="4" t="s">
        <v>346</v>
      </c>
      <c r="D21" s="4" t="s">
        <v>347</v>
      </c>
      <c r="E21" s="1" t="s">
        <v>108</v>
      </c>
      <c r="F21" s="1" t="s">
        <v>127</v>
      </c>
      <c r="G21" s="1" t="s">
        <v>348</v>
      </c>
      <c r="H21" s="1" t="s">
        <v>349</v>
      </c>
      <c r="I21" s="1" t="s">
        <v>350</v>
      </c>
      <c r="J21" s="1">
        <v>0</v>
      </c>
      <c r="K21" s="1">
        <v>0</v>
      </c>
      <c r="L21" s="1"/>
      <c r="M21" s="1"/>
      <c r="N21" s="1" t="s">
        <v>351</v>
      </c>
      <c r="O21" s="1" t="s">
        <v>95</v>
      </c>
      <c r="P21" s="3" t="s">
        <v>96</v>
      </c>
      <c r="Q21" s="87" t="s">
        <v>327</v>
      </c>
      <c r="R21" s="87" t="s">
        <v>352</v>
      </c>
      <c r="S21" s="87" t="s">
        <v>327</v>
      </c>
      <c r="T21" s="96">
        <v>43620612</v>
      </c>
      <c r="U21" s="1"/>
      <c r="V21" s="43" t="s">
        <v>97</v>
      </c>
      <c r="W21" s="1"/>
      <c r="X21" s="1"/>
      <c r="Y21" s="1" t="s">
        <v>117</v>
      </c>
      <c r="Z21" s="26"/>
      <c r="AA21" s="1" t="s">
        <v>353</v>
      </c>
      <c r="AB21" s="1" t="s">
        <v>119</v>
      </c>
      <c r="AC21" t="s">
        <v>354</v>
      </c>
      <c r="AD21" s="1" t="s">
        <v>355</v>
      </c>
      <c r="AE21" s="1" t="s">
        <v>356</v>
      </c>
      <c r="AF21" s="1" t="s">
        <v>122</v>
      </c>
      <c r="AG21" t="s">
        <v>354</v>
      </c>
      <c r="AH21" s="1" t="s">
        <v>357</v>
      </c>
      <c r="AI21" s="1" t="s">
        <v>358</v>
      </c>
      <c r="AJ21" s="26" t="s">
        <v>105</v>
      </c>
      <c r="AK21" s="1"/>
      <c r="AL21" s="1"/>
      <c r="AM21" s="1"/>
      <c r="AN21" s="1"/>
      <c r="AO21" s="1"/>
      <c r="AP21" s="1"/>
      <c r="AQ21" s="1"/>
      <c r="AR21" s="1"/>
      <c r="AS21" s="1"/>
      <c r="BA21" s="1"/>
      <c r="BB21" s="1"/>
    </row>
    <row r="22" spans="1:54" ht="15" customHeight="1" thickTop="1" thickBot="1" x14ac:dyDescent="0.45">
      <c r="A22" s="31">
        <v>21</v>
      </c>
      <c r="B22" s="9" t="s">
        <v>86</v>
      </c>
      <c r="C22" s="4" t="s">
        <v>359</v>
      </c>
      <c r="D22" s="4" t="s">
        <v>360</v>
      </c>
      <c r="E22" s="1" t="s">
        <v>108</v>
      </c>
      <c r="F22" s="1" t="s">
        <v>127</v>
      </c>
      <c r="G22" s="1" t="s">
        <v>361</v>
      </c>
      <c r="H22" s="1" t="s">
        <v>362</v>
      </c>
      <c r="I22" s="1" t="s">
        <v>363</v>
      </c>
      <c r="J22" s="1">
        <v>0</v>
      </c>
      <c r="K22" s="1">
        <v>0</v>
      </c>
      <c r="L22" s="1"/>
      <c r="M22" s="1"/>
      <c r="N22" s="1" t="s">
        <v>364</v>
      </c>
      <c r="O22" s="1" t="s">
        <v>176</v>
      </c>
      <c r="P22" s="3" t="s">
        <v>96</v>
      </c>
      <c r="Q22" s="87" t="s">
        <v>177</v>
      </c>
      <c r="R22" s="87">
        <v>65660176</v>
      </c>
      <c r="S22" s="87" t="s">
        <v>177</v>
      </c>
      <c r="T22" s="96">
        <v>65879558</v>
      </c>
      <c r="U22" s="1"/>
      <c r="V22" s="43" t="s">
        <v>97</v>
      </c>
      <c r="W22" s="1"/>
      <c r="X22" s="1" t="s">
        <v>365</v>
      </c>
      <c r="Y22" s="1" t="s">
        <v>117</v>
      </c>
      <c r="Z22" s="26"/>
      <c r="AA22" s="1" t="s">
        <v>366</v>
      </c>
      <c r="AB22" s="1" t="s">
        <v>119</v>
      </c>
      <c r="AC22" t="s">
        <v>367</v>
      </c>
      <c r="AD22" s="1" t="s">
        <v>368</v>
      </c>
      <c r="AE22" s="1" t="s">
        <v>369</v>
      </c>
      <c r="AF22" s="1" t="s">
        <v>122</v>
      </c>
      <c r="AG22" t="s">
        <v>367</v>
      </c>
      <c r="AH22" s="1" t="s">
        <v>370</v>
      </c>
      <c r="AI22" s="1" t="s">
        <v>371</v>
      </c>
      <c r="AJ22" s="26" t="s">
        <v>105</v>
      </c>
      <c r="AK22" s="1"/>
      <c r="AL22" s="1"/>
      <c r="AM22" s="1"/>
      <c r="AN22" s="1"/>
      <c r="AO22" s="1"/>
      <c r="AP22" s="1"/>
      <c r="AQ22" s="1"/>
      <c r="AR22" s="1"/>
      <c r="AS22" s="1"/>
      <c r="BA22" s="1"/>
      <c r="BB22" s="1"/>
    </row>
    <row r="23" spans="1:54" ht="15" customHeight="1" thickTop="1" thickBot="1" x14ac:dyDescent="0.45">
      <c r="A23" s="31">
        <v>22</v>
      </c>
      <c r="B23" s="9" t="s">
        <v>86</v>
      </c>
      <c r="C23" s="4" t="s">
        <v>372</v>
      </c>
      <c r="D23" s="4" t="s">
        <v>373</v>
      </c>
      <c r="E23" s="1" t="s">
        <v>109</v>
      </c>
      <c r="F23" s="1" t="s">
        <v>127</v>
      </c>
      <c r="G23" s="1" t="s">
        <v>374</v>
      </c>
      <c r="H23" s="1" t="s">
        <v>375</v>
      </c>
      <c r="I23" s="1" t="s">
        <v>376</v>
      </c>
      <c r="J23" s="1">
        <v>0</v>
      </c>
      <c r="K23" s="1">
        <v>0</v>
      </c>
      <c r="L23" s="1"/>
      <c r="M23" s="1"/>
      <c r="N23" s="1" t="s">
        <v>377</v>
      </c>
      <c r="O23" s="1" t="s">
        <v>95</v>
      </c>
      <c r="P23" s="3" t="s">
        <v>96</v>
      </c>
      <c r="Q23" s="87" t="s">
        <v>290</v>
      </c>
      <c r="R23" s="87">
        <v>2979852</v>
      </c>
      <c r="S23" s="87" t="s">
        <v>290</v>
      </c>
      <c r="T23" s="96">
        <v>10246920</v>
      </c>
      <c r="U23" s="1"/>
      <c r="V23" s="43" t="s">
        <v>97</v>
      </c>
      <c r="W23" s="1"/>
      <c r="X23" s="1" t="s">
        <v>378</v>
      </c>
      <c r="Y23" s="1" t="s">
        <v>117</v>
      </c>
      <c r="Z23" s="26"/>
      <c r="AA23" s="1" t="s">
        <v>379</v>
      </c>
      <c r="AB23" s="1" t="s">
        <v>119</v>
      </c>
      <c r="AC23" t="s">
        <v>380</v>
      </c>
      <c r="AD23" s="1" t="s">
        <v>381</v>
      </c>
      <c r="AE23" s="1" t="s">
        <v>382</v>
      </c>
      <c r="AF23" s="1" t="s">
        <v>122</v>
      </c>
      <c r="AG23" t="s">
        <v>380</v>
      </c>
      <c r="AH23" s="1" t="s">
        <v>383</v>
      </c>
      <c r="AI23" s="1" t="s">
        <v>384</v>
      </c>
      <c r="AJ23" s="26" t="s">
        <v>105</v>
      </c>
      <c r="AK23" s="1"/>
      <c r="AL23" s="1"/>
      <c r="AM23" s="1"/>
      <c r="AN23" s="1"/>
      <c r="AO23" s="1"/>
      <c r="AP23" s="1"/>
      <c r="AQ23" s="1"/>
      <c r="AR23" s="1"/>
      <c r="AS23" s="1"/>
      <c r="BA23" s="1"/>
      <c r="BB23" s="1"/>
    </row>
    <row r="24" spans="1:54" ht="15" customHeight="1" thickTop="1" thickBot="1" x14ac:dyDescent="0.45">
      <c r="A24" s="31">
        <v>23</v>
      </c>
      <c r="B24" s="9" t="s">
        <v>86</v>
      </c>
      <c r="C24" s="4" t="s">
        <v>385</v>
      </c>
      <c r="D24" s="4" t="s">
        <v>386</v>
      </c>
      <c r="E24" s="1" t="s">
        <v>108</v>
      </c>
      <c r="F24" s="1" t="s">
        <v>127</v>
      </c>
      <c r="G24" s="1" t="s">
        <v>387</v>
      </c>
      <c r="H24" s="1" t="s">
        <v>388</v>
      </c>
      <c r="I24" s="1" t="s">
        <v>389</v>
      </c>
      <c r="J24" s="1">
        <v>0</v>
      </c>
      <c r="K24" s="1">
        <v>0</v>
      </c>
      <c r="L24" s="1"/>
      <c r="M24" s="1"/>
      <c r="N24" s="1" t="s">
        <v>390</v>
      </c>
      <c r="O24" s="1" t="s">
        <v>176</v>
      </c>
      <c r="P24" s="3" t="s">
        <v>96</v>
      </c>
      <c r="Q24" s="87" t="s">
        <v>132</v>
      </c>
      <c r="R24" s="87">
        <v>21337974</v>
      </c>
      <c r="S24" s="87" t="s">
        <v>132</v>
      </c>
      <c r="T24" s="96">
        <v>17583626</v>
      </c>
      <c r="U24" s="1"/>
      <c r="V24" s="43" t="s">
        <v>97</v>
      </c>
      <c r="W24" s="1"/>
      <c r="X24" s="1" t="s">
        <v>378</v>
      </c>
      <c r="Y24" s="1" t="s">
        <v>117</v>
      </c>
      <c r="Z24" s="26"/>
      <c r="AA24" s="1" t="s">
        <v>391</v>
      </c>
      <c r="AB24" s="1" t="s">
        <v>119</v>
      </c>
      <c r="AC24" t="s">
        <v>392</v>
      </c>
      <c r="AD24" s="1" t="s">
        <v>393</v>
      </c>
      <c r="AE24" s="1" t="s">
        <v>394</v>
      </c>
      <c r="AF24" s="1" t="s">
        <v>122</v>
      </c>
      <c r="AG24" t="s">
        <v>392</v>
      </c>
      <c r="AH24" s="1" t="s">
        <v>395</v>
      </c>
      <c r="AI24" s="1" t="s">
        <v>396</v>
      </c>
      <c r="AJ24" s="26" t="s">
        <v>105</v>
      </c>
      <c r="AK24" s="1"/>
      <c r="AL24" s="1"/>
      <c r="AM24" s="1"/>
      <c r="AN24" s="1"/>
      <c r="AO24" s="1"/>
      <c r="AP24" s="1"/>
      <c r="AQ24" s="1"/>
      <c r="AR24" s="1"/>
      <c r="AS24" s="1"/>
      <c r="BA24" s="1"/>
      <c r="BB24" s="1"/>
    </row>
    <row r="25" spans="1:54" ht="15" customHeight="1" thickTop="1" thickBot="1" x14ac:dyDescent="0.45">
      <c r="A25" s="31">
        <v>24</v>
      </c>
      <c r="B25" s="9" t="s">
        <v>86</v>
      </c>
      <c r="C25" s="4" t="s">
        <v>397</v>
      </c>
      <c r="D25" s="4" t="s">
        <v>398</v>
      </c>
      <c r="E25" s="1" t="s">
        <v>108</v>
      </c>
      <c r="F25" s="1" t="s">
        <v>127</v>
      </c>
      <c r="G25" s="1" t="s">
        <v>399</v>
      </c>
      <c r="H25" s="1" t="s">
        <v>400</v>
      </c>
      <c r="I25" s="1" t="s">
        <v>401</v>
      </c>
      <c r="J25" s="1">
        <v>0</v>
      </c>
      <c r="K25" s="1">
        <v>0</v>
      </c>
      <c r="L25" s="1"/>
      <c r="M25" s="1"/>
      <c r="N25" s="1" t="s">
        <v>402</v>
      </c>
      <c r="O25" s="1" t="s">
        <v>147</v>
      </c>
      <c r="P25" s="3" t="s">
        <v>96</v>
      </c>
      <c r="S25" s="87" t="s">
        <v>177</v>
      </c>
      <c r="T25" s="96">
        <v>50534743</v>
      </c>
      <c r="U25" s="1"/>
      <c r="V25" s="43" t="s">
        <v>97</v>
      </c>
      <c r="W25" s="1"/>
      <c r="X25" s="1"/>
      <c r="Y25" s="1" t="s">
        <v>117</v>
      </c>
      <c r="Z25" s="26"/>
      <c r="AA25" s="1" t="s">
        <v>403</v>
      </c>
      <c r="AB25" s="1" t="s">
        <v>119</v>
      </c>
      <c r="AC25" t="s">
        <v>404</v>
      </c>
      <c r="AD25" s="1" t="s">
        <v>405</v>
      </c>
      <c r="AE25" s="1" t="s">
        <v>406</v>
      </c>
      <c r="AF25" s="1" t="s">
        <v>122</v>
      </c>
      <c r="AG25" t="s">
        <v>404</v>
      </c>
      <c r="AH25" s="1" t="s">
        <v>407</v>
      </c>
      <c r="AI25" s="1" t="s">
        <v>408</v>
      </c>
      <c r="AJ25" s="26" t="s">
        <v>105</v>
      </c>
      <c r="AK25" s="1"/>
      <c r="AL25" s="1"/>
      <c r="AM25" s="1"/>
      <c r="AN25" s="1"/>
      <c r="AO25" s="1"/>
      <c r="AP25" s="1"/>
      <c r="AQ25" s="1"/>
      <c r="AR25" s="1"/>
      <c r="AS25" s="1"/>
      <c r="BA25" s="1"/>
      <c r="BB25" s="1"/>
    </row>
    <row r="26" spans="1:54" ht="15" customHeight="1" thickTop="1" thickBot="1" x14ac:dyDescent="0.45">
      <c r="A26" s="31">
        <v>25</v>
      </c>
      <c r="B26" s="9" t="s">
        <v>86</v>
      </c>
      <c r="C26" s="4" t="s">
        <v>409</v>
      </c>
      <c r="D26" s="4" t="s">
        <v>410</v>
      </c>
      <c r="E26" s="1" t="s">
        <v>108</v>
      </c>
      <c r="F26" s="1" t="s">
        <v>127</v>
      </c>
      <c r="G26" s="1" t="s">
        <v>411</v>
      </c>
      <c r="H26" s="1" t="s">
        <v>412</v>
      </c>
      <c r="I26" s="1" t="s">
        <v>413</v>
      </c>
      <c r="J26" s="1">
        <v>0</v>
      </c>
      <c r="K26" s="1">
        <v>0</v>
      </c>
      <c r="L26" s="1"/>
      <c r="M26" s="1"/>
      <c r="N26" s="1" t="s">
        <v>414</v>
      </c>
      <c r="O26" s="1" t="s">
        <v>176</v>
      </c>
      <c r="P26" s="3" t="s">
        <v>96</v>
      </c>
      <c r="Q26" s="87" t="s">
        <v>415</v>
      </c>
      <c r="R26" s="87">
        <v>5255056</v>
      </c>
      <c r="S26" s="87" t="s">
        <v>415</v>
      </c>
      <c r="T26" s="96">
        <v>6480172</v>
      </c>
      <c r="U26" s="1"/>
      <c r="V26" s="43" t="s">
        <v>97</v>
      </c>
      <c r="W26" s="1"/>
      <c r="X26" s="1"/>
      <c r="Y26" s="1" t="s">
        <v>117</v>
      </c>
      <c r="Z26" s="26"/>
      <c r="AA26" s="1" t="s">
        <v>416</v>
      </c>
      <c r="AB26" s="1" t="s">
        <v>119</v>
      </c>
      <c r="AC26" t="s">
        <v>417</v>
      </c>
      <c r="AD26" s="1" t="s">
        <v>418</v>
      </c>
      <c r="AE26" s="1" t="s">
        <v>419</v>
      </c>
      <c r="AF26" s="1" t="s">
        <v>122</v>
      </c>
      <c r="AG26" t="s">
        <v>417</v>
      </c>
      <c r="AH26" s="1" t="s">
        <v>420</v>
      </c>
      <c r="AI26" s="1" t="s">
        <v>421</v>
      </c>
      <c r="AJ26" s="26" t="s">
        <v>105</v>
      </c>
      <c r="AK26" s="1"/>
      <c r="AL26" s="1"/>
      <c r="AM26" s="1"/>
      <c r="AN26" s="1"/>
      <c r="AO26" s="1"/>
      <c r="AP26" s="1"/>
      <c r="AQ26" s="1"/>
      <c r="AR26" s="1"/>
      <c r="AS26" s="1"/>
      <c r="BA26" s="1"/>
      <c r="BB26" s="1"/>
    </row>
    <row r="27" spans="1:54" ht="15" customHeight="1" thickTop="1" thickBot="1" x14ac:dyDescent="0.45">
      <c r="A27" s="31">
        <v>26</v>
      </c>
      <c r="B27" s="9" t="s">
        <v>86</v>
      </c>
      <c r="C27" s="4" t="s">
        <v>422</v>
      </c>
      <c r="D27" s="4" t="s">
        <v>423</v>
      </c>
      <c r="E27" s="1" t="s">
        <v>108</v>
      </c>
      <c r="F27" s="1" t="s">
        <v>127</v>
      </c>
      <c r="G27" s="1" t="s">
        <v>424</v>
      </c>
      <c r="H27" s="1" t="s">
        <v>425</v>
      </c>
      <c r="I27" s="1" t="s">
        <v>426</v>
      </c>
      <c r="J27" s="1">
        <v>0</v>
      </c>
      <c r="K27" s="1">
        <v>0</v>
      </c>
      <c r="L27" s="1"/>
      <c r="M27" s="1"/>
      <c r="N27" s="1" t="s">
        <v>427</v>
      </c>
      <c r="O27" s="1" t="s">
        <v>147</v>
      </c>
      <c r="P27" s="3" t="s">
        <v>96</v>
      </c>
      <c r="Q27" s="87" t="s">
        <v>133</v>
      </c>
      <c r="R27" s="87">
        <v>29231079</v>
      </c>
      <c r="S27" s="87" t="s">
        <v>133</v>
      </c>
      <c r="T27" s="96">
        <v>31784059</v>
      </c>
      <c r="U27" s="1"/>
      <c r="V27" s="43" t="s">
        <v>97</v>
      </c>
      <c r="W27" s="1"/>
      <c r="X27" s="1"/>
      <c r="Y27" s="1" t="s">
        <v>117</v>
      </c>
      <c r="Z27" s="26"/>
      <c r="AA27" s="1" t="s">
        <v>428</v>
      </c>
      <c r="AB27" s="1" t="s">
        <v>119</v>
      </c>
      <c r="AC27" t="s">
        <v>429</v>
      </c>
      <c r="AD27" s="1" t="s">
        <v>430</v>
      </c>
      <c r="AE27" s="1" t="s">
        <v>431</v>
      </c>
      <c r="AF27" s="1" t="s">
        <v>122</v>
      </c>
      <c r="AG27" t="s">
        <v>429</v>
      </c>
      <c r="AH27" s="1" t="s">
        <v>432</v>
      </c>
      <c r="AI27" s="1" t="s">
        <v>433</v>
      </c>
      <c r="AJ27" s="26" t="s">
        <v>105</v>
      </c>
      <c r="AK27" s="1"/>
      <c r="AL27" s="1"/>
      <c r="AM27" s="1"/>
      <c r="AN27" s="1"/>
      <c r="AO27" s="1"/>
      <c r="AP27" s="1"/>
      <c r="AQ27" s="1"/>
      <c r="AR27" s="1"/>
      <c r="AS27" s="1"/>
      <c r="BA27" s="1"/>
      <c r="BB27" s="1"/>
    </row>
    <row r="28" spans="1:54" ht="15" customHeight="1" thickTop="1" thickBot="1" x14ac:dyDescent="0.45">
      <c r="A28" s="31">
        <v>27</v>
      </c>
      <c r="B28" s="9" t="s">
        <v>86</v>
      </c>
      <c r="C28" s="4" t="s">
        <v>434</v>
      </c>
      <c r="D28" s="4" t="s">
        <v>435</v>
      </c>
      <c r="E28" s="1" t="s">
        <v>109</v>
      </c>
      <c r="F28" s="1" t="s">
        <v>127</v>
      </c>
      <c r="G28" s="1" t="s">
        <v>436</v>
      </c>
      <c r="H28" s="1" t="s">
        <v>437</v>
      </c>
      <c r="I28" s="1" t="s">
        <v>438</v>
      </c>
      <c r="J28" s="1">
        <v>0</v>
      </c>
      <c r="K28" s="1">
        <v>0</v>
      </c>
      <c r="L28" s="1"/>
      <c r="M28" s="1"/>
      <c r="N28" s="1" t="s">
        <v>439</v>
      </c>
      <c r="O28" s="1" t="s">
        <v>147</v>
      </c>
      <c r="P28" s="3" t="s">
        <v>96</v>
      </c>
      <c r="Q28" s="87" t="s">
        <v>440</v>
      </c>
      <c r="R28" s="87">
        <v>25990000</v>
      </c>
      <c r="S28" s="87" t="s">
        <v>440</v>
      </c>
      <c r="T28" s="96">
        <v>29017362</v>
      </c>
      <c r="U28" s="1"/>
      <c r="V28" s="43" t="s">
        <v>97</v>
      </c>
      <c r="W28" s="1"/>
      <c r="X28" s="1"/>
      <c r="Y28" s="1" t="s">
        <v>117</v>
      </c>
      <c r="Z28" s="26"/>
      <c r="AA28" s="1" t="s">
        <v>441</v>
      </c>
      <c r="AB28" s="1" t="s">
        <v>119</v>
      </c>
      <c r="AC28" t="s">
        <v>442</v>
      </c>
      <c r="AD28" s="1" t="s">
        <v>443</v>
      </c>
      <c r="AE28" s="1" t="s">
        <v>444</v>
      </c>
      <c r="AF28" s="1" t="s">
        <v>122</v>
      </c>
      <c r="AG28" t="s">
        <v>442</v>
      </c>
      <c r="AH28" s="1" t="s">
        <v>445</v>
      </c>
      <c r="AI28" s="1" t="s">
        <v>446</v>
      </c>
      <c r="AJ28" s="26" t="s">
        <v>105</v>
      </c>
      <c r="AK28" s="1"/>
      <c r="AL28" s="1"/>
      <c r="AM28" s="1"/>
      <c r="AN28" s="1"/>
      <c r="AO28" s="1"/>
      <c r="AP28" s="1"/>
      <c r="AQ28" s="1"/>
      <c r="AR28" s="1"/>
      <c r="AS28" s="1"/>
      <c r="BA28" s="1"/>
      <c r="BB28" s="1"/>
    </row>
    <row r="29" spans="1:54" ht="15" customHeight="1" thickTop="1" thickBot="1" x14ac:dyDescent="0.45">
      <c r="A29" s="31">
        <v>28</v>
      </c>
      <c r="B29" s="9" t="s">
        <v>86</v>
      </c>
      <c r="C29" s="4" t="s">
        <v>447</v>
      </c>
      <c r="D29" s="4" t="s">
        <v>448</v>
      </c>
      <c r="E29" s="1" t="s">
        <v>108</v>
      </c>
      <c r="F29" s="1" t="s">
        <v>127</v>
      </c>
      <c r="G29" s="1" t="s">
        <v>449</v>
      </c>
      <c r="H29" s="1" t="s">
        <v>450</v>
      </c>
      <c r="I29" s="1" t="s">
        <v>451</v>
      </c>
      <c r="J29" s="1">
        <v>0</v>
      </c>
      <c r="K29" s="1">
        <v>0</v>
      </c>
      <c r="L29" s="1"/>
      <c r="M29" s="1"/>
      <c r="N29" s="1" t="s">
        <v>452</v>
      </c>
      <c r="O29" s="1" t="s">
        <v>95</v>
      </c>
      <c r="P29" s="3" t="s">
        <v>96</v>
      </c>
      <c r="Q29" s="87" t="s">
        <v>453</v>
      </c>
      <c r="R29" s="87">
        <v>36699634</v>
      </c>
      <c r="S29" s="87" t="s">
        <v>453</v>
      </c>
      <c r="T29" s="96">
        <v>36392206</v>
      </c>
      <c r="U29" s="1"/>
      <c r="V29" s="43" t="s">
        <v>97</v>
      </c>
      <c r="W29" s="1"/>
      <c r="X29" s="1" t="s">
        <v>365</v>
      </c>
      <c r="Y29" s="1" t="s">
        <v>117</v>
      </c>
      <c r="Z29" s="26"/>
      <c r="AA29" s="1" t="s">
        <v>454</v>
      </c>
      <c r="AB29" s="1" t="s">
        <v>119</v>
      </c>
      <c r="AC29" t="s">
        <v>455</v>
      </c>
      <c r="AD29" s="1" t="s">
        <v>456</v>
      </c>
      <c r="AE29" s="1" t="s">
        <v>457</v>
      </c>
      <c r="AF29" s="1" t="s">
        <v>122</v>
      </c>
      <c r="AG29" t="s">
        <v>455</v>
      </c>
      <c r="AH29" s="1" t="s">
        <v>458</v>
      </c>
      <c r="AI29" s="1" t="s">
        <v>459</v>
      </c>
      <c r="AJ29" s="26" t="s">
        <v>105</v>
      </c>
      <c r="AK29" s="1"/>
      <c r="AL29" s="1"/>
      <c r="AM29" s="1"/>
      <c r="AN29" s="1"/>
      <c r="AO29" s="1"/>
      <c r="AP29" s="1"/>
      <c r="AQ29" s="1"/>
      <c r="AR29" s="1"/>
      <c r="AS29" s="1"/>
      <c r="BA29" s="1"/>
      <c r="BB29" s="1"/>
    </row>
    <row r="30" spans="1:54" ht="15" customHeight="1" thickTop="1" thickBot="1" x14ac:dyDescent="0.45">
      <c r="A30" s="31">
        <v>29</v>
      </c>
      <c r="B30" s="9" t="s">
        <v>86</v>
      </c>
      <c r="C30" s="4" t="s">
        <v>460</v>
      </c>
      <c r="D30" s="4" t="s">
        <v>461</v>
      </c>
      <c r="E30" s="1" t="s">
        <v>127</v>
      </c>
      <c r="F30" s="1" t="s">
        <v>157</v>
      </c>
      <c r="G30" s="1" t="s">
        <v>462</v>
      </c>
      <c r="H30" s="1" t="s">
        <v>463</v>
      </c>
      <c r="I30" s="1" t="s">
        <v>464</v>
      </c>
      <c r="J30" s="44">
        <v>2</v>
      </c>
      <c r="K30" s="1">
        <v>0</v>
      </c>
      <c r="L30" s="1"/>
      <c r="M30" s="1"/>
      <c r="N30" s="1" t="s">
        <v>465</v>
      </c>
      <c r="O30" s="1" t="s">
        <v>95</v>
      </c>
      <c r="P30" s="3" t="s">
        <v>96</v>
      </c>
      <c r="Q30" s="87" t="s">
        <v>327</v>
      </c>
      <c r="R30" s="87" t="s">
        <v>466</v>
      </c>
      <c r="U30" s="1"/>
      <c r="V30" s="43" t="s">
        <v>97</v>
      </c>
      <c r="W30" s="1"/>
      <c r="X30" s="1"/>
      <c r="Y30" s="1" t="s">
        <v>117</v>
      </c>
      <c r="Z30" s="26"/>
      <c r="AA30" s="1" t="s">
        <v>467</v>
      </c>
      <c r="AB30" s="1" t="s">
        <v>119</v>
      </c>
      <c r="AC30" t="s">
        <v>468</v>
      </c>
      <c r="AD30" s="1" t="s">
        <v>469</v>
      </c>
      <c r="AE30" s="1" t="s">
        <v>470</v>
      </c>
      <c r="AF30" s="1" t="s">
        <v>122</v>
      </c>
      <c r="AG30" t="s">
        <v>468</v>
      </c>
      <c r="AH30" s="1" t="s">
        <v>471</v>
      </c>
      <c r="AI30" s="1" t="s">
        <v>472</v>
      </c>
      <c r="AJ30" s="26" t="s">
        <v>105</v>
      </c>
      <c r="AK30" s="1"/>
      <c r="AL30" s="1"/>
      <c r="AM30" s="1"/>
      <c r="AN30" s="1"/>
      <c r="AO30" s="1"/>
      <c r="AP30" s="1"/>
      <c r="AQ30" s="1"/>
      <c r="AR30" s="1"/>
      <c r="AS30" s="1"/>
      <c r="BA30" s="1"/>
      <c r="BB30" s="1"/>
    </row>
    <row r="31" spans="1:54" ht="15" customHeight="1" thickTop="1" thickBot="1" x14ac:dyDescent="0.45">
      <c r="A31" s="31">
        <v>30</v>
      </c>
      <c r="B31" s="9" t="s">
        <v>86</v>
      </c>
      <c r="C31" s="4" t="s">
        <v>473</v>
      </c>
      <c r="D31" s="4" t="s">
        <v>474</v>
      </c>
      <c r="E31" s="1" t="s">
        <v>127</v>
      </c>
      <c r="F31" s="1" t="s">
        <v>108</v>
      </c>
      <c r="G31" s="1" t="s">
        <v>475</v>
      </c>
      <c r="H31" s="1" t="s">
        <v>476</v>
      </c>
      <c r="I31" s="1" t="s">
        <v>477</v>
      </c>
      <c r="J31" s="1">
        <v>0</v>
      </c>
      <c r="K31" s="1">
        <v>0</v>
      </c>
      <c r="L31" s="1"/>
      <c r="M31" s="1"/>
      <c r="N31" s="1" t="s">
        <v>478</v>
      </c>
      <c r="O31" s="1" t="s">
        <v>147</v>
      </c>
      <c r="P31" s="3" t="s">
        <v>96</v>
      </c>
      <c r="Q31" s="87" t="s">
        <v>162</v>
      </c>
      <c r="R31" s="87">
        <v>31651991</v>
      </c>
      <c r="S31" s="87" t="s">
        <v>162</v>
      </c>
      <c r="T31" s="96">
        <v>33195644</v>
      </c>
      <c r="U31" s="1"/>
      <c r="V31" s="43" t="s">
        <v>97</v>
      </c>
      <c r="W31" s="1"/>
      <c r="X31" s="1"/>
      <c r="Y31" s="1" t="s">
        <v>117</v>
      </c>
      <c r="Z31" s="26"/>
      <c r="AA31" s="1" t="s">
        <v>479</v>
      </c>
      <c r="AB31" s="1" t="s">
        <v>119</v>
      </c>
      <c r="AC31" t="s">
        <v>480</v>
      </c>
      <c r="AD31" s="1" t="s">
        <v>481</v>
      </c>
      <c r="AE31" s="1" t="s">
        <v>482</v>
      </c>
      <c r="AF31" s="1" t="s">
        <v>122</v>
      </c>
      <c r="AG31" t="s">
        <v>480</v>
      </c>
      <c r="AH31" s="1" t="s">
        <v>483</v>
      </c>
      <c r="AI31" s="1" t="s">
        <v>484</v>
      </c>
      <c r="AJ31" s="26" t="s">
        <v>105</v>
      </c>
      <c r="AK31" s="1"/>
      <c r="AL31" s="1"/>
      <c r="AM31" s="1"/>
      <c r="AN31" s="1"/>
      <c r="AO31" s="1"/>
      <c r="AP31" s="1"/>
      <c r="AQ31" s="1"/>
      <c r="AR31" s="1"/>
      <c r="AS31" s="1"/>
      <c r="BA31" s="1"/>
      <c r="BB31" s="1"/>
    </row>
    <row r="32" spans="1:54" ht="15" customHeight="1" thickTop="1" thickBot="1" x14ac:dyDescent="0.45">
      <c r="A32" s="31">
        <v>31</v>
      </c>
      <c r="B32" s="9" t="s">
        <v>86</v>
      </c>
      <c r="C32" s="4" t="s">
        <v>485</v>
      </c>
      <c r="D32" s="4" t="s">
        <v>486</v>
      </c>
      <c r="E32" s="1" t="s">
        <v>127</v>
      </c>
      <c r="F32" s="1" t="s">
        <v>109</v>
      </c>
      <c r="G32" s="1" t="s">
        <v>487</v>
      </c>
      <c r="H32" s="1" t="s">
        <v>488</v>
      </c>
      <c r="I32" s="1" t="s">
        <v>489</v>
      </c>
      <c r="J32" s="1">
        <v>0</v>
      </c>
      <c r="K32" s="1">
        <v>0</v>
      </c>
      <c r="L32" s="1"/>
      <c r="M32" s="1"/>
      <c r="N32" s="1" t="s">
        <v>490</v>
      </c>
      <c r="O32" s="1" t="s">
        <v>176</v>
      </c>
      <c r="P32" s="3" t="s">
        <v>96</v>
      </c>
      <c r="Q32" s="87" t="s">
        <v>491</v>
      </c>
      <c r="R32" s="87">
        <v>52450716</v>
      </c>
      <c r="S32" s="87" t="s">
        <v>491</v>
      </c>
      <c r="T32" s="96">
        <v>61558078</v>
      </c>
      <c r="U32" s="1"/>
      <c r="V32" s="43" t="s">
        <v>97</v>
      </c>
      <c r="W32" s="1"/>
      <c r="X32" s="1"/>
      <c r="Y32" s="1" t="s">
        <v>117</v>
      </c>
      <c r="Z32" s="26"/>
      <c r="AA32" s="1" t="s">
        <v>492</v>
      </c>
      <c r="AB32" s="1" t="s">
        <v>119</v>
      </c>
      <c r="AC32" t="s">
        <v>493</v>
      </c>
      <c r="AD32" s="1" t="s">
        <v>494</v>
      </c>
      <c r="AE32" s="1" t="s">
        <v>495</v>
      </c>
      <c r="AF32" s="1" t="s">
        <v>122</v>
      </c>
      <c r="AG32" t="s">
        <v>493</v>
      </c>
      <c r="AH32" s="1" t="s">
        <v>496</v>
      </c>
      <c r="AI32" s="1" t="s">
        <v>497</v>
      </c>
      <c r="AJ32" s="26" t="s">
        <v>105</v>
      </c>
      <c r="AK32" s="1"/>
      <c r="AL32" s="1"/>
      <c r="AM32" s="1"/>
      <c r="AN32" s="1"/>
      <c r="AO32" s="1"/>
      <c r="AP32" s="1"/>
      <c r="AQ32" s="1"/>
      <c r="AR32" s="1"/>
      <c r="AS32" s="1"/>
      <c r="BA32" s="1"/>
      <c r="BB32" s="1"/>
    </row>
    <row r="33" spans="1:54" ht="15" customHeight="1" thickTop="1" thickBot="1" x14ac:dyDescent="0.45">
      <c r="A33" s="31">
        <v>32</v>
      </c>
      <c r="B33" s="9" t="s">
        <v>86</v>
      </c>
      <c r="C33" s="4" t="s">
        <v>498</v>
      </c>
      <c r="D33" s="4" t="s">
        <v>499</v>
      </c>
      <c r="E33" s="1" t="s">
        <v>109</v>
      </c>
      <c r="F33" s="1" t="s">
        <v>142</v>
      </c>
      <c r="G33" s="1" t="s">
        <v>500</v>
      </c>
      <c r="H33" s="1" t="s">
        <v>501</v>
      </c>
      <c r="I33" s="1" t="s">
        <v>502</v>
      </c>
      <c r="J33" s="1">
        <v>0</v>
      </c>
      <c r="K33" s="1">
        <v>0</v>
      </c>
      <c r="L33" s="1"/>
      <c r="M33" s="1"/>
      <c r="N33" s="1" t="s">
        <v>503</v>
      </c>
      <c r="O33" s="1" t="s">
        <v>147</v>
      </c>
      <c r="P33" s="3" t="s">
        <v>96</v>
      </c>
      <c r="Q33" s="87" t="s">
        <v>453</v>
      </c>
      <c r="R33" s="87">
        <v>20097469</v>
      </c>
      <c r="S33" s="87" t="s">
        <v>453</v>
      </c>
      <c r="T33" s="96">
        <v>21873207</v>
      </c>
      <c r="U33" s="1"/>
      <c r="V33" s="43" t="s">
        <v>97</v>
      </c>
      <c r="W33" s="1"/>
      <c r="X33" s="1"/>
      <c r="Y33" s="1" t="s">
        <v>117</v>
      </c>
      <c r="Z33" s="26"/>
      <c r="AA33" s="1" t="s">
        <v>504</v>
      </c>
      <c r="AB33" s="1" t="s">
        <v>119</v>
      </c>
      <c r="AC33" t="s">
        <v>505</v>
      </c>
      <c r="AD33" s="1" t="s">
        <v>506</v>
      </c>
      <c r="AE33" s="1" t="s">
        <v>507</v>
      </c>
      <c r="AF33" s="1" t="s">
        <v>122</v>
      </c>
      <c r="AG33" t="s">
        <v>505</v>
      </c>
      <c r="AH33" s="1" t="s">
        <v>508</v>
      </c>
      <c r="AI33" s="1" t="s">
        <v>509</v>
      </c>
      <c r="AJ33" s="26" t="s">
        <v>105</v>
      </c>
      <c r="AK33" s="1"/>
      <c r="AL33" s="1"/>
      <c r="AM33" s="1"/>
      <c r="AN33" s="1"/>
      <c r="AO33" s="1"/>
      <c r="AP33" s="1"/>
      <c r="AQ33" s="1"/>
      <c r="AR33" s="1"/>
      <c r="AS33" s="1"/>
      <c r="BA33" s="1"/>
      <c r="BB33" s="1"/>
    </row>
    <row r="34" spans="1:54" ht="15" customHeight="1" thickTop="1" thickBot="1" x14ac:dyDescent="0.45">
      <c r="A34" s="31">
        <v>33</v>
      </c>
      <c r="B34" s="9" t="s">
        <v>86</v>
      </c>
      <c r="C34" s="4" t="s">
        <v>510</v>
      </c>
      <c r="D34" s="4" t="s">
        <v>511</v>
      </c>
      <c r="E34" s="1" t="s">
        <v>142</v>
      </c>
      <c r="F34" s="1" t="s">
        <v>127</v>
      </c>
      <c r="G34" s="1" t="s">
        <v>512</v>
      </c>
      <c r="H34" s="1" t="s">
        <v>513</v>
      </c>
      <c r="I34" s="1" t="s">
        <v>514</v>
      </c>
      <c r="J34" s="1">
        <v>0</v>
      </c>
      <c r="K34" s="1">
        <v>0</v>
      </c>
      <c r="L34" s="1"/>
      <c r="M34" s="1"/>
      <c r="N34" s="1" t="s">
        <v>515</v>
      </c>
      <c r="O34" s="1" t="s">
        <v>147</v>
      </c>
      <c r="P34" s="3" t="s">
        <v>96</v>
      </c>
      <c r="Q34" s="87" t="s">
        <v>516</v>
      </c>
      <c r="R34" s="87">
        <v>45636897</v>
      </c>
      <c r="S34" s="87" t="s">
        <v>516</v>
      </c>
      <c r="T34" s="96">
        <v>53468710</v>
      </c>
      <c r="U34" s="1"/>
      <c r="V34" s="43" t="s">
        <v>97</v>
      </c>
      <c r="W34" s="1"/>
      <c r="X34" s="1"/>
      <c r="Y34" s="1" t="s">
        <v>117</v>
      </c>
      <c r="Z34" s="26"/>
      <c r="AA34" s="1" t="s">
        <v>517</v>
      </c>
      <c r="AB34" s="1" t="s">
        <v>119</v>
      </c>
      <c r="AC34" t="s">
        <v>518</v>
      </c>
      <c r="AD34" s="1" t="s">
        <v>519</v>
      </c>
      <c r="AE34" s="1" t="s">
        <v>520</v>
      </c>
      <c r="AF34" s="1" t="s">
        <v>122</v>
      </c>
      <c r="AG34" t="s">
        <v>518</v>
      </c>
      <c r="AH34" s="1" t="s">
        <v>521</v>
      </c>
      <c r="AI34" s="1" t="s">
        <v>522</v>
      </c>
      <c r="AJ34" s="26" t="s">
        <v>105</v>
      </c>
      <c r="AK34" s="1"/>
      <c r="AL34" s="1"/>
      <c r="AM34" s="1"/>
      <c r="AN34" s="1"/>
      <c r="AO34" s="1"/>
      <c r="AP34" s="1"/>
      <c r="AQ34" s="1"/>
      <c r="AR34" s="1"/>
      <c r="AS34" s="1"/>
      <c r="BA34" s="1"/>
      <c r="BB34" s="1"/>
    </row>
    <row r="35" spans="1:54" ht="15" customHeight="1" thickTop="1" thickBot="1" x14ac:dyDescent="0.45">
      <c r="A35" s="31">
        <v>34</v>
      </c>
      <c r="B35" s="9" t="s">
        <v>86</v>
      </c>
      <c r="C35" s="4" t="s">
        <v>523</v>
      </c>
      <c r="D35" s="4" t="s">
        <v>524</v>
      </c>
      <c r="E35" s="1" t="s">
        <v>127</v>
      </c>
      <c r="F35" s="1" t="s">
        <v>109</v>
      </c>
      <c r="G35" s="1" t="s">
        <v>525</v>
      </c>
      <c r="H35" s="1" t="s">
        <v>526</v>
      </c>
      <c r="I35" s="1" t="s">
        <v>527</v>
      </c>
      <c r="J35" s="1">
        <v>0</v>
      </c>
      <c r="K35" s="1">
        <v>0</v>
      </c>
      <c r="L35" s="1"/>
      <c r="M35" s="1"/>
      <c r="N35" s="1" t="s">
        <v>528</v>
      </c>
      <c r="O35" s="1" t="s">
        <v>147</v>
      </c>
      <c r="P35" s="3" t="s">
        <v>96</v>
      </c>
      <c r="Q35" s="87" t="s">
        <v>114</v>
      </c>
      <c r="R35" s="87">
        <v>7365688</v>
      </c>
      <c r="S35" s="87" t="s">
        <v>114</v>
      </c>
      <c r="T35" s="96">
        <v>8656175</v>
      </c>
      <c r="U35" s="1"/>
      <c r="V35" s="43" t="s">
        <v>97</v>
      </c>
      <c r="W35" s="1"/>
      <c r="X35" s="1"/>
      <c r="Y35" s="1" t="s">
        <v>117</v>
      </c>
      <c r="Z35" s="26"/>
      <c r="AA35" s="1" t="s">
        <v>529</v>
      </c>
      <c r="AB35" s="1" t="s">
        <v>119</v>
      </c>
      <c r="AC35" t="s">
        <v>530</v>
      </c>
      <c r="AD35" s="1" t="s">
        <v>531</v>
      </c>
      <c r="AE35" s="1" t="s">
        <v>532</v>
      </c>
      <c r="AF35" s="1" t="s">
        <v>122</v>
      </c>
      <c r="AG35" t="s">
        <v>530</v>
      </c>
      <c r="AH35" s="1" t="s">
        <v>533</v>
      </c>
      <c r="AI35" s="1" t="s">
        <v>534</v>
      </c>
      <c r="AJ35" s="26" t="s">
        <v>105</v>
      </c>
      <c r="AK35" s="1"/>
      <c r="AL35" s="1"/>
      <c r="AM35" s="1"/>
      <c r="AN35" s="1"/>
      <c r="AO35" s="1"/>
      <c r="AP35" s="1"/>
      <c r="AQ35" s="1"/>
      <c r="AR35" s="1"/>
      <c r="AS35" s="1"/>
      <c r="BA35" s="1"/>
      <c r="BB35" s="1"/>
    </row>
    <row r="36" spans="1:54" ht="15" customHeight="1" thickTop="1" thickBot="1" x14ac:dyDescent="0.45">
      <c r="A36" s="31">
        <v>35</v>
      </c>
      <c r="B36" s="9" t="s">
        <v>86</v>
      </c>
      <c r="C36" s="4" t="s">
        <v>535</v>
      </c>
      <c r="D36" s="4" t="s">
        <v>536</v>
      </c>
      <c r="E36" s="1" t="s">
        <v>127</v>
      </c>
      <c r="F36" s="1" t="s">
        <v>108</v>
      </c>
      <c r="G36" s="1" t="s">
        <v>537</v>
      </c>
      <c r="H36" s="1" t="s">
        <v>538</v>
      </c>
      <c r="I36" s="1" t="s">
        <v>539</v>
      </c>
      <c r="J36" s="1">
        <v>0</v>
      </c>
      <c r="K36" s="1">
        <v>0</v>
      </c>
      <c r="L36" s="1"/>
      <c r="M36" s="1"/>
      <c r="N36" s="1" t="s">
        <v>540</v>
      </c>
      <c r="O36" s="1" t="s">
        <v>147</v>
      </c>
      <c r="P36" s="3" t="s">
        <v>96</v>
      </c>
      <c r="Q36" s="87" t="s">
        <v>203</v>
      </c>
      <c r="R36" s="87">
        <v>15167502</v>
      </c>
      <c r="S36" s="87" t="s">
        <v>203</v>
      </c>
      <c r="T36" s="96">
        <v>10921418</v>
      </c>
      <c r="U36" s="1"/>
      <c r="V36" s="43" t="s">
        <v>97</v>
      </c>
      <c r="W36" s="1"/>
      <c r="X36" s="1"/>
      <c r="Y36" s="1" t="s">
        <v>117</v>
      </c>
      <c r="Z36" s="26"/>
      <c r="AA36" s="1" t="s">
        <v>541</v>
      </c>
      <c r="AB36" s="1" t="s">
        <v>119</v>
      </c>
      <c r="AC36" t="s">
        <v>542</v>
      </c>
      <c r="AD36" s="1" t="s">
        <v>543</v>
      </c>
      <c r="AE36" s="1" t="s">
        <v>544</v>
      </c>
      <c r="AF36" s="1" t="s">
        <v>122</v>
      </c>
      <c r="AG36" t="s">
        <v>542</v>
      </c>
      <c r="AH36" s="1" t="s">
        <v>545</v>
      </c>
      <c r="AI36" s="1" t="s">
        <v>546</v>
      </c>
      <c r="AJ36" s="26" t="s">
        <v>105</v>
      </c>
      <c r="AK36" s="1"/>
      <c r="AL36" s="1"/>
      <c r="AM36" s="1"/>
      <c r="AN36" s="1"/>
      <c r="AO36" s="1"/>
      <c r="AP36" s="1"/>
      <c r="AQ36" s="1"/>
      <c r="AR36" s="1"/>
      <c r="AS36" s="1"/>
      <c r="BA36" s="1"/>
      <c r="BB36" s="1"/>
    </row>
    <row r="37" spans="1:54" ht="15" customHeight="1" thickTop="1" thickBot="1" x14ac:dyDescent="0.45">
      <c r="A37" s="31">
        <v>36</v>
      </c>
      <c r="B37" s="9" t="s">
        <v>86</v>
      </c>
      <c r="C37" s="4" t="s">
        <v>547</v>
      </c>
      <c r="D37" s="4" t="s">
        <v>548</v>
      </c>
      <c r="E37" s="1" t="s">
        <v>142</v>
      </c>
      <c r="F37" s="1" t="s">
        <v>127</v>
      </c>
      <c r="G37" s="1" t="s">
        <v>549</v>
      </c>
      <c r="H37" s="1" t="s">
        <v>550</v>
      </c>
      <c r="I37" s="1" t="s">
        <v>551</v>
      </c>
      <c r="J37" s="1">
        <v>0</v>
      </c>
      <c r="K37" s="1">
        <v>0</v>
      </c>
      <c r="L37" s="1"/>
      <c r="M37" s="1"/>
      <c r="N37" s="1" t="s">
        <v>552</v>
      </c>
      <c r="O37" s="1" t="s">
        <v>95</v>
      </c>
      <c r="P37" s="3" t="s">
        <v>96</v>
      </c>
      <c r="Q37" s="87" t="s">
        <v>553</v>
      </c>
      <c r="R37" s="87">
        <v>14581248</v>
      </c>
      <c r="S37" s="87" t="s">
        <v>553</v>
      </c>
      <c r="T37" s="96">
        <v>12157474</v>
      </c>
      <c r="U37" s="1"/>
      <c r="V37" s="43" t="s">
        <v>97</v>
      </c>
      <c r="W37" s="1"/>
      <c r="X37" s="1"/>
      <c r="Y37" s="1" t="s">
        <v>117</v>
      </c>
      <c r="Z37" s="26"/>
      <c r="AA37" s="1" t="s">
        <v>554</v>
      </c>
      <c r="AB37" s="1" t="s">
        <v>119</v>
      </c>
      <c r="AC37" t="s">
        <v>555</v>
      </c>
      <c r="AD37" s="1" t="s">
        <v>556</v>
      </c>
      <c r="AE37" s="1" t="s">
        <v>557</v>
      </c>
      <c r="AF37" s="1" t="s">
        <v>122</v>
      </c>
      <c r="AG37" t="s">
        <v>555</v>
      </c>
      <c r="AH37" s="1" t="s">
        <v>558</v>
      </c>
      <c r="AI37" s="1" t="s">
        <v>559</v>
      </c>
      <c r="AJ37" s="26" t="s">
        <v>105</v>
      </c>
      <c r="AK37" s="1"/>
      <c r="AL37" s="1"/>
      <c r="AM37" s="1"/>
      <c r="AN37" s="1"/>
      <c r="AO37" s="1"/>
      <c r="AP37" s="1"/>
      <c r="AQ37" s="1"/>
      <c r="AR37" s="1"/>
      <c r="AS37" s="1"/>
      <c r="BA37" s="1"/>
      <c r="BB37" s="1"/>
    </row>
    <row r="38" spans="1:54" ht="15" customHeight="1" thickTop="1" thickBot="1" x14ac:dyDescent="0.45">
      <c r="A38" s="31">
        <v>37</v>
      </c>
      <c r="B38" s="9" t="s">
        <v>86</v>
      </c>
      <c r="C38" s="4" t="s">
        <v>560</v>
      </c>
      <c r="D38" s="4" t="s">
        <v>561</v>
      </c>
      <c r="E38" s="1" t="s">
        <v>108</v>
      </c>
      <c r="F38" s="1" t="s">
        <v>127</v>
      </c>
      <c r="G38" s="1" t="s">
        <v>562</v>
      </c>
      <c r="H38" s="1" t="s">
        <v>563</v>
      </c>
      <c r="I38" s="1" t="s">
        <v>564</v>
      </c>
      <c r="J38" s="1">
        <v>0</v>
      </c>
      <c r="K38" s="1">
        <v>0</v>
      </c>
      <c r="L38" s="1"/>
      <c r="M38" s="1"/>
      <c r="N38" s="1" t="s">
        <v>565</v>
      </c>
      <c r="O38" s="1" t="s">
        <v>176</v>
      </c>
      <c r="P38" s="3" t="s">
        <v>96</v>
      </c>
      <c r="S38" s="87" t="s">
        <v>177</v>
      </c>
      <c r="T38" s="96">
        <v>58232274</v>
      </c>
      <c r="U38" s="1"/>
      <c r="V38" s="43" t="s">
        <v>97</v>
      </c>
      <c r="W38" s="1"/>
      <c r="X38" s="1"/>
      <c r="Y38" s="1" t="s">
        <v>117</v>
      </c>
      <c r="Z38" s="26"/>
      <c r="AA38" s="1" t="s">
        <v>566</v>
      </c>
      <c r="AB38" s="1" t="s">
        <v>119</v>
      </c>
      <c r="AC38" t="s">
        <v>567</v>
      </c>
      <c r="AD38" s="1" t="s">
        <v>568</v>
      </c>
      <c r="AE38" s="1" t="s">
        <v>569</v>
      </c>
      <c r="AF38" s="1" t="s">
        <v>122</v>
      </c>
      <c r="AG38" t="s">
        <v>567</v>
      </c>
      <c r="AH38" s="1" t="s">
        <v>570</v>
      </c>
      <c r="AI38" s="1" t="s">
        <v>571</v>
      </c>
      <c r="AJ38" s="26" t="s">
        <v>105</v>
      </c>
      <c r="AK38" s="1"/>
      <c r="AL38" s="1"/>
      <c r="AM38" s="1"/>
      <c r="AN38" s="1"/>
      <c r="AO38" s="1"/>
      <c r="AP38" s="1"/>
      <c r="AQ38" s="1"/>
      <c r="AR38" s="1"/>
      <c r="AS38" s="1"/>
      <c r="BA38" s="1"/>
      <c r="BB38" s="1"/>
    </row>
    <row r="39" spans="1:54" ht="15" customHeight="1" thickTop="1" thickBot="1" x14ac:dyDescent="0.45">
      <c r="A39" s="31">
        <v>38</v>
      </c>
      <c r="B39" s="9" t="s">
        <v>86</v>
      </c>
      <c r="C39" s="4" t="s">
        <v>572</v>
      </c>
      <c r="D39" s="4" t="s">
        <v>573</v>
      </c>
      <c r="E39" s="1" t="s">
        <v>108</v>
      </c>
      <c r="F39" s="1" t="s">
        <v>109</v>
      </c>
      <c r="G39" s="1" t="s">
        <v>574</v>
      </c>
      <c r="H39" s="1" t="s">
        <v>575</v>
      </c>
      <c r="I39" s="1" t="s">
        <v>576</v>
      </c>
      <c r="J39" s="1">
        <v>0</v>
      </c>
      <c r="K39" s="1">
        <v>0</v>
      </c>
      <c r="L39" s="1"/>
      <c r="M39" s="1"/>
      <c r="N39" s="1" t="s">
        <v>577</v>
      </c>
      <c r="O39" s="1" t="s">
        <v>95</v>
      </c>
      <c r="P39" s="3" t="s">
        <v>96</v>
      </c>
      <c r="Q39" s="87" t="s">
        <v>578</v>
      </c>
      <c r="R39" s="87">
        <v>19749885</v>
      </c>
      <c r="S39" s="87" t="s">
        <v>578</v>
      </c>
      <c r="T39" s="96">
        <v>16022207</v>
      </c>
      <c r="U39" s="1"/>
      <c r="V39" s="43" t="s">
        <v>97</v>
      </c>
      <c r="W39" s="1"/>
      <c r="X39" s="1"/>
      <c r="Y39" s="1" t="s">
        <v>117</v>
      </c>
      <c r="Z39" s="26"/>
      <c r="AA39" s="1" t="s">
        <v>579</v>
      </c>
      <c r="AB39" s="1" t="s">
        <v>119</v>
      </c>
      <c r="AC39" t="s">
        <v>580</v>
      </c>
      <c r="AD39" s="1" t="s">
        <v>581</v>
      </c>
      <c r="AE39" s="1" t="s">
        <v>582</v>
      </c>
      <c r="AF39" s="1" t="s">
        <v>122</v>
      </c>
      <c r="AG39" t="s">
        <v>580</v>
      </c>
      <c r="AH39" s="1" t="s">
        <v>583</v>
      </c>
      <c r="AI39" s="1" t="s">
        <v>584</v>
      </c>
      <c r="AJ39" s="26" t="s">
        <v>105</v>
      </c>
      <c r="AK39" s="1"/>
      <c r="AL39" s="1"/>
      <c r="AM39" s="1"/>
      <c r="AN39" s="1"/>
      <c r="AO39" s="1"/>
      <c r="AP39" s="1"/>
      <c r="AQ39" s="1"/>
      <c r="AR39" s="1"/>
      <c r="AS39" s="1"/>
      <c r="BA39" s="1"/>
      <c r="BB39" s="1"/>
    </row>
    <row r="40" spans="1:54" ht="15" customHeight="1" thickTop="1" thickBot="1" x14ac:dyDescent="0.45">
      <c r="A40" s="31">
        <v>39</v>
      </c>
      <c r="B40" s="9" t="s">
        <v>86</v>
      </c>
      <c r="C40" s="4" t="s">
        <v>585</v>
      </c>
      <c r="D40" s="4" t="s">
        <v>585</v>
      </c>
      <c r="E40" s="1" t="s">
        <v>108</v>
      </c>
      <c r="F40" s="1" t="s">
        <v>127</v>
      </c>
      <c r="G40" s="1" t="s">
        <v>586</v>
      </c>
      <c r="H40" s="1" t="s">
        <v>587</v>
      </c>
      <c r="I40" s="1" t="s">
        <v>588</v>
      </c>
      <c r="J40" s="1">
        <v>0</v>
      </c>
      <c r="K40" s="1">
        <v>0</v>
      </c>
      <c r="L40" s="1"/>
      <c r="M40" s="1"/>
      <c r="N40" s="1" t="s">
        <v>589</v>
      </c>
      <c r="O40" s="1" t="s">
        <v>147</v>
      </c>
      <c r="P40" s="3" t="s">
        <v>96</v>
      </c>
      <c r="Q40" s="87" t="s">
        <v>590</v>
      </c>
      <c r="R40" s="87">
        <v>34427967</v>
      </c>
      <c r="S40" s="87" t="s">
        <v>590</v>
      </c>
      <c r="T40" s="96">
        <v>36242326</v>
      </c>
      <c r="U40" s="1"/>
      <c r="V40" s="43" t="s">
        <v>97</v>
      </c>
      <c r="W40" s="1"/>
      <c r="X40" s="1"/>
      <c r="Y40" s="1" t="s">
        <v>117</v>
      </c>
      <c r="Z40" s="26"/>
      <c r="AA40" s="1" t="s">
        <v>591</v>
      </c>
      <c r="AB40" s="1" t="s">
        <v>119</v>
      </c>
      <c r="AC40" t="s">
        <v>592</v>
      </c>
      <c r="AD40" s="1" t="s">
        <v>593</v>
      </c>
      <c r="AE40" s="1" t="s">
        <v>594</v>
      </c>
      <c r="AF40" s="1" t="s">
        <v>122</v>
      </c>
      <c r="AG40" t="s">
        <v>592</v>
      </c>
      <c r="AH40" s="1" t="s">
        <v>595</v>
      </c>
      <c r="AI40" s="1" t="s">
        <v>596</v>
      </c>
      <c r="AJ40" s="26" t="s">
        <v>105</v>
      </c>
      <c r="AK40" s="1"/>
      <c r="AL40" s="1"/>
      <c r="AM40" s="1"/>
      <c r="AN40" s="1"/>
      <c r="AO40" s="1"/>
      <c r="AP40" s="1"/>
      <c r="AQ40" s="1"/>
      <c r="AR40" s="1"/>
      <c r="AS40" s="1"/>
      <c r="BA40" s="1"/>
      <c r="BB40" s="1"/>
    </row>
    <row r="41" spans="1:54" ht="15" customHeight="1" thickTop="1" thickBot="1" x14ac:dyDescent="0.45">
      <c r="A41" s="31">
        <v>40</v>
      </c>
      <c r="B41" s="9" t="s">
        <v>86</v>
      </c>
      <c r="C41" s="4" t="s">
        <v>597</v>
      </c>
      <c r="D41" s="4" t="s">
        <v>598</v>
      </c>
      <c r="E41" s="1" t="s">
        <v>127</v>
      </c>
      <c r="F41" s="1" t="s">
        <v>108</v>
      </c>
      <c r="G41" s="1" t="s">
        <v>599</v>
      </c>
      <c r="H41" s="1" t="s">
        <v>600</v>
      </c>
      <c r="I41" s="1" t="s">
        <v>601</v>
      </c>
      <c r="J41" s="1">
        <v>0</v>
      </c>
      <c r="K41" s="1">
        <v>0</v>
      </c>
      <c r="L41" s="1"/>
      <c r="M41" s="1"/>
      <c r="N41" s="1" t="s">
        <v>602</v>
      </c>
      <c r="O41" s="1" t="s">
        <v>176</v>
      </c>
      <c r="P41" s="3" t="s">
        <v>96</v>
      </c>
      <c r="Q41" s="87" t="s">
        <v>252</v>
      </c>
      <c r="R41" s="87">
        <v>58361347</v>
      </c>
      <c r="S41" s="87" t="s">
        <v>603</v>
      </c>
      <c r="T41" s="96">
        <v>21772790</v>
      </c>
      <c r="U41" s="1"/>
      <c r="V41" s="43" t="s">
        <v>97</v>
      </c>
      <c r="W41" s="1"/>
      <c r="X41" s="1"/>
      <c r="Y41" s="1" t="s">
        <v>117</v>
      </c>
      <c r="Z41" s="26"/>
      <c r="AA41" s="1" t="s">
        <v>604</v>
      </c>
      <c r="AB41" s="1" t="s">
        <v>119</v>
      </c>
      <c r="AC41" t="s">
        <v>605</v>
      </c>
      <c r="AD41" s="1" t="s">
        <v>606</v>
      </c>
      <c r="AE41" s="1" t="s">
        <v>607</v>
      </c>
      <c r="AF41" s="1" t="s">
        <v>122</v>
      </c>
      <c r="AG41" t="s">
        <v>605</v>
      </c>
      <c r="AH41" s="1" t="s">
        <v>608</v>
      </c>
      <c r="AI41" s="1" t="s">
        <v>609</v>
      </c>
      <c r="AJ41" s="26" t="s">
        <v>105</v>
      </c>
      <c r="AK41" s="1"/>
      <c r="AL41" s="1"/>
      <c r="AM41" s="1"/>
      <c r="AN41" s="1"/>
      <c r="AO41" s="1"/>
      <c r="AP41" s="1"/>
      <c r="AQ41" s="1"/>
      <c r="AR41" s="1"/>
      <c r="AS41" s="1"/>
      <c r="BA41" s="1"/>
      <c r="BB41" s="1"/>
    </row>
    <row r="42" spans="1:54" ht="15" customHeight="1" thickTop="1" thickBot="1" x14ac:dyDescent="0.45">
      <c r="A42" s="31">
        <v>41</v>
      </c>
      <c r="B42" s="9" t="s">
        <v>86</v>
      </c>
      <c r="C42" s="4" t="s">
        <v>610</v>
      </c>
      <c r="D42" s="4" t="s">
        <v>611</v>
      </c>
      <c r="E42" s="1" t="s">
        <v>108</v>
      </c>
      <c r="F42" s="1" t="s">
        <v>127</v>
      </c>
      <c r="G42" s="1" t="s">
        <v>612</v>
      </c>
      <c r="H42" s="1" t="s">
        <v>613</v>
      </c>
      <c r="I42" s="1" t="s">
        <v>614</v>
      </c>
      <c r="J42" s="1">
        <v>0</v>
      </c>
      <c r="K42" s="1">
        <v>0</v>
      </c>
      <c r="L42" s="1"/>
      <c r="M42" s="1"/>
      <c r="N42" s="1" t="s">
        <v>615</v>
      </c>
      <c r="O42" s="1" t="s">
        <v>147</v>
      </c>
      <c r="P42" s="3" t="s">
        <v>96</v>
      </c>
      <c r="Q42" s="87" t="s">
        <v>516</v>
      </c>
      <c r="R42" s="87">
        <v>37799853</v>
      </c>
      <c r="U42" s="1"/>
      <c r="V42" s="43" t="s">
        <v>97</v>
      </c>
      <c r="W42" s="1"/>
      <c r="X42" s="1"/>
      <c r="Y42" s="1" t="s">
        <v>117</v>
      </c>
      <c r="Z42" s="26"/>
      <c r="AA42" s="1" t="s">
        <v>616</v>
      </c>
      <c r="AB42" s="1" t="s">
        <v>119</v>
      </c>
      <c r="AC42" t="s">
        <v>617</v>
      </c>
      <c r="AD42" s="1" t="s">
        <v>618</v>
      </c>
      <c r="AE42" s="1" t="s">
        <v>619</v>
      </c>
      <c r="AF42" s="1" t="s">
        <v>122</v>
      </c>
      <c r="AG42" t="s">
        <v>617</v>
      </c>
      <c r="AH42" s="1" t="s">
        <v>620</v>
      </c>
      <c r="AI42" s="1" t="s">
        <v>621</v>
      </c>
      <c r="AJ42" s="26" t="s">
        <v>105</v>
      </c>
      <c r="AK42" s="1"/>
      <c r="AL42" s="1"/>
      <c r="AM42" s="1"/>
      <c r="AN42" s="1"/>
      <c r="AO42" s="1"/>
      <c r="AP42" s="1"/>
      <c r="AQ42" s="1"/>
      <c r="AR42" s="1"/>
      <c r="AS42" s="1"/>
      <c r="BA42" s="1"/>
      <c r="BB42" s="1"/>
    </row>
    <row r="43" spans="1:54" ht="15" customHeight="1" thickTop="1" thickBot="1" x14ac:dyDescent="0.45">
      <c r="A43" s="31">
        <v>42</v>
      </c>
      <c r="B43" s="9" t="s">
        <v>86</v>
      </c>
      <c r="C43" s="4" t="s">
        <v>622</v>
      </c>
      <c r="D43" s="4" t="s">
        <v>623</v>
      </c>
      <c r="E43" s="1" t="s">
        <v>142</v>
      </c>
      <c r="F43" s="1" t="s">
        <v>109</v>
      </c>
      <c r="G43" s="1" t="s">
        <v>624</v>
      </c>
      <c r="H43" s="1" t="s">
        <v>625</v>
      </c>
      <c r="I43" s="1" t="s">
        <v>626</v>
      </c>
      <c r="J43" s="1">
        <v>0</v>
      </c>
      <c r="K43" s="1">
        <v>0</v>
      </c>
      <c r="L43" s="1"/>
      <c r="M43" s="1"/>
      <c r="N43" s="1" t="s">
        <v>627</v>
      </c>
      <c r="O43" s="1" t="s">
        <v>147</v>
      </c>
      <c r="P43" s="3" t="s">
        <v>96</v>
      </c>
      <c r="Q43" s="87" t="s">
        <v>628</v>
      </c>
      <c r="R43" s="87">
        <v>10815622</v>
      </c>
      <c r="S43" s="87" t="s">
        <v>628</v>
      </c>
      <c r="T43" s="96">
        <v>12014613</v>
      </c>
      <c r="U43" s="1"/>
      <c r="V43" s="43" t="s">
        <v>97</v>
      </c>
      <c r="W43" s="1"/>
      <c r="X43" s="1"/>
      <c r="Y43" s="1" t="s">
        <v>117</v>
      </c>
      <c r="Z43" s="26"/>
      <c r="AA43" s="1" t="s">
        <v>629</v>
      </c>
      <c r="AB43" s="1" t="s">
        <v>119</v>
      </c>
      <c r="AC43" t="s">
        <v>630</v>
      </c>
      <c r="AD43" s="1" t="s">
        <v>631</v>
      </c>
      <c r="AE43" s="1" t="s">
        <v>632</v>
      </c>
      <c r="AF43" s="1" t="s">
        <v>122</v>
      </c>
      <c r="AG43" t="s">
        <v>630</v>
      </c>
      <c r="AH43" s="1" t="s">
        <v>633</v>
      </c>
      <c r="AI43" s="1" t="s">
        <v>634</v>
      </c>
      <c r="AJ43" s="26" t="s">
        <v>105</v>
      </c>
      <c r="AK43" s="1"/>
      <c r="AL43" s="1"/>
      <c r="AM43" s="1"/>
      <c r="AN43" s="1"/>
      <c r="AO43" s="1"/>
      <c r="AP43" s="1"/>
      <c r="AQ43" s="1"/>
      <c r="AR43" s="1"/>
      <c r="AS43" s="1"/>
      <c r="BA43" s="1"/>
      <c r="BB43" s="1"/>
    </row>
    <row r="44" spans="1:54" ht="15" customHeight="1" thickTop="1" thickBot="1" x14ac:dyDescent="0.45">
      <c r="A44" s="31">
        <v>43</v>
      </c>
      <c r="B44" s="9" t="s">
        <v>86</v>
      </c>
      <c r="C44" s="4" t="s">
        <v>635</v>
      </c>
      <c r="D44" s="4" t="s">
        <v>635</v>
      </c>
      <c r="E44" s="1" t="s">
        <v>127</v>
      </c>
      <c r="F44" s="1" t="s">
        <v>108</v>
      </c>
      <c r="G44" s="1" t="s">
        <v>636</v>
      </c>
      <c r="H44" s="1" t="s">
        <v>637</v>
      </c>
      <c r="I44" s="1" t="s">
        <v>638</v>
      </c>
      <c r="J44" s="1">
        <v>0</v>
      </c>
      <c r="K44" s="1">
        <v>0</v>
      </c>
      <c r="L44" s="1"/>
      <c r="M44" s="1"/>
      <c r="N44" s="1" t="s">
        <v>639</v>
      </c>
      <c r="O44" s="1" t="s">
        <v>147</v>
      </c>
      <c r="P44" s="3" t="s">
        <v>96</v>
      </c>
      <c r="Q44" s="87" t="s">
        <v>453</v>
      </c>
      <c r="R44" s="87">
        <v>5625322</v>
      </c>
      <c r="S44" s="87" t="s">
        <v>453</v>
      </c>
      <c r="T44" s="96">
        <v>7144861</v>
      </c>
      <c r="U44" s="1"/>
      <c r="V44" s="43" t="s">
        <v>97</v>
      </c>
      <c r="W44" s="1"/>
      <c r="X44" s="1"/>
      <c r="Y44" s="1" t="s">
        <v>117</v>
      </c>
      <c r="Z44" s="26"/>
      <c r="AA44" s="1" t="s">
        <v>640</v>
      </c>
      <c r="AB44" s="1" t="s">
        <v>119</v>
      </c>
      <c r="AC44" t="s">
        <v>641</v>
      </c>
      <c r="AD44" s="1" t="s">
        <v>642</v>
      </c>
      <c r="AE44" s="1" t="s">
        <v>643</v>
      </c>
      <c r="AF44" s="1" t="s">
        <v>122</v>
      </c>
      <c r="AG44" t="s">
        <v>641</v>
      </c>
      <c r="AH44" s="1" t="s">
        <v>644</v>
      </c>
      <c r="AI44" s="1" t="s">
        <v>645</v>
      </c>
      <c r="AJ44" s="26" t="s">
        <v>105</v>
      </c>
      <c r="AK44" s="1"/>
      <c r="AL44" s="1"/>
      <c r="AM44" s="1"/>
      <c r="AN44" s="1"/>
      <c r="AO44" s="1"/>
      <c r="AP44" s="1"/>
      <c r="AQ44" s="1"/>
      <c r="AR44" s="1"/>
      <c r="AS44" s="1"/>
      <c r="BA44" s="1"/>
      <c r="BB44" s="1"/>
    </row>
    <row r="45" spans="1:54" ht="15" customHeight="1" thickTop="1" thickBot="1" x14ac:dyDescent="0.45">
      <c r="A45" s="31">
        <v>44</v>
      </c>
      <c r="B45" s="9" t="s">
        <v>86</v>
      </c>
      <c r="C45" s="4" t="s">
        <v>646</v>
      </c>
      <c r="D45" s="4" t="s">
        <v>646</v>
      </c>
      <c r="E45" s="1" t="s">
        <v>127</v>
      </c>
      <c r="F45" s="1" t="s">
        <v>109</v>
      </c>
      <c r="G45" s="1" t="s">
        <v>647</v>
      </c>
      <c r="H45" s="1" t="s">
        <v>648</v>
      </c>
      <c r="I45" s="1" t="s">
        <v>649</v>
      </c>
      <c r="J45" s="1">
        <v>0</v>
      </c>
      <c r="K45" s="1">
        <v>0</v>
      </c>
      <c r="L45" s="1"/>
      <c r="M45" s="1"/>
      <c r="N45" s="1" t="s">
        <v>650</v>
      </c>
      <c r="O45" s="1" t="s">
        <v>176</v>
      </c>
      <c r="P45" s="3" t="s">
        <v>96</v>
      </c>
      <c r="Q45" s="87" t="s">
        <v>239</v>
      </c>
      <c r="R45" s="87">
        <v>65154384</v>
      </c>
      <c r="S45" s="87" t="s">
        <v>239</v>
      </c>
      <c r="T45" s="96">
        <v>72832053</v>
      </c>
      <c r="U45" s="1"/>
      <c r="V45" s="43" t="s">
        <v>97</v>
      </c>
      <c r="W45" s="1"/>
      <c r="X45" s="1"/>
      <c r="Y45" s="1" t="s">
        <v>117</v>
      </c>
      <c r="Z45" s="26"/>
      <c r="AA45" s="1" t="s">
        <v>651</v>
      </c>
      <c r="AB45" s="1" t="s">
        <v>119</v>
      </c>
      <c r="AC45" t="s">
        <v>652</v>
      </c>
      <c r="AD45" s="1" t="s">
        <v>653</v>
      </c>
      <c r="AE45" s="1" t="s">
        <v>654</v>
      </c>
      <c r="AF45" s="1" t="s">
        <v>122</v>
      </c>
      <c r="AG45" t="s">
        <v>652</v>
      </c>
      <c r="AH45" s="1" t="s">
        <v>655</v>
      </c>
      <c r="AI45" s="1" t="s">
        <v>656</v>
      </c>
      <c r="AJ45" s="26" t="s">
        <v>105</v>
      </c>
      <c r="AK45" s="1"/>
      <c r="AL45" s="1"/>
      <c r="AM45" s="1"/>
      <c r="AN45" s="1"/>
      <c r="AO45" s="1"/>
      <c r="AP45" s="1"/>
      <c r="AQ45" s="1"/>
      <c r="AR45" s="1"/>
      <c r="AS45" s="1"/>
      <c r="BA45" s="1"/>
      <c r="BB45" s="1"/>
    </row>
    <row r="46" spans="1:54" ht="15" customHeight="1" thickTop="1" thickBot="1" x14ac:dyDescent="0.45">
      <c r="A46" s="31">
        <v>45</v>
      </c>
      <c r="B46" s="9" t="s">
        <v>86</v>
      </c>
      <c r="C46" s="4" t="s">
        <v>657</v>
      </c>
      <c r="D46" s="4" t="s">
        <v>85</v>
      </c>
      <c r="E46" s="1" t="s">
        <v>127</v>
      </c>
      <c r="F46" s="1" t="s">
        <v>142</v>
      </c>
      <c r="G46" s="1" t="s">
        <v>658</v>
      </c>
      <c r="H46" s="1" t="s">
        <v>659</v>
      </c>
      <c r="I46" s="1" t="s">
        <v>660</v>
      </c>
      <c r="J46" s="1">
        <v>0</v>
      </c>
      <c r="K46" s="1">
        <v>0</v>
      </c>
      <c r="L46" s="1"/>
      <c r="M46" s="1"/>
      <c r="N46" s="1" t="s">
        <v>661</v>
      </c>
      <c r="O46" s="1" t="s">
        <v>95</v>
      </c>
      <c r="P46" s="3" t="s">
        <v>96</v>
      </c>
      <c r="Q46" s="87" t="s">
        <v>162</v>
      </c>
      <c r="R46" s="87">
        <v>17929277</v>
      </c>
      <c r="S46" s="87" t="s">
        <v>162</v>
      </c>
      <c r="T46" s="96">
        <v>17529243</v>
      </c>
      <c r="U46" s="1"/>
      <c r="V46" s="43" t="s">
        <v>97</v>
      </c>
      <c r="W46" s="1" t="s">
        <v>662</v>
      </c>
      <c r="X46" s="1"/>
      <c r="Y46" s="1" t="s">
        <v>117</v>
      </c>
      <c r="Z46" s="26"/>
      <c r="AA46" s="1" t="s">
        <v>663</v>
      </c>
      <c r="AB46" s="1" t="s">
        <v>119</v>
      </c>
      <c r="AC46" t="s">
        <v>664</v>
      </c>
      <c r="AD46" s="1" t="s">
        <v>665</v>
      </c>
      <c r="AE46" s="1" t="s">
        <v>666</v>
      </c>
      <c r="AF46" s="1" t="s">
        <v>122</v>
      </c>
      <c r="AG46" t="s">
        <v>664</v>
      </c>
      <c r="AH46" s="1" t="s">
        <v>667</v>
      </c>
      <c r="AI46" s="1" t="s">
        <v>668</v>
      </c>
      <c r="AJ46" s="26" t="s">
        <v>105</v>
      </c>
      <c r="AK46" s="1"/>
      <c r="AL46" s="1"/>
      <c r="AM46" s="1"/>
      <c r="AN46" s="1"/>
      <c r="AO46" s="1"/>
      <c r="AP46" s="1"/>
      <c r="AQ46" s="1"/>
      <c r="AR46" s="1"/>
      <c r="AS46" s="1"/>
      <c r="BA46" s="1"/>
      <c r="BB46" s="1"/>
    </row>
    <row r="47" spans="1:54" ht="15" customHeight="1" thickTop="1" thickBot="1" x14ac:dyDescent="0.45">
      <c r="A47" s="31">
        <v>46</v>
      </c>
      <c r="B47" s="9" t="s">
        <v>86</v>
      </c>
      <c r="C47" s="4" t="s">
        <v>669</v>
      </c>
      <c r="D47" s="4" t="s">
        <v>670</v>
      </c>
      <c r="E47" s="1" t="s">
        <v>108</v>
      </c>
      <c r="F47" s="1" t="s">
        <v>127</v>
      </c>
      <c r="G47" s="1" t="s">
        <v>671</v>
      </c>
      <c r="H47" s="1" t="s">
        <v>672</v>
      </c>
      <c r="I47" s="1" t="s">
        <v>673</v>
      </c>
      <c r="J47" s="1">
        <v>0</v>
      </c>
      <c r="K47" s="1">
        <v>0</v>
      </c>
      <c r="L47" s="1"/>
      <c r="M47" s="1"/>
      <c r="N47" s="1" t="s">
        <v>674</v>
      </c>
      <c r="O47" s="1" t="s">
        <v>147</v>
      </c>
      <c r="P47" s="3" t="s">
        <v>96</v>
      </c>
      <c r="S47" s="87" t="s">
        <v>203</v>
      </c>
      <c r="T47" s="96">
        <v>5313010</v>
      </c>
      <c r="U47" s="1"/>
      <c r="V47" s="43" t="s">
        <v>97</v>
      </c>
      <c r="W47" s="1"/>
      <c r="X47" s="1"/>
      <c r="Y47" s="1" t="s">
        <v>117</v>
      </c>
      <c r="Z47" s="26"/>
      <c r="AA47" s="1" t="s">
        <v>675</v>
      </c>
      <c r="AB47" s="1" t="s">
        <v>119</v>
      </c>
      <c r="AC47" t="s">
        <v>676</v>
      </c>
      <c r="AD47" s="1" t="s">
        <v>677</v>
      </c>
      <c r="AE47" s="1" t="s">
        <v>678</v>
      </c>
      <c r="AF47" s="1" t="s">
        <v>122</v>
      </c>
      <c r="AG47" t="s">
        <v>676</v>
      </c>
      <c r="AH47" s="1" t="s">
        <v>679</v>
      </c>
      <c r="AI47" s="1" t="s">
        <v>680</v>
      </c>
      <c r="AJ47" s="26" t="s">
        <v>105</v>
      </c>
      <c r="AK47" s="1"/>
      <c r="AL47" s="1"/>
      <c r="AM47" s="1"/>
      <c r="AN47" s="1"/>
      <c r="AO47" s="1"/>
      <c r="AP47" s="1"/>
      <c r="AQ47" s="1"/>
      <c r="AR47" s="1"/>
      <c r="AS47" s="1"/>
      <c r="BA47" s="1"/>
      <c r="BB47" s="1"/>
    </row>
    <row r="48" spans="1:54" ht="15" customHeight="1" thickTop="1" thickBot="1" x14ac:dyDescent="0.45">
      <c r="A48" s="31">
        <v>47</v>
      </c>
      <c r="B48" s="9" t="s">
        <v>86</v>
      </c>
      <c r="C48" s="4" t="s">
        <v>681</v>
      </c>
      <c r="D48" s="4" t="s">
        <v>682</v>
      </c>
      <c r="E48" s="1" t="s">
        <v>109</v>
      </c>
      <c r="F48" s="1" t="s">
        <v>127</v>
      </c>
      <c r="G48" s="1" t="s">
        <v>683</v>
      </c>
      <c r="H48" s="1" t="s">
        <v>684</v>
      </c>
      <c r="I48" s="1" t="s">
        <v>685</v>
      </c>
      <c r="J48" s="1">
        <v>0</v>
      </c>
      <c r="K48" s="1">
        <v>0</v>
      </c>
      <c r="L48" s="1"/>
      <c r="M48" s="1"/>
      <c r="N48" s="1" t="s">
        <v>686</v>
      </c>
      <c r="O48" s="1" t="s">
        <v>147</v>
      </c>
      <c r="P48" s="3" t="s">
        <v>96</v>
      </c>
      <c r="Q48" s="87" t="s">
        <v>162</v>
      </c>
      <c r="R48" s="87">
        <v>4150743</v>
      </c>
      <c r="S48" s="87" t="s">
        <v>114</v>
      </c>
      <c r="T48" s="96">
        <v>17781778</v>
      </c>
      <c r="U48" s="1"/>
      <c r="V48" s="43" t="s">
        <v>97</v>
      </c>
      <c r="W48" s="1"/>
      <c r="X48" s="1"/>
      <c r="Y48" s="1" t="s">
        <v>117</v>
      </c>
      <c r="Z48" s="26"/>
      <c r="AA48" s="1" t="s">
        <v>687</v>
      </c>
      <c r="AB48" s="1" t="s">
        <v>119</v>
      </c>
      <c r="AC48" t="s">
        <v>688</v>
      </c>
      <c r="AD48" s="1" t="s">
        <v>689</v>
      </c>
      <c r="AE48" s="1" t="s">
        <v>690</v>
      </c>
      <c r="AF48" s="1" t="s">
        <v>122</v>
      </c>
      <c r="AG48" t="s">
        <v>688</v>
      </c>
      <c r="AH48" s="1" t="s">
        <v>691</v>
      </c>
      <c r="AI48" s="1" t="s">
        <v>692</v>
      </c>
      <c r="AJ48" s="26" t="s">
        <v>105</v>
      </c>
      <c r="AK48" s="1"/>
      <c r="AL48" s="1"/>
      <c r="AM48" s="1"/>
      <c r="AN48" s="1"/>
      <c r="AO48" s="1"/>
      <c r="AP48" s="1"/>
      <c r="AQ48" s="1"/>
      <c r="AR48" s="1"/>
      <c r="AS48" s="1"/>
      <c r="BA48" s="1"/>
      <c r="BB48" s="1"/>
    </row>
    <row r="49" spans="1:54" ht="15" customHeight="1" thickTop="1" thickBot="1" x14ac:dyDescent="0.45">
      <c r="A49" s="31">
        <v>48</v>
      </c>
      <c r="B49" s="9" t="s">
        <v>86</v>
      </c>
      <c r="C49" s="4" t="s">
        <v>693</v>
      </c>
      <c r="D49" s="4" t="s">
        <v>694</v>
      </c>
      <c r="E49" s="1" t="s">
        <v>108</v>
      </c>
      <c r="F49" s="1" t="s">
        <v>142</v>
      </c>
      <c r="G49" s="1" t="s">
        <v>695</v>
      </c>
      <c r="H49" s="1" t="s">
        <v>696</v>
      </c>
      <c r="I49" s="1" t="s">
        <v>697</v>
      </c>
      <c r="J49" s="1">
        <v>0</v>
      </c>
      <c r="K49" s="1">
        <v>0</v>
      </c>
      <c r="L49" s="1"/>
      <c r="M49" s="1"/>
      <c r="N49" s="1" t="s">
        <v>698</v>
      </c>
      <c r="O49" s="1" t="s">
        <v>147</v>
      </c>
      <c r="P49" s="3" t="s">
        <v>96</v>
      </c>
      <c r="Q49" s="87" t="s">
        <v>190</v>
      </c>
      <c r="R49" s="87">
        <v>63322755</v>
      </c>
      <c r="S49" s="87" t="s">
        <v>190</v>
      </c>
      <c r="T49" s="96">
        <v>77202120</v>
      </c>
      <c r="U49" s="1"/>
      <c r="V49" s="43" t="s">
        <v>97</v>
      </c>
      <c r="W49" s="1"/>
      <c r="X49" s="1"/>
      <c r="Y49" s="1" t="s">
        <v>117</v>
      </c>
      <c r="Z49" s="26"/>
      <c r="AA49" s="1" t="s">
        <v>699</v>
      </c>
      <c r="AB49" s="1" t="s">
        <v>119</v>
      </c>
      <c r="AC49" t="s">
        <v>700</v>
      </c>
      <c r="AD49" s="1" t="s">
        <v>701</v>
      </c>
      <c r="AE49" s="1" t="s">
        <v>702</v>
      </c>
      <c r="AF49" s="1" t="s">
        <v>122</v>
      </c>
      <c r="AG49" t="s">
        <v>700</v>
      </c>
      <c r="AH49" s="1" t="s">
        <v>703</v>
      </c>
      <c r="AI49" s="1" t="s">
        <v>704</v>
      </c>
      <c r="AJ49" s="26" t="s">
        <v>105</v>
      </c>
      <c r="AK49" s="1"/>
      <c r="AL49" s="1"/>
      <c r="AM49" s="1"/>
      <c r="AN49" s="1"/>
      <c r="AO49" s="1"/>
      <c r="AP49" s="1"/>
      <c r="AQ49" s="1"/>
      <c r="AR49" s="1"/>
      <c r="AS49" s="1"/>
      <c r="BA49" s="1"/>
      <c r="BB49" s="1"/>
    </row>
    <row r="50" spans="1:54" ht="15" customHeight="1" thickTop="1" thickBot="1" x14ac:dyDescent="0.45">
      <c r="A50" s="31">
        <v>49</v>
      </c>
      <c r="B50" s="9" t="s">
        <v>86</v>
      </c>
      <c r="C50" s="4" t="s">
        <v>705</v>
      </c>
      <c r="D50" s="4" t="s">
        <v>706</v>
      </c>
      <c r="E50" s="1" t="s">
        <v>127</v>
      </c>
      <c r="F50" s="1" t="s">
        <v>109</v>
      </c>
      <c r="G50" s="1" t="s">
        <v>707</v>
      </c>
      <c r="H50" s="1" t="s">
        <v>708</v>
      </c>
      <c r="I50" s="1" t="s">
        <v>709</v>
      </c>
      <c r="J50" s="44">
        <v>1.7</v>
      </c>
      <c r="K50" s="1">
        <v>0</v>
      </c>
      <c r="L50" s="1"/>
      <c r="M50" s="1"/>
      <c r="N50" s="1" t="s">
        <v>710</v>
      </c>
      <c r="O50" s="1" t="s">
        <v>176</v>
      </c>
      <c r="P50" s="3" t="s">
        <v>96</v>
      </c>
      <c r="U50" s="1"/>
      <c r="V50" s="43" t="s">
        <v>97</v>
      </c>
      <c r="W50" s="1"/>
      <c r="X50" s="1"/>
      <c r="Y50" s="1" t="s">
        <v>117</v>
      </c>
      <c r="Z50" s="26"/>
      <c r="AA50" s="1" t="s">
        <v>711</v>
      </c>
      <c r="AB50" s="1" t="s">
        <v>119</v>
      </c>
      <c r="AC50" t="s">
        <v>712</v>
      </c>
      <c r="AD50" s="1" t="s">
        <v>713</v>
      </c>
      <c r="AE50" s="1" t="s">
        <v>714</v>
      </c>
      <c r="AF50" s="1" t="s">
        <v>122</v>
      </c>
      <c r="AG50" t="s">
        <v>712</v>
      </c>
      <c r="AH50" s="1" t="s">
        <v>715</v>
      </c>
      <c r="AI50" s="1" t="s">
        <v>716</v>
      </c>
      <c r="AJ50" s="26" t="s">
        <v>105</v>
      </c>
      <c r="AK50" s="1"/>
      <c r="AL50" s="1"/>
      <c r="AM50" s="1"/>
      <c r="AN50" s="1"/>
      <c r="AO50" s="1"/>
      <c r="AP50" s="1"/>
      <c r="AQ50" s="1"/>
      <c r="AR50" s="1"/>
      <c r="AS50" s="1"/>
      <c r="BA50" s="1"/>
      <c r="BB50" s="1"/>
    </row>
    <row r="51" spans="1:54" ht="15" customHeight="1" thickTop="1" thickBot="1" x14ac:dyDescent="0.45">
      <c r="A51" s="31">
        <v>50</v>
      </c>
      <c r="B51" s="9" t="s">
        <v>86</v>
      </c>
      <c r="C51" s="4" t="s">
        <v>717</v>
      </c>
      <c r="D51" s="4" t="s">
        <v>718</v>
      </c>
      <c r="E51" s="1" t="s">
        <v>108</v>
      </c>
      <c r="F51" s="1" t="s">
        <v>109</v>
      </c>
      <c r="G51" s="1" t="s">
        <v>719</v>
      </c>
      <c r="H51" s="1" t="s">
        <v>720</v>
      </c>
      <c r="I51" s="1" t="s">
        <v>721</v>
      </c>
      <c r="J51" s="1">
        <v>0</v>
      </c>
      <c r="K51" s="1">
        <v>0</v>
      </c>
      <c r="L51" s="1"/>
      <c r="M51" s="1"/>
      <c r="N51" s="1" t="s">
        <v>722</v>
      </c>
      <c r="O51" s="1" t="s">
        <v>147</v>
      </c>
      <c r="P51" s="3" t="s">
        <v>96</v>
      </c>
      <c r="Q51" s="87" t="s">
        <v>203</v>
      </c>
      <c r="R51" s="87">
        <v>19971476</v>
      </c>
      <c r="S51" s="87" t="s">
        <v>203</v>
      </c>
      <c r="T51" s="96">
        <v>19904397</v>
      </c>
      <c r="U51" s="1"/>
      <c r="V51" s="43" t="s">
        <v>97</v>
      </c>
      <c r="W51" s="1"/>
      <c r="X51" s="1"/>
      <c r="Y51" s="1" t="s">
        <v>117</v>
      </c>
      <c r="Z51" s="26"/>
      <c r="AA51" s="1" t="s">
        <v>723</v>
      </c>
      <c r="AB51" s="1" t="s">
        <v>119</v>
      </c>
      <c r="AC51" t="s">
        <v>724</v>
      </c>
      <c r="AD51" s="1" t="s">
        <v>725</v>
      </c>
      <c r="AE51" s="1" t="s">
        <v>726</v>
      </c>
      <c r="AF51" s="1" t="s">
        <v>122</v>
      </c>
      <c r="AG51" t="s">
        <v>724</v>
      </c>
      <c r="AH51" s="1" t="s">
        <v>727</v>
      </c>
      <c r="AI51" s="1" t="s">
        <v>728</v>
      </c>
      <c r="AJ51" s="26" t="s">
        <v>105</v>
      </c>
      <c r="AK51" s="1"/>
      <c r="AL51" s="1"/>
      <c r="AM51" s="1"/>
      <c r="AN51" s="1"/>
      <c r="AO51" s="1"/>
      <c r="AP51" s="1"/>
      <c r="AQ51" s="1"/>
      <c r="AR51" s="1"/>
      <c r="AS51" s="1"/>
      <c r="BA51" s="1"/>
      <c r="BB51" s="1"/>
    </row>
    <row r="52" spans="1:54" ht="15" customHeight="1" thickTop="1" thickBot="1" x14ac:dyDescent="0.45">
      <c r="A52" s="31">
        <v>51</v>
      </c>
      <c r="B52" s="9" t="s">
        <v>86</v>
      </c>
      <c r="C52" s="4" t="s">
        <v>729</v>
      </c>
      <c r="D52" s="4" t="s">
        <v>730</v>
      </c>
      <c r="E52" s="1" t="s">
        <v>127</v>
      </c>
      <c r="F52" s="1" t="s">
        <v>142</v>
      </c>
      <c r="G52" s="1" t="s">
        <v>731</v>
      </c>
      <c r="H52" s="1" t="s">
        <v>732</v>
      </c>
      <c r="I52" s="1" t="s">
        <v>733</v>
      </c>
      <c r="J52" s="44">
        <v>0.7</v>
      </c>
      <c r="K52" s="1">
        <v>0</v>
      </c>
      <c r="L52" s="1"/>
      <c r="M52" s="1"/>
      <c r="N52" s="1" t="s">
        <v>734</v>
      </c>
      <c r="O52" s="1" t="s">
        <v>176</v>
      </c>
      <c r="P52" s="3" t="s">
        <v>96</v>
      </c>
      <c r="Q52" s="87" t="s">
        <v>148</v>
      </c>
      <c r="R52" s="87">
        <v>7299784</v>
      </c>
      <c r="S52" s="87" t="s">
        <v>148</v>
      </c>
      <c r="T52" s="96">
        <v>10134698</v>
      </c>
      <c r="U52" s="1"/>
      <c r="V52" s="43" t="s">
        <v>97</v>
      </c>
      <c r="W52" s="2" t="s">
        <v>735</v>
      </c>
      <c r="X52" s="2"/>
      <c r="Y52" s="1" t="s">
        <v>117</v>
      </c>
      <c r="Z52" s="26"/>
      <c r="AA52" s="1" t="s">
        <v>736</v>
      </c>
      <c r="AB52" s="1" t="s">
        <v>119</v>
      </c>
      <c r="AC52" t="s">
        <v>737</v>
      </c>
      <c r="AD52" s="1" t="s">
        <v>738</v>
      </c>
      <c r="AE52" s="1" t="s">
        <v>739</v>
      </c>
      <c r="AF52" s="1" t="s">
        <v>122</v>
      </c>
      <c r="AG52" t="s">
        <v>737</v>
      </c>
      <c r="AH52" s="1" t="s">
        <v>740</v>
      </c>
      <c r="AI52" s="1" t="s">
        <v>741</v>
      </c>
      <c r="AJ52" s="26" t="s">
        <v>105</v>
      </c>
      <c r="AK52" s="1"/>
      <c r="AL52" s="1"/>
      <c r="AM52" s="1"/>
      <c r="AN52" s="1"/>
      <c r="AO52" s="1"/>
      <c r="AP52" s="1"/>
      <c r="AQ52" s="1"/>
      <c r="AR52" s="1"/>
      <c r="AS52" s="1"/>
      <c r="BA52" s="1"/>
      <c r="BB52" s="1"/>
    </row>
    <row r="53" spans="1:54" ht="15" customHeight="1" thickTop="1" thickBot="1" x14ac:dyDescent="0.45">
      <c r="A53" s="31">
        <v>52</v>
      </c>
      <c r="B53" s="9" t="s">
        <v>86</v>
      </c>
      <c r="C53" s="4" t="s">
        <v>742</v>
      </c>
      <c r="D53" s="4" t="s">
        <v>742</v>
      </c>
      <c r="E53" s="1" t="s">
        <v>142</v>
      </c>
      <c r="F53" s="1" t="s">
        <v>108</v>
      </c>
      <c r="G53" s="1" t="s">
        <v>743</v>
      </c>
      <c r="H53" s="1" t="s">
        <v>744</v>
      </c>
      <c r="I53" s="1" t="s">
        <v>745</v>
      </c>
      <c r="J53" s="1">
        <v>0</v>
      </c>
      <c r="K53" s="1">
        <v>0</v>
      </c>
      <c r="L53" s="1"/>
      <c r="M53" s="1"/>
      <c r="N53" s="1" t="s">
        <v>746</v>
      </c>
      <c r="O53" s="1" t="s">
        <v>176</v>
      </c>
      <c r="P53" s="3" t="s">
        <v>96</v>
      </c>
      <c r="Q53" s="87" t="s">
        <v>162</v>
      </c>
      <c r="R53" s="87">
        <v>30105519</v>
      </c>
      <c r="S53" s="87" t="s">
        <v>162</v>
      </c>
      <c r="T53" s="96">
        <v>32303237</v>
      </c>
      <c r="U53" s="1"/>
      <c r="V53" s="43" t="s">
        <v>97</v>
      </c>
      <c r="W53" s="1"/>
      <c r="X53" s="1"/>
      <c r="Y53" s="1" t="s">
        <v>117</v>
      </c>
      <c r="Z53" s="26"/>
      <c r="AA53" s="1" t="s">
        <v>747</v>
      </c>
      <c r="AB53" s="1" t="s">
        <v>119</v>
      </c>
      <c r="AC53" t="s">
        <v>748</v>
      </c>
      <c r="AD53" s="1" t="s">
        <v>749</v>
      </c>
      <c r="AE53" s="1" t="s">
        <v>750</v>
      </c>
      <c r="AF53" s="1" t="s">
        <v>122</v>
      </c>
      <c r="AG53" t="s">
        <v>748</v>
      </c>
      <c r="AH53" s="1" t="s">
        <v>751</v>
      </c>
      <c r="AI53" s="1" t="s">
        <v>752</v>
      </c>
      <c r="AJ53" s="26" t="s">
        <v>105</v>
      </c>
      <c r="AK53" s="1"/>
      <c r="AL53" s="1"/>
      <c r="AM53" s="1"/>
      <c r="AN53" s="1"/>
      <c r="AO53" s="1"/>
      <c r="AP53" s="1"/>
      <c r="AQ53" s="1"/>
      <c r="AR53" s="1"/>
      <c r="AS53" s="1"/>
      <c r="BA53" s="1"/>
      <c r="BB53" s="1"/>
    </row>
    <row r="54" spans="1:54" ht="15" customHeight="1" thickTop="1" thickBot="1" x14ac:dyDescent="0.45">
      <c r="A54" s="31">
        <v>53</v>
      </c>
      <c r="B54" s="9" t="s">
        <v>86</v>
      </c>
      <c r="C54" s="4" t="s">
        <v>753</v>
      </c>
      <c r="D54" s="4" t="s">
        <v>754</v>
      </c>
      <c r="E54" s="1" t="s">
        <v>108</v>
      </c>
      <c r="F54" s="1" t="s">
        <v>127</v>
      </c>
      <c r="G54" s="1" t="s">
        <v>755</v>
      </c>
      <c r="H54" s="1" t="s">
        <v>756</v>
      </c>
      <c r="I54" s="1" t="s">
        <v>757</v>
      </c>
      <c r="J54" s="1">
        <v>0</v>
      </c>
      <c r="K54" s="1">
        <v>0</v>
      </c>
      <c r="L54" s="1"/>
      <c r="M54" s="1"/>
      <c r="N54" s="1" t="s">
        <v>758</v>
      </c>
      <c r="O54" s="1" t="s">
        <v>95</v>
      </c>
      <c r="P54" s="3" t="s">
        <v>96</v>
      </c>
      <c r="Q54" s="87" t="s">
        <v>148</v>
      </c>
      <c r="R54" s="87">
        <v>23499747</v>
      </c>
      <c r="S54" s="87" t="s">
        <v>148</v>
      </c>
      <c r="T54" s="96">
        <v>27727076</v>
      </c>
      <c r="U54" s="1"/>
      <c r="V54" s="43" t="s">
        <v>97</v>
      </c>
      <c r="W54" s="1"/>
      <c r="X54" s="1"/>
      <c r="Y54" s="1" t="s">
        <v>117</v>
      </c>
      <c r="Z54" s="26"/>
      <c r="AA54" s="1" t="s">
        <v>759</v>
      </c>
      <c r="AB54" s="1" t="s">
        <v>119</v>
      </c>
      <c r="AC54" t="s">
        <v>760</v>
      </c>
      <c r="AD54" s="1" t="s">
        <v>761</v>
      </c>
      <c r="AE54" s="1" t="s">
        <v>762</v>
      </c>
      <c r="AF54" s="1" t="s">
        <v>122</v>
      </c>
      <c r="AG54" t="s">
        <v>760</v>
      </c>
      <c r="AH54" s="1" t="s">
        <v>763</v>
      </c>
      <c r="AI54" s="1" t="s">
        <v>764</v>
      </c>
      <c r="AJ54" s="26" t="s">
        <v>105</v>
      </c>
      <c r="AK54" s="1"/>
      <c r="AL54" s="1"/>
      <c r="AM54" s="1"/>
      <c r="AN54" s="1"/>
      <c r="AO54" s="1"/>
      <c r="AP54" s="1"/>
      <c r="AQ54" s="1"/>
      <c r="AR54" s="1"/>
      <c r="AS54" s="1"/>
      <c r="BA54" s="1"/>
      <c r="BB54" s="1"/>
    </row>
    <row r="55" spans="1:54" ht="15" customHeight="1" thickTop="1" thickBot="1" x14ac:dyDescent="0.45">
      <c r="A55" s="31">
        <v>54</v>
      </c>
      <c r="B55" s="9" t="s">
        <v>86</v>
      </c>
      <c r="C55" s="4" t="s">
        <v>765</v>
      </c>
      <c r="D55" s="4" t="s">
        <v>766</v>
      </c>
      <c r="E55" s="1" t="s">
        <v>127</v>
      </c>
      <c r="F55" s="1" t="s">
        <v>108</v>
      </c>
      <c r="G55" s="1" t="s">
        <v>767</v>
      </c>
      <c r="H55" s="1" t="s">
        <v>768</v>
      </c>
      <c r="I55" s="1" t="s">
        <v>769</v>
      </c>
      <c r="J55" s="1">
        <v>0</v>
      </c>
      <c r="K55" s="1">
        <v>0</v>
      </c>
      <c r="L55" s="1"/>
      <c r="M55" s="1"/>
      <c r="N55" s="1" t="s">
        <v>770</v>
      </c>
      <c r="O55" s="1" t="s">
        <v>95</v>
      </c>
      <c r="P55" s="3" t="s">
        <v>96</v>
      </c>
      <c r="Q55" s="87" t="s">
        <v>132</v>
      </c>
      <c r="R55" s="87">
        <v>36019633</v>
      </c>
      <c r="S55" s="87" t="s">
        <v>132</v>
      </c>
      <c r="T55" s="96">
        <v>29147224</v>
      </c>
      <c r="U55" s="1"/>
      <c r="V55" s="43" t="s">
        <v>97</v>
      </c>
      <c r="W55" s="1" t="s">
        <v>771</v>
      </c>
      <c r="X55" s="1"/>
      <c r="Y55" s="1" t="s">
        <v>117</v>
      </c>
      <c r="Z55" s="26"/>
      <c r="AA55" s="1" t="s">
        <v>772</v>
      </c>
      <c r="AB55" s="1" t="s">
        <v>119</v>
      </c>
      <c r="AC55" t="s">
        <v>773</v>
      </c>
      <c r="AD55" s="1" t="s">
        <v>774</v>
      </c>
      <c r="AE55" s="1" t="s">
        <v>775</v>
      </c>
      <c r="AF55" s="1" t="s">
        <v>122</v>
      </c>
      <c r="AG55" t="s">
        <v>773</v>
      </c>
      <c r="AH55" s="1" t="s">
        <v>776</v>
      </c>
      <c r="AI55" s="1" t="s">
        <v>777</v>
      </c>
      <c r="AJ55" s="26" t="s">
        <v>105</v>
      </c>
      <c r="AK55" s="1"/>
      <c r="AL55" s="1"/>
      <c r="AM55" s="1"/>
      <c r="AN55" s="1"/>
      <c r="AO55" s="1"/>
      <c r="AP55" s="1"/>
      <c r="AQ55" s="1"/>
      <c r="AR55" s="1"/>
      <c r="AS55" s="1"/>
      <c r="BA55" s="1"/>
      <c r="BB55" s="1"/>
    </row>
    <row r="56" spans="1:54" s="4" customFormat="1" ht="15" customHeight="1" thickTop="1" thickBot="1" x14ac:dyDescent="0.45">
      <c r="A56" s="31">
        <v>55</v>
      </c>
      <c r="B56" s="9" t="s">
        <v>86</v>
      </c>
      <c r="C56" s="4" t="s">
        <v>778</v>
      </c>
      <c r="D56" s="4" t="s">
        <v>779</v>
      </c>
      <c r="E56" s="1" t="s">
        <v>109</v>
      </c>
      <c r="F56" s="1" t="s">
        <v>127</v>
      </c>
      <c r="G56" s="1" t="s">
        <v>780</v>
      </c>
      <c r="H56" s="1" t="s">
        <v>781</v>
      </c>
      <c r="I56" s="1" t="s">
        <v>782</v>
      </c>
      <c r="J56" s="44">
        <v>0.8</v>
      </c>
      <c r="K56" s="1">
        <v>0</v>
      </c>
      <c r="L56" s="1"/>
      <c r="M56" s="1"/>
      <c r="N56" s="1" t="s">
        <v>783</v>
      </c>
      <c r="O56" s="1" t="s">
        <v>95</v>
      </c>
      <c r="P56" s="3" t="s">
        <v>96</v>
      </c>
      <c r="Q56" s="87" t="s">
        <v>516</v>
      </c>
      <c r="R56" s="87">
        <v>36172590</v>
      </c>
      <c r="S56" s="87" t="s">
        <v>784</v>
      </c>
      <c r="T56" s="96">
        <v>44035017</v>
      </c>
      <c r="U56" s="1"/>
      <c r="V56" s="43" t="s">
        <v>97</v>
      </c>
      <c r="W56" s="1"/>
      <c r="X56" s="1" t="s">
        <v>785</v>
      </c>
      <c r="Y56" s="1" t="s">
        <v>117</v>
      </c>
      <c r="Z56" s="26"/>
      <c r="AA56" s="1" t="s">
        <v>786</v>
      </c>
      <c r="AB56" s="1" t="s">
        <v>119</v>
      </c>
      <c r="AC56" t="s">
        <v>787</v>
      </c>
      <c r="AD56" s="1" t="s">
        <v>788</v>
      </c>
      <c r="AE56" s="1" t="s">
        <v>789</v>
      </c>
      <c r="AF56" s="1" t="s">
        <v>122</v>
      </c>
      <c r="AG56" t="s">
        <v>787</v>
      </c>
      <c r="AH56" s="1" t="s">
        <v>790</v>
      </c>
      <c r="AI56" s="1" t="s">
        <v>791</v>
      </c>
      <c r="AJ56" s="26" t="s">
        <v>105</v>
      </c>
    </row>
    <row r="57" spans="1:54" ht="15" customHeight="1" thickTop="1" thickBot="1" x14ac:dyDescent="0.45">
      <c r="A57" s="31">
        <v>56</v>
      </c>
      <c r="B57" s="9" t="s">
        <v>86</v>
      </c>
      <c r="C57" s="4" t="s">
        <v>792</v>
      </c>
      <c r="D57" s="4" t="s">
        <v>793</v>
      </c>
      <c r="E57" s="1" t="s">
        <v>127</v>
      </c>
      <c r="F57" s="1" t="s">
        <v>109</v>
      </c>
      <c r="G57" s="1" t="s">
        <v>794</v>
      </c>
      <c r="H57" s="1" t="s">
        <v>795</v>
      </c>
      <c r="I57" s="1" t="s">
        <v>796</v>
      </c>
      <c r="J57" s="1">
        <v>0</v>
      </c>
      <c r="K57" s="1">
        <v>0</v>
      </c>
      <c r="L57" s="1"/>
      <c r="M57" s="1"/>
      <c r="N57" s="1" t="s">
        <v>797</v>
      </c>
      <c r="O57" s="1" t="s">
        <v>147</v>
      </c>
      <c r="P57" s="3" t="s">
        <v>96</v>
      </c>
      <c r="Q57" s="87" t="s">
        <v>203</v>
      </c>
      <c r="R57" s="87">
        <v>21523451</v>
      </c>
      <c r="S57" s="87" t="s">
        <v>239</v>
      </c>
      <c r="T57" s="96">
        <v>67888781</v>
      </c>
      <c r="U57" s="1"/>
      <c r="V57" s="43" t="s">
        <v>97</v>
      </c>
      <c r="W57" s="1"/>
      <c r="X57" s="1"/>
      <c r="Y57" s="1" t="s">
        <v>117</v>
      </c>
      <c r="Z57" s="26"/>
      <c r="AA57" s="1" t="s">
        <v>798</v>
      </c>
      <c r="AB57" s="1" t="s">
        <v>119</v>
      </c>
      <c r="AC57" t="s">
        <v>799</v>
      </c>
      <c r="AD57" s="1" t="s">
        <v>800</v>
      </c>
      <c r="AE57" s="1" t="s">
        <v>801</v>
      </c>
      <c r="AF57" s="1" t="s">
        <v>122</v>
      </c>
      <c r="AG57" t="s">
        <v>799</v>
      </c>
      <c r="AH57" s="1" t="s">
        <v>802</v>
      </c>
      <c r="AI57" s="1" t="s">
        <v>803</v>
      </c>
      <c r="AJ57" s="26" t="s">
        <v>105</v>
      </c>
      <c r="AK57" s="1"/>
      <c r="AL57" s="1"/>
      <c r="AM57" s="1"/>
      <c r="AN57" s="1"/>
      <c r="AO57" s="1"/>
      <c r="AP57" s="1"/>
      <c r="AQ57" s="1"/>
      <c r="AR57" s="1"/>
      <c r="AS57" s="1"/>
      <c r="BA57" s="1"/>
      <c r="BB57" s="1"/>
    </row>
    <row r="58" spans="1:54" ht="15" customHeight="1" thickTop="1" thickBot="1" x14ac:dyDescent="0.45">
      <c r="A58" s="31">
        <v>57</v>
      </c>
      <c r="B58" s="9" t="s">
        <v>86</v>
      </c>
      <c r="C58" s="4" t="s">
        <v>804</v>
      </c>
      <c r="D58" s="4" t="s">
        <v>805</v>
      </c>
      <c r="E58" s="1" t="s">
        <v>127</v>
      </c>
      <c r="F58" s="1" t="s">
        <v>109</v>
      </c>
      <c r="G58" s="1" t="s">
        <v>806</v>
      </c>
      <c r="H58" s="1" t="s">
        <v>807</v>
      </c>
      <c r="I58" s="1" t="s">
        <v>808</v>
      </c>
      <c r="J58" s="1">
        <v>0</v>
      </c>
      <c r="K58" s="1">
        <v>0</v>
      </c>
      <c r="L58" s="1"/>
      <c r="M58" s="1"/>
      <c r="N58" s="1" t="s">
        <v>809</v>
      </c>
      <c r="O58" s="1" t="s">
        <v>95</v>
      </c>
      <c r="P58" s="3" t="s">
        <v>96</v>
      </c>
      <c r="Q58" s="87" t="s">
        <v>415</v>
      </c>
      <c r="R58" s="87">
        <v>5252021</v>
      </c>
      <c r="S58" s="87" t="s">
        <v>415</v>
      </c>
      <c r="T58" s="96">
        <v>6477138</v>
      </c>
      <c r="U58" s="1"/>
      <c r="V58" s="43" t="s">
        <v>97</v>
      </c>
      <c r="W58" s="1"/>
      <c r="X58" s="1"/>
      <c r="Y58" s="1" t="s">
        <v>117</v>
      </c>
      <c r="Z58" s="26"/>
      <c r="AA58" s="1" t="s">
        <v>810</v>
      </c>
      <c r="AB58" s="1" t="s">
        <v>119</v>
      </c>
      <c r="AC58" t="s">
        <v>811</v>
      </c>
      <c r="AD58" s="1" t="s">
        <v>812</v>
      </c>
      <c r="AE58" s="1" t="s">
        <v>813</v>
      </c>
      <c r="AF58" s="1" t="s">
        <v>122</v>
      </c>
      <c r="AG58" t="s">
        <v>811</v>
      </c>
      <c r="AH58" s="1" t="s">
        <v>814</v>
      </c>
      <c r="AI58" s="1" t="s">
        <v>815</v>
      </c>
      <c r="AJ58" s="26" t="s">
        <v>105</v>
      </c>
      <c r="AK58" s="1"/>
      <c r="AL58" s="1"/>
      <c r="AM58" s="1"/>
      <c r="AN58" s="1"/>
      <c r="AO58" s="1"/>
      <c r="AP58" s="1"/>
      <c r="AQ58" s="1"/>
      <c r="AR58" s="1"/>
      <c r="AS58" s="1"/>
      <c r="BA58" s="1"/>
      <c r="BB58" s="1"/>
    </row>
    <row r="59" spans="1:54" ht="15" customHeight="1" thickTop="1" thickBot="1" x14ac:dyDescent="0.45">
      <c r="A59" s="31">
        <v>58</v>
      </c>
      <c r="B59" s="9" t="s">
        <v>86</v>
      </c>
      <c r="C59" s="4" t="s">
        <v>816</v>
      </c>
      <c r="D59" s="4" t="s">
        <v>817</v>
      </c>
      <c r="E59" s="1" t="s">
        <v>108</v>
      </c>
      <c r="F59" s="1" t="s">
        <v>127</v>
      </c>
      <c r="G59" s="1" t="s">
        <v>818</v>
      </c>
      <c r="H59" s="1" t="s">
        <v>819</v>
      </c>
      <c r="I59" s="1" t="s">
        <v>820</v>
      </c>
      <c r="J59" s="1">
        <v>0</v>
      </c>
      <c r="K59" s="1">
        <v>0</v>
      </c>
      <c r="L59" s="1"/>
      <c r="M59" s="1"/>
      <c r="N59" s="1" t="s">
        <v>821</v>
      </c>
      <c r="O59" s="1" t="s">
        <v>176</v>
      </c>
      <c r="P59" s="3" t="s">
        <v>96</v>
      </c>
      <c r="Q59" s="87" t="s">
        <v>177</v>
      </c>
      <c r="R59" s="87">
        <v>20396609</v>
      </c>
      <c r="S59" s="87" t="s">
        <v>177</v>
      </c>
      <c r="T59" s="96">
        <v>21997348</v>
      </c>
      <c r="U59" s="1"/>
      <c r="V59" s="43" t="s">
        <v>97</v>
      </c>
      <c r="W59" s="1"/>
      <c r="X59" s="1"/>
      <c r="Y59" s="1" t="s">
        <v>117</v>
      </c>
      <c r="Z59" s="26"/>
      <c r="AA59" s="1" t="s">
        <v>822</v>
      </c>
      <c r="AB59" s="1" t="s">
        <v>119</v>
      </c>
      <c r="AC59" t="s">
        <v>823</v>
      </c>
      <c r="AD59" s="1" t="s">
        <v>824</v>
      </c>
      <c r="AE59" s="1" t="s">
        <v>825</v>
      </c>
      <c r="AF59" s="1" t="s">
        <v>122</v>
      </c>
      <c r="AG59" t="s">
        <v>823</v>
      </c>
      <c r="AH59" s="1" t="s">
        <v>826</v>
      </c>
      <c r="AI59" s="1" t="s">
        <v>827</v>
      </c>
      <c r="AJ59" s="26" t="s">
        <v>105</v>
      </c>
      <c r="AK59" s="1"/>
      <c r="AL59" s="1"/>
      <c r="AM59" s="1"/>
      <c r="AN59" s="1"/>
      <c r="AO59" s="1"/>
      <c r="AP59" s="1"/>
      <c r="AQ59" s="1"/>
      <c r="AR59" s="1"/>
      <c r="AS59" s="1"/>
      <c r="BA59" s="1"/>
      <c r="BB59" s="1"/>
    </row>
    <row r="60" spans="1:54" ht="15" customHeight="1" thickTop="1" thickBot="1" x14ac:dyDescent="0.45">
      <c r="A60" s="31">
        <v>59</v>
      </c>
      <c r="B60" s="9" t="s">
        <v>86</v>
      </c>
      <c r="C60" s="4" t="s">
        <v>828</v>
      </c>
      <c r="D60" s="4" t="s">
        <v>829</v>
      </c>
      <c r="E60" s="1" t="s">
        <v>109</v>
      </c>
      <c r="F60" s="1" t="s">
        <v>142</v>
      </c>
      <c r="G60" s="1" t="s">
        <v>830</v>
      </c>
      <c r="H60" s="1" t="s">
        <v>831</v>
      </c>
      <c r="I60" s="1" t="s">
        <v>832</v>
      </c>
      <c r="J60" s="1">
        <v>0</v>
      </c>
      <c r="K60" s="1">
        <v>0</v>
      </c>
      <c r="L60" s="1"/>
      <c r="M60" s="1"/>
      <c r="N60" s="1" t="s">
        <v>833</v>
      </c>
      <c r="O60" s="1" t="s">
        <v>95</v>
      </c>
      <c r="P60" s="3" t="s">
        <v>96</v>
      </c>
      <c r="Q60" s="87" t="s">
        <v>834</v>
      </c>
      <c r="R60" s="87">
        <v>9777802</v>
      </c>
      <c r="S60" s="87" t="s">
        <v>834</v>
      </c>
      <c r="T60" s="96">
        <v>8523757</v>
      </c>
      <c r="U60" s="1"/>
      <c r="V60" s="43" t="s">
        <v>97</v>
      </c>
      <c r="W60" s="1" t="s">
        <v>835</v>
      </c>
      <c r="X60" s="1"/>
      <c r="Y60" s="1" t="s">
        <v>117</v>
      </c>
      <c r="Z60" s="26"/>
      <c r="AA60" s="1" t="s">
        <v>836</v>
      </c>
      <c r="AB60" s="1" t="s">
        <v>119</v>
      </c>
      <c r="AC60" t="s">
        <v>837</v>
      </c>
      <c r="AD60" s="1" t="s">
        <v>838</v>
      </c>
      <c r="AE60" s="1" t="s">
        <v>839</v>
      </c>
      <c r="AF60" s="1" t="s">
        <v>122</v>
      </c>
      <c r="AG60" t="s">
        <v>837</v>
      </c>
      <c r="AH60" s="1" t="s">
        <v>840</v>
      </c>
      <c r="AI60" s="1" t="s">
        <v>841</v>
      </c>
      <c r="AJ60" s="26" t="s">
        <v>105</v>
      </c>
      <c r="AK60" s="1"/>
      <c r="AL60" s="1"/>
      <c r="AM60" s="1"/>
      <c r="AN60" s="1"/>
      <c r="AO60" s="1"/>
      <c r="AP60" s="1"/>
      <c r="AQ60" s="1"/>
      <c r="AR60" s="1"/>
      <c r="AS60" s="1"/>
      <c r="BA60" s="1"/>
      <c r="BB60" s="1"/>
    </row>
    <row r="61" spans="1:54" ht="15" customHeight="1" thickTop="1" thickBot="1" x14ac:dyDescent="0.45">
      <c r="A61" s="31">
        <v>60</v>
      </c>
      <c r="B61" s="9" t="s">
        <v>86</v>
      </c>
      <c r="C61" s="4" t="s">
        <v>842</v>
      </c>
      <c r="D61" s="4" t="s">
        <v>843</v>
      </c>
      <c r="E61" s="1" t="s">
        <v>142</v>
      </c>
      <c r="F61" s="1" t="s">
        <v>109</v>
      </c>
      <c r="G61" s="1" t="s">
        <v>844</v>
      </c>
      <c r="H61" s="1" t="s">
        <v>845</v>
      </c>
      <c r="I61" s="1" t="s">
        <v>846</v>
      </c>
      <c r="J61" s="1">
        <v>0</v>
      </c>
      <c r="K61" s="1">
        <v>0</v>
      </c>
      <c r="L61" s="1"/>
      <c r="M61" s="1"/>
      <c r="N61" s="1" t="s">
        <v>847</v>
      </c>
      <c r="O61" s="1" t="s">
        <v>95</v>
      </c>
      <c r="P61" s="3" t="s">
        <v>96</v>
      </c>
      <c r="Q61" s="87" t="s">
        <v>133</v>
      </c>
      <c r="R61" s="87">
        <v>68622537</v>
      </c>
      <c r="S61" s="87" t="s">
        <v>133</v>
      </c>
      <c r="T61" s="96">
        <v>73139521</v>
      </c>
      <c r="U61" s="1"/>
      <c r="V61" s="43" t="s">
        <v>97</v>
      </c>
      <c r="W61" s="1"/>
      <c r="X61" s="1"/>
      <c r="Y61" s="1" t="s">
        <v>117</v>
      </c>
      <c r="Z61" s="26"/>
      <c r="AA61" s="1" t="s">
        <v>848</v>
      </c>
      <c r="AB61" s="1" t="s">
        <v>119</v>
      </c>
      <c r="AC61" t="s">
        <v>849</v>
      </c>
      <c r="AD61" s="1" t="s">
        <v>850</v>
      </c>
      <c r="AE61" s="1" t="s">
        <v>851</v>
      </c>
      <c r="AF61" s="1" t="s">
        <v>122</v>
      </c>
      <c r="AG61" t="s">
        <v>849</v>
      </c>
      <c r="AH61" s="1" t="s">
        <v>852</v>
      </c>
      <c r="AI61" s="1" t="s">
        <v>853</v>
      </c>
      <c r="AJ61" s="26" t="s">
        <v>105</v>
      </c>
      <c r="AK61" s="1"/>
      <c r="AL61" s="1"/>
      <c r="AM61" s="1"/>
      <c r="AN61" s="1"/>
      <c r="AO61" s="1"/>
      <c r="AP61" s="1"/>
      <c r="AQ61" s="1"/>
      <c r="AR61" s="1"/>
      <c r="AS61" s="1"/>
      <c r="BA61" s="1"/>
      <c r="BB61" s="1"/>
    </row>
    <row r="62" spans="1:54" ht="15" customHeight="1" thickTop="1" thickBot="1" x14ac:dyDescent="0.45">
      <c r="A62" s="31">
        <v>61</v>
      </c>
      <c r="B62" s="9" t="s">
        <v>86</v>
      </c>
      <c r="C62" s="4" t="s">
        <v>854</v>
      </c>
      <c r="D62" s="4" t="s">
        <v>855</v>
      </c>
      <c r="E62" s="1" t="s">
        <v>108</v>
      </c>
      <c r="F62" s="1" t="s">
        <v>142</v>
      </c>
      <c r="G62" s="1" t="s">
        <v>856</v>
      </c>
      <c r="H62" s="1" t="s">
        <v>857</v>
      </c>
      <c r="I62" s="1" t="s">
        <v>858</v>
      </c>
      <c r="J62" s="1">
        <v>0</v>
      </c>
      <c r="K62" s="1">
        <v>0</v>
      </c>
      <c r="L62" s="1"/>
      <c r="M62" s="1"/>
      <c r="N62" s="1" t="s">
        <v>859</v>
      </c>
      <c r="O62" s="1" t="s">
        <v>147</v>
      </c>
      <c r="P62" s="3" t="s">
        <v>96</v>
      </c>
      <c r="Q62" s="87" t="s">
        <v>860</v>
      </c>
      <c r="R62" s="87">
        <v>27327552</v>
      </c>
      <c r="S62" s="87" t="s">
        <v>860</v>
      </c>
      <c r="T62" s="96">
        <v>26054245</v>
      </c>
      <c r="U62" s="1"/>
      <c r="V62" s="43" t="s">
        <v>97</v>
      </c>
      <c r="W62" s="1"/>
      <c r="X62" s="1"/>
      <c r="Y62" s="1" t="s">
        <v>117</v>
      </c>
      <c r="Z62" s="26"/>
      <c r="AA62" s="1" t="s">
        <v>861</v>
      </c>
      <c r="AB62" s="1" t="s">
        <v>119</v>
      </c>
      <c r="AC62" t="s">
        <v>862</v>
      </c>
      <c r="AD62" s="1" t="s">
        <v>863</v>
      </c>
      <c r="AE62" s="1" t="s">
        <v>864</v>
      </c>
      <c r="AF62" s="1" t="s">
        <v>122</v>
      </c>
      <c r="AG62" t="s">
        <v>862</v>
      </c>
      <c r="AH62" s="1" t="s">
        <v>865</v>
      </c>
      <c r="AI62" s="1" t="s">
        <v>866</v>
      </c>
      <c r="AJ62" s="26" t="s">
        <v>105</v>
      </c>
      <c r="AK62" s="1"/>
      <c r="AL62" s="1"/>
      <c r="AM62" s="1"/>
      <c r="AN62" s="1"/>
      <c r="AO62" s="1"/>
      <c r="AP62" s="1"/>
      <c r="AQ62" s="1"/>
      <c r="AR62" s="1"/>
      <c r="AS62" s="1"/>
      <c r="BA62" s="1"/>
      <c r="BB62" s="1"/>
    </row>
    <row r="63" spans="1:54" ht="15" customHeight="1" thickTop="1" thickBot="1" x14ac:dyDescent="0.45">
      <c r="A63" s="31">
        <v>62</v>
      </c>
      <c r="B63" s="9" t="s">
        <v>86</v>
      </c>
      <c r="C63" s="4" t="s">
        <v>867</v>
      </c>
      <c r="D63" s="4" t="s">
        <v>868</v>
      </c>
      <c r="E63" s="1" t="s">
        <v>108</v>
      </c>
      <c r="F63" s="1" t="s">
        <v>109</v>
      </c>
      <c r="G63" s="1" t="s">
        <v>869</v>
      </c>
      <c r="H63" s="1" t="s">
        <v>870</v>
      </c>
      <c r="I63" s="1" t="s">
        <v>871</v>
      </c>
      <c r="J63" s="1">
        <v>0</v>
      </c>
      <c r="K63" s="1">
        <v>0</v>
      </c>
      <c r="L63" s="1"/>
      <c r="M63" s="1"/>
      <c r="N63" s="1" t="s">
        <v>872</v>
      </c>
      <c r="O63" s="1" t="s">
        <v>95</v>
      </c>
      <c r="P63" s="3" t="s">
        <v>96</v>
      </c>
      <c r="Q63" s="87" t="s">
        <v>114</v>
      </c>
      <c r="R63" s="87">
        <v>14222969</v>
      </c>
      <c r="S63" s="87" t="s">
        <v>114</v>
      </c>
      <c r="T63" s="96">
        <v>15937591</v>
      </c>
      <c r="U63" s="1"/>
      <c r="V63" s="43" t="s">
        <v>97</v>
      </c>
      <c r="W63" s="1"/>
      <c r="X63" s="1"/>
      <c r="Y63" s="1" t="s">
        <v>117</v>
      </c>
      <c r="Z63" s="26"/>
      <c r="AA63" s="1" t="s">
        <v>873</v>
      </c>
      <c r="AB63" s="1" t="s">
        <v>119</v>
      </c>
      <c r="AC63" t="s">
        <v>874</v>
      </c>
      <c r="AD63" s="1" t="s">
        <v>875</v>
      </c>
      <c r="AE63" s="1" t="s">
        <v>876</v>
      </c>
      <c r="AF63" s="1" t="s">
        <v>122</v>
      </c>
      <c r="AG63" t="s">
        <v>874</v>
      </c>
      <c r="AH63" s="1" t="s">
        <v>877</v>
      </c>
      <c r="AI63" s="1" t="s">
        <v>878</v>
      </c>
      <c r="AJ63" s="26" t="s">
        <v>105</v>
      </c>
      <c r="AK63" s="1"/>
      <c r="AL63" s="1"/>
      <c r="AM63" s="1"/>
      <c r="AN63" s="1"/>
      <c r="AO63" s="1"/>
      <c r="AP63" s="1"/>
      <c r="AQ63" s="1"/>
      <c r="AR63" s="1"/>
      <c r="AS63" s="1"/>
      <c r="BA63" s="1"/>
      <c r="BB63" s="1"/>
    </row>
    <row r="64" spans="1:54" ht="15" customHeight="1" thickTop="1" thickBot="1" x14ac:dyDescent="0.45">
      <c r="A64" s="31">
        <v>63</v>
      </c>
      <c r="B64" s="9" t="s">
        <v>86</v>
      </c>
      <c r="C64" s="4" t="s">
        <v>879</v>
      </c>
      <c r="D64" s="4" t="s">
        <v>879</v>
      </c>
      <c r="E64" s="1" t="s">
        <v>127</v>
      </c>
      <c r="F64" s="1" t="s">
        <v>109</v>
      </c>
      <c r="G64" s="1" t="s">
        <v>880</v>
      </c>
      <c r="H64" s="1" t="s">
        <v>881</v>
      </c>
      <c r="I64" s="1" t="s">
        <v>882</v>
      </c>
      <c r="J64" s="44">
        <v>0.8</v>
      </c>
      <c r="K64" s="1">
        <v>0</v>
      </c>
      <c r="L64" s="1"/>
      <c r="M64" s="1"/>
      <c r="N64" s="1" t="s">
        <v>883</v>
      </c>
      <c r="O64" s="1" t="s">
        <v>95</v>
      </c>
      <c r="P64" s="3" t="s">
        <v>96</v>
      </c>
      <c r="Q64" s="87" t="s">
        <v>177</v>
      </c>
      <c r="R64" s="87">
        <v>20396849</v>
      </c>
      <c r="S64" s="87" t="s">
        <v>177</v>
      </c>
      <c r="T64" s="96">
        <v>21997591</v>
      </c>
      <c r="U64" s="1"/>
      <c r="V64" s="43" t="s">
        <v>97</v>
      </c>
      <c r="W64" s="1" t="s">
        <v>884</v>
      </c>
      <c r="X64" s="1"/>
      <c r="Y64" s="1" t="s">
        <v>117</v>
      </c>
      <c r="Z64" s="26"/>
      <c r="AA64" s="1" t="s">
        <v>885</v>
      </c>
      <c r="AB64" s="1" t="s">
        <v>119</v>
      </c>
      <c r="AC64" t="s">
        <v>886</v>
      </c>
      <c r="AD64" s="1" t="s">
        <v>887</v>
      </c>
      <c r="AE64" s="1" t="s">
        <v>888</v>
      </c>
      <c r="AF64" s="1" t="s">
        <v>122</v>
      </c>
      <c r="AG64" t="s">
        <v>886</v>
      </c>
      <c r="AH64" s="1" t="s">
        <v>889</v>
      </c>
      <c r="AI64" s="1" t="s">
        <v>890</v>
      </c>
      <c r="AJ64" s="26" t="s">
        <v>105</v>
      </c>
      <c r="AK64" s="1"/>
      <c r="AL64" s="1"/>
      <c r="AM64" s="1"/>
      <c r="AN64" s="1"/>
      <c r="AO64" s="1"/>
      <c r="AP64" s="1"/>
      <c r="AQ64" s="1"/>
      <c r="AR64" s="1"/>
      <c r="AS64" s="1"/>
      <c r="BA64" s="1"/>
      <c r="BB64" s="1"/>
    </row>
    <row r="65" spans="1:54" ht="15" customHeight="1" thickTop="1" thickBot="1" x14ac:dyDescent="0.45">
      <c r="A65" s="31">
        <v>64</v>
      </c>
      <c r="B65" s="9" t="s">
        <v>86</v>
      </c>
      <c r="C65" s="4" t="s">
        <v>891</v>
      </c>
      <c r="D65" s="4" t="s">
        <v>892</v>
      </c>
      <c r="E65" s="1" t="s">
        <v>108</v>
      </c>
      <c r="F65" s="1" t="s">
        <v>127</v>
      </c>
      <c r="G65" s="1" t="s">
        <v>893</v>
      </c>
      <c r="H65" s="1" t="s">
        <v>894</v>
      </c>
      <c r="I65" s="1" t="s">
        <v>895</v>
      </c>
      <c r="J65" s="1">
        <v>0</v>
      </c>
      <c r="K65" s="1">
        <v>0</v>
      </c>
      <c r="L65" s="1"/>
      <c r="M65" s="1"/>
      <c r="N65" s="1" t="s">
        <v>896</v>
      </c>
      <c r="O65" s="1" t="s">
        <v>147</v>
      </c>
      <c r="P65" s="3" t="s">
        <v>96</v>
      </c>
      <c r="Q65" s="87" t="s">
        <v>440</v>
      </c>
      <c r="R65" s="87">
        <v>37358812</v>
      </c>
      <c r="S65" s="87" t="s">
        <v>440</v>
      </c>
      <c r="T65" s="96" t="s">
        <v>897</v>
      </c>
      <c r="U65" s="1"/>
      <c r="V65" s="43" t="s">
        <v>97</v>
      </c>
      <c r="W65" s="1"/>
      <c r="X65" s="1"/>
      <c r="Y65" s="1" t="s">
        <v>117</v>
      </c>
      <c r="Z65" s="26"/>
      <c r="AA65" s="1" t="s">
        <v>898</v>
      </c>
      <c r="AB65" s="1" t="s">
        <v>119</v>
      </c>
      <c r="AC65" t="s">
        <v>899</v>
      </c>
      <c r="AD65" s="1" t="s">
        <v>900</v>
      </c>
      <c r="AE65" s="1" t="s">
        <v>901</v>
      </c>
      <c r="AF65" s="1" t="s">
        <v>122</v>
      </c>
      <c r="AG65" t="s">
        <v>899</v>
      </c>
      <c r="AH65" s="1" t="s">
        <v>902</v>
      </c>
      <c r="AI65" s="1" t="s">
        <v>903</v>
      </c>
      <c r="AJ65" s="26" t="s">
        <v>105</v>
      </c>
      <c r="AK65" s="1"/>
      <c r="AL65" s="1"/>
      <c r="AM65" s="1"/>
      <c r="AN65" s="1"/>
      <c r="AO65" s="1"/>
      <c r="AP65" s="1"/>
      <c r="AQ65" s="1"/>
      <c r="AR65" s="1"/>
      <c r="AS65" s="1"/>
      <c r="BA65" s="1"/>
      <c r="BB65" s="1"/>
    </row>
    <row r="66" spans="1:54" ht="15" customHeight="1" thickTop="1" thickBot="1" x14ac:dyDescent="0.45">
      <c r="A66" s="31">
        <v>65</v>
      </c>
      <c r="B66" s="9" t="s">
        <v>86</v>
      </c>
      <c r="C66" s="4" t="s">
        <v>904</v>
      </c>
      <c r="D66" s="4" t="s">
        <v>904</v>
      </c>
      <c r="E66" s="1" t="s">
        <v>127</v>
      </c>
      <c r="F66" s="1" t="s">
        <v>108</v>
      </c>
      <c r="G66" s="1" t="s">
        <v>905</v>
      </c>
      <c r="H66" s="1" t="s">
        <v>906</v>
      </c>
      <c r="I66" s="1" t="s">
        <v>907</v>
      </c>
      <c r="J66" s="1">
        <v>0</v>
      </c>
      <c r="K66" s="1">
        <v>2</v>
      </c>
      <c r="L66" s="1"/>
      <c r="M66" s="1"/>
      <c r="N66" s="1" t="s">
        <v>908</v>
      </c>
      <c r="O66" s="1" t="s">
        <v>176</v>
      </c>
      <c r="P66" s="3" t="s">
        <v>96</v>
      </c>
      <c r="U66" s="1"/>
      <c r="V66" s="43" t="s">
        <v>97</v>
      </c>
      <c r="W66" s="1"/>
      <c r="X66" s="1" t="s">
        <v>365</v>
      </c>
      <c r="Y66" s="1" t="s">
        <v>117</v>
      </c>
      <c r="Z66" s="26"/>
      <c r="AA66" s="1" t="s">
        <v>909</v>
      </c>
      <c r="AB66" s="1" t="s">
        <v>119</v>
      </c>
      <c r="AC66" t="s">
        <v>910</v>
      </c>
      <c r="AD66" s="1" t="s">
        <v>911</v>
      </c>
      <c r="AE66" s="1" t="s">
        <v>912</v>
      </c>
      <c r="AF66" s="1" t="s">
        <v>122</v>
      </c>
      <c r="AG66" t="s">
        <v>910</v>
      </c>
      <c r="AH66" s="1" t="s">
        <v>913</v>
      </c>
      <c r="AI66" s="1" t="s">
        <v>914</v>
      </c>
      <c r="AJ66" s="26" t="s">
        <v>105</v>
      </c>
      <c r="AK66" s="1"/>
      <c r="AL66" s="1"/>
      <c r="AM66" s="1"/>
      <c r="AN66" s="1"/>
      <c r="AO66" s="1"/>
      <c r="AP66" s="1"/>
      <c r="AQ66" s="1"/>
      <c r="AR66" s="1"/>
      <c r="AS66" s="1"/>
      <c r="BA66" s="1"/>
      <c r="BB66" s="1"/>
    </row>
    <row r="67" spans="1:54" ht="15" customHeight="1" thickTop="1" thickBot="1" x14ac:dyDescent="0.45">
      <c r="A67" s="31">
        <v>66</v>
      </c>
      <c r="B67" s="9" t="s">
        <v>86</v>
      </c>
      <c r="C67" s="4" t="s">
        <v>915</v>
      </c>
      <c r="D67" s="4" t="s">
        <v>916</v>
      </c>
      <c r="E67" s="1" t="s">
        <v>142</v>
      </c>
      <c r="F67" s="1" t="s">
        <v>108</v>
      </c>
      <c r="G67" s="1" t="s">
        <v>917</v>
      </c>
      <c r="H67" s="1" t="s">
        <v>918</v>
      </c>
      <c r="I67" s="1" t="s">
        <v>919</v>
      </c>
      <c r="J67" s="44">
        <v>1.9</v>
      </c>
      <c r="K67" s="1">
        <v>0</v>
      </c>
      <c r="L67" s="1"/>
      <c r="M67" s="1"/>
      <c r="N67" s="1" t="s">
        <v>920</v>
      </c>
      <c r="O67" s="1" t="s">
        <v>147</v>
      </c>
      <c r="P67" s="3" t="s">
        <v>96</v>
      </c>
      <c r="U67" s="1"/>
      <c r="V67" s="43" t="s">
        <v>97</v>
      </c>
      <c r="W67" s="2" t="s">
        <v>921</v>
      </c>
      <c r="X67" s="2"/>
      <c r="Y67" s="1" t="s">
        <v>117</v>
      </c>
      <c r="Z67" s="26"/>
      <c r="AA67" s="1" t="s">
        <v>922</v>
      </c>
      <c r="AB67" s="1" t="s">
        <v>119</v>
      </c>
      <c r="AC67" t="s">
        <v>923</v>
      </c>
      <c r="AD67" s="1" t="s">
        <v>924</v>
      </c>
      <c r="AE67" s="1" t="s">
        <v>925</v>
      </c>
      <c r="AF67" s="1" t="s">
        <v>122</v>
      </c>
      <c r="AG67" t="s">
        <v>923</v>
      </c>
      <c r="AH67" s="1" t="s">
        <v>926</v>
      </c>
      <c r="AI67" s="1" t="s">
        <v>927</v>
      </c>
      <c r="AJ67" s="26" t="s">
        <v>105</v>
      </c>
      <c r="AK67" s="1"/>
      <c r="AL67" s="1"/>
      <c r="AM67" s="1"/>
      <c r="AN67" s="1"/>
      <c r="AO67" s="1"/>
      <c r="AP67" s="1"/>
      <c r="AQ67" s="1"/>
      <c r="AR67" s="1"/>
      <c r="AS67" s="1"/>
      <c r="BA67" s="1"/>
      <c r="BB67" s="1"/>
    </row>
    <row r="68" spans="1:54" ht="15" customHeight="1" thickTop="1" thickBot="1" x14ac:dyDescent="0.45">
      <c r="A68" s="31">
        <v>67</v>
      </c>
      <c r="B68" s="9" t="s">
        <v>86</v>
      </c>
      <c r="C68" s="1"/>
      <c r="D68" s="1" t="s">
        <v>928</v>
      </c>
      <c r="E68" s="1" t="s">
        <v>127</v>
      </c>
      <c r="F68" s="1" t="s">
        <v>109</v>
      </c>
      <c r="G68" s="1" t="s">
        <v>929</v>
      </c>
      <c r="H68" s="1" t="s">
        <v>930</v>
      </c>
      <c r="I68" s="1" t="s">
        <v>931</v>
      </c>
      <c r="J68" s="1">
        <v>0</v>
      </c>
      <c r="K68" s="1">
        <v>0</v>
      </c>
      <c r="L68" s="1"/>
      <c r="M68" s="1"/>
      <c r="N68" s="91" t="s">
        <v>932</v>
      </c>
      <c r="O68" s="1" t="s">
        <v>933</v>
      </c>
      <c r="P68" s="1" t="s">
        <v>934</v>
      </c>
      <c r="Q68" s="87" t="s">
        <v>628</v>
      </c>
      <c r="R68" s="88">
        <v>11073102</v>
      </c>
      <c r="S68" s="87" t="s">
        <v>628</v>
      </c>
      <c r="T68" s="96">
        <v>12277108</v>
      </c>
      <c r="U68" s="3" t="s">
        <v>935</v>
      </c>
      <c r="V68" s="43" t="s">
        <v>936</v>
      </c>
      <c r="W68" s="1"/>
      <c r="X68" s="1"/>
      <c r="Y68" s="1" t="s">
        <v>117</v>
      </c>
      <c r="Z68" s="26"/>
      <c r="AA68" s="1" t="s">
        <v>937</v>
      </c>
      <c r="AB68" s="1" t="s">
        <v>119</v>
      </c>
      <c r="AC68" t="s">
        <v>938</v>
      </c>
      <c r="AD68" s="1" t="s">
        <v>939</v>
      </c>
      <c r="AE68" s="1" t="s">
        <v>940</v>
      </c>
      <c r="AF68" s="1" t="s">
        <v>122</v>
      </c>
      <c r="AG68" t="s">
        <v>938</v>
      </c>
      <c r="AH68" s="33" t="s">
        <v>941</v>
      </c>
      <c r="AI68" s="45" t="s">
        <v>942</v>
      </c>
      <c r="AJ68" s="26" t="s">
        <v>105</v>
      </c>
      <c r="AK68" s="1"/>
      <c r="AL68" s="1"/>
      <c r="AM68" s="1"/>
      <c r="AN68" s="1"/>
      <c r="AO68" s="1"/>
      <c r="AP68" s="1"/>
      <c r="AQ68" s="1"/>
      <c r="AR68" s="1"/>
      <c r="AS68" s="1"/>
      <c r="BA68" s="1"/>
      <c r="BB68" s="1"/>
    </row>
    <row r="69" spans="1:54" ht="15" customHeight="1" thickTop="1" thickBot="1" x14ac:dyDescent="0.45">
      <c r="A69" s="31">
        <v>68</v>
      </c>
      <c r="B69" s="9" t="s">
        <v>86</v>
      </c>
      <c r="C69" s="1"/>
      <c r="D69" s="1" t="s">
        <v>943</v>
      </c>
      <c r="E69" s="1" t="s">
        <v>108</v>
      </c>
      <c r="F69" s="1" t="s">
        <v>109</v>
      </c>
      <c r="G69" s="1" t="s">
        <v>944</v>
      </c>
      <c r="H69" s="1" t="s">
        <v>945</v>
      </c>
      <c r="I69" s="1" t="s">
        <v>946</v>
      </c>
      <c r="J69" s="1">
        <v>0</v>
      </c>
      <c r="K69" s="1">
        <v>0</v>
      </c>
      <c r="L69" s="1"/>
      <c r="M69" s="1"/>
      <c r="N69" s="91" t="s">
        <v>947</v>
      </c>
      <c r="O69" s="1" t="s">
        <v>933</v>
      </c>
      <c r="P69" s="1" t="s">
        <v>934</v>
      </c>
      <c r="Q69" s="87" t="s">
        <v>628</v>
      </c>
      <c r="R69" s="88">
        <v>11202863</v>
      </c>
      <c r="S69" s="87" t="s">
        <v>628</v>
      </c>
      <c r="T69" s="96">
        <v>12402193</v>
      </c>
      <c r="U69" s="3" t="s">
        <v>948</v>
      </c>
      <c r="V69" s="43" t="s">
        <v>936</v>
      </c>
      <c r="W69" s="1"/>
      <c r="X69" s="1"/>
      <c r="Y69" s="1" t="s">
        <v>117</v>
      </c>
      <c r="Z69" s="26"/>
      <c r="AA69" s="1" t="s">
        <v>949</v>
      </c>
      <c r="AB69" s="1" t="s">
        <v>119</v>
      </c>
      <c r="AC69" t="s">
        <v>950</v>
      </c>
      <c r="AD69" s="1" t="s">
        <v>951</v>
      </c>
      <c r="AE69" s="1" t="s">
        <v>952</v>
      </c>
      <c r="AF69" s="1" t="s">
        <v>122</v>
      </c>
      <c r="AG69" t="s">
        <v>950</v>
      </c>
      <c r="AH69" s="33" t="s">
        <v>953</v>
      </c>
      <c r="AI69" s="45" t="s">
        <v>954</v>
      </c>
      <c r="AJ69" s="26" t="s">
        <v>105</v>
      </c>
      <c r="AK69" s="1"/>
      <c r="AL69" s="1"/>
      <c r="AM69" s="1"/>
      <c r="AN69" s="1"/>
      <c r="AO69" s="1"/>
      <c r="AP69" s="1"/>
      <c r="AQ69" s="1"/>
      <c r="AR69" s="1"/>
      <c r="AS69" s="1"/>
      <c r="BA69" s="1"/>
      <c r="BB69" s="1"/>
    </row>
    <row r="70" spans="1:54" ht="15" customHeight="1" thickTop="1" thickBot="1" x14ac:dyDescent="0.45">
      <c r="A70" s="31">
        <v>69</v>
      </c>
      <c r="B70" s="9" t="s">
        <v>86</v>
      </c>
      <c r="C70" s="1"/>
      <c r="D70" s="1" t="s">
        <v>955</v>
      </c>
      <c r="E70" s="1" t="s">
        <v>127</v>
      </c>
      <c r="F70" s="1" t="s">
        <v>109</v>
      </c>
      <c r="G70" s="1" t="s">
        <v>956</v>
      </c>
      <c r="H70" s="1" t="s">
        <v>957</v>
      </c>
      <c r="I70" s="1" t="s">
        <v>958</v>
      </c>
      <c r="J70" s="1">
        <v>0</v>
      </c>
      <c r="K70" s="1">
        <v>0</v>
      </c>
      <c r="L70" s="1"/>
      <c r="M70" s="1"/>
      <c r="N70" s="91" t="s">
        <v>959</v>
      </c>
      <c r="O70" s="1" t="s">
        <v>933</v>
      </c>
      <c r="P70" s="1" t="s">
        <v>934</v>
      </c>
      <c r="Q70" s="87" t="s">
        <v>190</v>
      </c>
      <c r="R70" s="88">
        <v>54212944</v>
      </c>
      <c r="S70" s="87" t="s">
        <v>190</v>
      </c>
      <c r="T70" s="96">
        <v>66905811</v>
      </c>
      <c r="U70" s="1" t="s">
        <v>960</v>
      </c>
      <c r="V70" s="43" t="s">
        <v>936</v>
      </c>
      <c r="W70" s="1"/>
      <c r="X70" s="1"/>
      <c r="Y70" s="1" t="s">
        <v>117</v>
      </c>
      <c r="Z70" s="26"/>
      <c r="AA70" s="1" t="s">
        <v>961</v>
      </c>
      <c r="AB70" s="1" t="s">
        <v>119</v>
      </c>
      <c r="AC70" t="s">
        <v>962</v>
      </c>
      <c r="AD70" s="1" t="s">
        <v>963</v>
      </c>
      <c r="AE70" s="1" t="s">
        <v>964</v>
      </c>
      <c r="AF70" s="1" t="s">
        <v>122</v>
      </c>
      <c r="AG70" t="s">
        <v>962</v>
      </c>
      <c r="AH70" s="33" t="s">
        <v>965</v>
      </c>
      <c r="AI70" s="45" t="s">
        <v>966</v>
      </c>
      <c r="AJ70" s="26" t="s">
        <v>105</v>
      </c>
      <c r="AK70" s="1"/>
      <c r="AL70" s="1"/>
      <c r="AM70" s="1"/>
      <c r="AN70" s="1"/>
      <c r="AO70" s="1"/>
      <c r="AP70" s="1"/>
      <c r="AQ70" s="1"/>
      <c r="AR70" s="1"/>
      <c r="AS70" s="1"/>
      <c r="BA70" s="1"/>
      <c r="BB70" s="1"/>
    </row>
    <row r="71" spans="1:54" ht="15" customHeight="1" thickTop="1" thickBot="1" x14ac:dyDescent="0.45">
      <c r="A71" s="31">
        <v>70</v>
      </c>
      <c r="B71" s="9" t="s">
        <v>86</v>
      </c>
      <c r="C71" s="1"/>
      <c r="D71" s="1" t="s">
        <v>967</v>
      </c>
      <c r="E71" s="1" t="s">
        <v>109</v>
      </c>
      <c r="F71" s="1" t="s">
        <v>127</v>
      </c>
      <c r="G71" s="1" t="s">
        <v>968</v>
      </c>
      <c r="H71" s="1" t="s">
        <v>969</v>
      </c>
      <c r="I71" s="1" t="s">
        <v>970</v>
      </c>
      <c r="J71" s="1">
        <v>0</v>
      </c>
      <c r="K71" s="1">
        <v>0</v>
      </c>
      <c r="L71" s="1"/>
      <c r="M71" s="1"/>
      <c r="N71" s="91" t="s">
        <v>971</v>
      </c>
      <c r="O71" s="1" t="s">
        <v>933</v>
      </c>
      <c r="P71" s="1" t="s">
        <v>934</v>
      </c>
      <c r="Q71" s="87" t="s">
        <v>628</v>
      </c>
      <c r="R71" s="88">
        <v>11186543</v>
      </c>
      <c r="S71" s="87" t="s">
        <v>628</v>
      </c>
      <c r="T71" s="96">
        <v>12385919</v>
      </c>
      <c r="U71" s="3" t="s">
        <v>948</v>
      </c>
      <c r="V71" s="43" t="s">
        <v>936</v>
      </c>
      <c r="W71" s="1"/>
      <c r="X71" s="1"/>
      <c r="Y71" s="1" t="s">
        <v>117</v>
      </c>
      <c r="Z71" s="26"/>
      <c r="AA71" s="1" t="s">
        <v>972</v>
      </c>
      <c r="AB71" s="1" t="s">
        <v>119</v>
      </c>
      <c r="AC71" t="s">
        <v>973</v>
      </c>
      <c r="AD71" s="1" t="s">
        <v>974</v>
      </c>
      <c r="AE71" s="1" t="s">
        <v>975</v>
      </c>
      <c r="AF71" s="1" t="s">
        <v>122</v>
      </c>
      <c r="AG71" t="s">
        <v>973</v>
      </c>
      <c r="AH71" s="33" t="s">
        <v>976</v>
      </c>
      <c r="AI71" s="45" t="s">
        <v>977</v>
      </c>
      <c r="AJ71" s="26" t="s">
        <v>105</v>
      </c>
      <c r="AK71" s="1"/>
      <c r="AL71" s="1"/>
      <c r="AM71" s="1"/>
      <c r="AN71" s="1"/>
      <c r="AO71" s="1"/>
      <c r="AP71" s="1"/>
      <c r="AQ71" s="1"/>
      <c r="AR71" s="1"/>
      <c r="AS71" s="1"/>
      <c r="BA71" s="1"/>
      <c r="BB71" s="1"/>
    </row>
    <row r="72" spans="1:54" ht="15" customHeight="1" thickTop="1" thickBot="1" x14ac:dyDescent="0.45">
      <c r="A72" s="31">
        <v>71</v>
      </c>
      <c r="B72" s="9" t="s">
        <v>86</v>
      </c>
      <c r="C72" s="1"/>
      <c r="D72" s="1" t="s">
        <v>978</v>
      </c>
      <c r="E72" s="1" t="s">
        <v>142</v>
      </c>
      <c r="F72" s="1" t="s">
        <v>109</v>
      </c>
      <c r="G72" s="1" t="s">
        <v>979</v>
      </c>
      <c r="H72" s="1" t="s">
        <v>980</v>
      </c>
      <c r="I72" s="1" t="s">
        <v>981</v>
      </c>
      <c r="J72" s="1">
        <v>0</v>
      </c>
      <c r="K72" s="1">
        <v>0</v>
      </c>
      <c r="L72" s="1"/>
      <c r="M72" s="1"/>
      <c r="N72" s="91" t="s">
        <v>982</v>
      </c>
      <c r="O72" s="1" t="s">
        <v>933</v>
      </c>
      <c r="P72" s="1" t="s">
        <v>934</v>
      </c>
      <c r="Q72" s="87" t="s">
        <v>628</v>
      </c>
      <c r="R72" s="88">
        <v>11033282</v>
      </c>
      <c r="S72" s="87" t="s">
        <v>628</v>
      </c>
      <c r="T72" s="96">
        <v>12241662</v>
      </c>
      <c r="U72" s="3" t="s">
        <v>983</v>
      </c>
      <c r="V72" s="43" t="s">
        <v>936</v>
      </c>
      <c r="W72" s="1"/>
      <c r="X72" s="1"/>
      <c r="Y72" s="1" t="s">
        <v>117</v>
      </c>
      <c r="Z72" s="26"/>
      <c r="AA72" s="1" t="s">
        <v>984</v>
      </c>
      <c r="AB72" s="1" t="s">
        <v>119</v>
      </c>
      <c r="AC72" t="s">
        <v>985</v>
      </c>
      <c r="AD72" s="1" t="s">
        <v>986</v>
      </c>
      <c r="AE72" s="1" t="s">
        <v>987</v>
      </c>
      <c r="AF72" s="1" t="s">
        <v>122</v>
      </c>
      <c r="AG72" t="s">
        <v>985</v>
      </c>
      <c r="AH72" s="33" t="s">
        <v>988</v>
      </c>
      <c r="AI72" s="45" t="s">
        <v>989</v>
      </c>
      <c r="AJ72" s="26" t="s">
        <v>105</v>
      </c>
      <c r="AK72" s="1"/>
      <c r="AL72" s="1"/>
      <c r="AM72" s="1"/>
      <c r="AN72" s="1"/>
      <c r="AO72" s="1"/>
      <c r="AP72" s="1"/>
      <c r="AQ72" s="1"/>
      <c r="AR72" s="1"/>
      <c r="AS72" s="1"/>
      <c r="BA72" s="1"/>
      <c r="BB72" s="1"/>
    </row>
    <row r="73" spans="1:54" ht="15" customHeight="1" thickTop="1" thickBot="1" x14ac:dyDescent="0.45">
      <c r="A73" s="31">
        <v>72</v>
      </c>
      <c r="B73" s="9" t="s">
        <v>86</v>
      </c>
      <c r="C73" s="1"/>
      <c r="D73" s="1" t="s">
        <v>990</v>
      </c>
      <c r="E73" s="1" t="s">
        <v>108</v>
      </c>
      <c r="F73" s="1" t="s">
        <v>127</v>
      </c>
      <c r="G73" s="1" t="s">
        <v>991</v>
      </c>
      <c r="H73" s="1" t="s">
        <v>992</v>
      </c>
      <c r="I73" s="1" t="s">
        <v>993</v>
      </c>
      <c r="J73" s="1">
        <v>0</v>
      </c>
      <c r="K73" s="1">
        <v>0</v>
      </c>
      <c r="L73" s="1"/>
      <c r="M73" s="1"/>
      <c r="N73" s="91" t="s">
        <v>994</v>
      </c>
      <c r="O73" s="1" t="s">
        <v>933</v>
      </c>
      <c r="P73" s="1" t="s">
        <v>934</v>
      </c>
      <c r="Q73" s="87" t="s">
        <v>628</v>
      </c>
      <c r="R73" s="88">
        <v>11202400</v>
      </c>
      <c r="S73" s="87" t="s">
        <v>628</v>
      </c>
      <c r="T73" s="96">
        <v>12401729</v>
      </c>
      <c r="U73" s="3" t="s">
        <v>948</v>
      </c>
      <c r="V73" s="43" t="s">
        <v>936</v>
      </c>
      <c r="W73" s="1"/>
      <c r="X73" s="1"/>
      <c r="Y73" s="1" t="s">
        <v>117</v>
      </c>
      <c r="Z73" s="26"/>
      <c r="AA73" s="1" t="s">
        <v>995</v>
      </c>
      <c r="AB73" s="1" t="s">
        <v>119</v>
      </c>
      <c r="AC73" t="s">
        <v>996</v>
      </c>
      <c r="AD73" s="1" t="s">
        <v>997</v>
      </c>
      <c r="AE73" s="1" t="s">
        <v>998</v>
      </c>
      <c r="AF73" s="1" t="s">
        <v>122</v>
      </c>
      <c r="AG73" t="s">
        <v>996</v>
      </c>
      <c r="AH73" s="33" t="s">
        <v>999</v>
      </c>
      <c r="AI73" s="45" t="s">
        <v>1000</v>
      </c>
      <c r="AJ73" s="26" t="s">
        <v>105</v>
      </c>
      <c r="AK73" s="1"/>
      <c r="AL73" s="1"/>
      <c r="AM73" s="1"/>
      <c r="AN73" s="1"/>
      <c r="AO73" s="1"/>
      <c r="AP73" s="1"/>
      <c r="AQ73" s="1"/>
      <c r="AR73" s="1"/>
      <c r="AS73" s="1"/>
      <c r="BA73" s="1"/>
      <c r="BB73" s="1"/>
    </row>
    <row r="74" spans="1:54" ht="15" customHeight="1" thickTop="1" thickBot="1" x14ac:dyDescent="0.45">
      <c r="A74" s="31">
        <v>73</v>
      </c>
      <c r="B74" s="9" t="s">
        <v>86</v>
      </c>
      <c r="C74" s="1"/>
      <c r="D74" s="1" t="s">
        <v>1001</v>
      </c>
      <c r="E74" s="1" t="s">
        <v>108</v>
      </c>
      <c r="F74" s="1" t="s">
        <v>142</v>
      </c>
      <c r="G74" s="1" t="s">
        <v>1002</v>
      </c>
      <c r="H74" s="1" t="s">
        <v>1003</v>
      </c>
      <c r="I74" s="1" t="s">
        <v>1004</v>
      </c>
      <c r="J74" s="1">
        <v>0</v>
      </c>
      <c r="K74" s="1">
        <v>0</v>
      </c>
      <c r="L74" s="1"/>
      <c r="M74" s="1"/>
      <c r="N74" s="91" t="s">
        <v>1005</v>
      </c>
      <c r="O74" s="1" t="s">
        <v>933</v>
      </c>
      <c r="P74" s="1" t="s">
        <v>934</v>
      </c>
      <c r="Q74" s="87" t="s">
        <v>628</v>
      </c>
      <c r="R74" s="88">
        <v>11062192</v>
      </c>
      <c r="S74" s="87" t="s">
        <v>628</v>
      </c>
      <c r="T74" s="96">
        <v>12266158</v>
      </c>
      <c r="U74" s="3" t="s">
        <v>983</v>
      </c>
      <c r="V74" s="43" t="s">
        <v>936</v>
      </c>
      <c r="W74" s="1"/>
      <c r="X74" s="1"/>
      <c r="Y74" s="1" t="s">
        <v>117</v>
      </c>
      <c r="Z74" s="26"/>
      <c r="AA74" s="1" t="s">
        <v>1006</v>
      </c>
      <c r="AB74" s="1" t="s">
        <v>119</v>
      </c>
      <c r="AC74" t="s">
        <v>1007</v>
      </c>
      <c r="AD74" s="1" t="s">
        <v>1008</v>
      </c>
      <c r="AE74" s="1" t="s">
        <v>1009</v>
      </c>
      <c r="AF74" s="1" t="s">
        <v>122</v>
      </c>
      <c r="AG74" t="s">
        <v>1007</v>
      </c>
      <c r="AH74" s="33" t="s">
        <v>1010</v>
      </c>
      <c r="AI74" s="45" t="s">
        <v>1011</v>
      </c>
      <c r="AJ74" s="26" t="s">
        <v>105</v>
      </c>
      <c r="AK74" s="1"/>
      <c r="AL74" s="1"/>
      <c r="AM74" s="1"/>
      <c r="AN74" s="1"/>
      <c r="AO74" s="1"/>
      <c r="AP74" s="1"/>
      <c r="AQ74" s="1"/>
      <c r="AR74" s="1"/>
      <c r="AS74" s="1"/>
      <c r="BA74" s="1"/>
      <c r="BB74" s="1"/>
    </row>
    <row r="75" spans="1:54" ht="15" customHeight="1" thickTop="1" thickBot="1" x14ac:dyDescent="0.45">
      <c r="A75" s="31">
        <v>74</v>
      </c>
      <c r="B75" s="9" t="s">
        <v>86</v>
      </c>
      <c r="C75" s="1"/>
      <c r="D75" s="1" t="s">
        <v>1012</v>
      </c>
      <c r="E75" s="1" t="s">
        <v>142</v>
      </c>
      <c r="F75" s="1" t="s">
        <v>108</v>
      </c>
      <c r="G75" s="1" t="s">
        <v>1013</v>
      </c>
      <c r="H75" s="1" t="s">
        <v>1014</v>
      </c>
      <c r="I75" s="1" t="s">
        <v>1015</v>
      </c>
      <c r="J75" s="1">
        <v>0</v>
      </c>
      <c r="K75" s="1">
        <v>0</v>
      </c>
      <c r="L75" s="1"/>
      <c r="M75" s="1"/>
      <c r="N75" s="91" t="s">
        <v>1016</v>
      </c>
      <c r="O75" s="1" t="s">
        <v>933</v>
      </c>
      <c r="P75" s="1" t="s">
        <v>934</v>
      </c>
      <c r="R75" s="88"/>
      <c r="S75" s="87" t="s">
        <v>132</v>
      </c>
      <c r="T75" s="96">
        <v>25588829</v>
      </c>
      <c r="U75" s="1" t="s">
        <v>1017</v>
      </c>
      <c r="V75" s="43" t="s">
        <v>936</v>
      </c>
      <c r="W75" s="1"/>
      <c r="X75" s="1"/>
      <c r="Y75" s="1" t="s">
        <v>117</v>
      </c>
      <c r="Z75" s="26"/>
      <c r="AA75" s="1" t="s">
        <v>1018</v>
      </c>
      <c r="AB75" s="1" t="s">
        <v>119</v>
      </c>
      <c r="AC75" t="s">
        <v>1019</v>
      </c>
      <c r="AD75" s="1" t="s">
        <v>1020</v>
      </c>
      <c r="AE75" s="1" t="s">
        <v>1021</v>
      </c>
      <c r="AF75" s="1" t="s">
        <v>122</v>
      </c>
      <c r="AG75" t="s">
        <v>1019</v>
      </c>
      <c r="AH75" s="33" t="s">
        <v>1022</v>
      </c>
      <c r="AI75" s="45" t="s">
        <v>1023</v>
      </c>
      <c r="AJ75" s="26" t="s">
        <v>105</v>
      </c>
      <c r="AK75" s="1"/>
      <c r="AL75" s="1"/>
      <c r="AM75" s="1"/>
      <c r="AN75" s="1"/>
      <c r="AO75" s="1"/>
      <c r="AP75" s="1"/>
      <c r="AQ75" s="1"/>
      <c r="AR75" s="1"/>
      <c r="AS75" s="1"/>
      <c r="BA75" s="1"/>
      <c r="BB75" s="1"/>
    </row>
    <row r="76" spans="1:54" ht="15" customHeight="1" thickTop="1" thickBot="1" x14ac:dyDescent="0.45">
      <c r="A76" s="31">
        <v>75</v>
      </c>
      <c r="B76" s="9" t="s">
        <v>86</v>
      </c>
      <c r="C76" s="1"/>
      <c r="D76" s="1" t="s">
        <v>1024</v>
      </c>
      <c r="E76" s="1" t="s">
        <v>109</v>
      </c>
      <c r="F76" s="1" t="s">
        <v>108</v>
      </c>
      <c r="G76" s="1" t="s">
        <v>1025</v>
      </c>
      <c r="H76" s="1" t="s">
        <v>1026</v>
      </c>
      <c r="I76" s="1" t="s">
        <v>1027</v>
      </c>
      <c r="J76" s="1">
        <v>0</v>
      </c>
      <c r="K76" s="1">
        <v>0</v>
      </c>
      <c r="L76" s="1"/>
      <c r="M76" s="1"/>
      <c r="N76" s="91" t="s">
        <v>1028</v>
      </c>
      <c r="O76" s="1" t="s">
        <v>933</v>
      </c>
      <c r="P76" s="1" t="s">
        <v>934</v>
      </c>
      <c r="Q76" s="87" t="s">
        <v>162</v>
      </c>
      <c r="R76" s="88">
        <v>3417174</v>
      </c>
      <c r="U76" s="1" t="s">
        <v>1029</v>
      </c>
      <c r="V76" s="43" t="s">
        <v>936</v>
      </c>
      <c r="W76" s="1"/>
      <c r="X76" s="1"/>
      <c r="Y76" s="1" t="s">
        <v>117</v>
      </c>
      <c r="Z76" s="26"/>
      <c r="AA76" s="1" t="s">
        <v>1030</v>
      </c>
      <c r="AB76" s="1" t="s">
        <v>119</v>
      </c>
      <c r="AC76" t="s">
        <v>1031</v>
      </c>
      <c r="AD76" s="1" t="s">
        <v>1032</v>
      </c>
      <c r="AE76" s="1" t="s">
        <v>1033</v>
      </c>
      <c r="AF76" s="1" t="s">
        <v>122</v>
      </c>
      <c r="AG76" t="s">
        <v>1031</v>
      </c>
      <c r="AH76" s="33" t="s">
        <v>1034</v>
      </c>
      <c r="AI76" s="45" t="s">
        <v>1035</v>
      </c>
      <c r="AJ76" s="26" t="s">
        <v>105</v>
      </c>
      <c r="AK76" s="1"/>
      <c r="AL76" s="1"/>
      <c r="AM76" s="1"/>
      <c r="AN76" s="1"/>
      <c r="AO76" s="1"/>
      <c r="AP76" s="1"/>
      <c r="AQ76" s="1"/>
      <c r="AR76" s="1"/>
      <c r="AS76" s="1"/>
      <c r="BA76" s="1"/>
      <c r="BB76" s="1"/>
    </row>
    <row r="77" spans="1:54" ht="15" customHeight="1" thickTop="1" thickBot="1" x14ac:dyDescent="0.45">
      <c r="A77" s="31">
        <v>76</v>
      </c>
      <c r="B77" s="9" t="s">
        <v>86</v>
      </c>
      <c r="C77" s="9" t="s">
        <v>1036</v>
      </c>
      <c r="D77" s="9" t="s">
        <v>1037</v>
      </c>
      <c r="E77" t="s">
        <v>142</v>
      </c>
      <c r="F77" t="s">
        <v>109</v>
      </c>
      <c r="G77" t="s">
        <v>1038</v>
      </c>
      <c r="H77" t="s">
        <v>1039</v>
      </c>
      <c r="I77" t="s">
        <v>1040</v>
      </c>
      <c r="J77" s="1">
        <v>0</v>
      </c>
      <c r="K77" s="1">
        <v>0</v>
      </c>
      <c r="L77" s="1"/>
      <c r="M77" s="1"/>
      <c r="N77" t="s">
        <v>1041</v>
      </c>
      <c r="O77" s="20" t="s">
        <v>1042</v>
      </c>
      <c r="P77" s="1" t="s">
        <v>934</v>
      </c>
      <c r="Q77" s="87" t="s">
        <v>148</v>
      </c>
      <c r="R77" s="88">
        <v>34155766</v>
      </c>
      <c r="S77" s="87" t="s">
        <v>203</v>
      </c>
      <c r="T77" s="96">
        <v>17999857</v>
      </c>
      <c r="U77" s="1" t="s">
        <v>1043</v>
      </c>
      <c r="V77" s="119" t="s">
        <v>1044</v>
      </c>
      <c r="W77" s="1" t="s">
        <v>1045</v>
      </c>
      <c r="X77" s="1"/>
      <c r="Y77" s="1" t="s">
        <v>117</v>
      </c>
      <c r="Z77" s="26"/>
      <c r="AA77" s="1" t="s">
        <v>1046</v>
      </c>
      <c r="AB77" s="1" t="s">
        <v>119</v>
      </c>
      <c r="AC77" t="s">
        <v>1047</v>
      </c>
      <c r="AD77" s="19" t="s">
        <v>1048</v>
      </c>
      <c r="AE77" t="s">
        <v>1049</v>
      </c>
      <c r="AF77" s="1" t="s">
        <v>122</v>
      </c>
      <c r="AG77" t="s">
        <v>1047</v>
      </c>
      <c r="AH77" s="19" t="s">
        <v>1050</v>
      </c>
      <c r="AI77" t="s">
        <v>1051</v>
      </c>
      <c r="AJ77" s="26" t="s">
        <v>105</v>
      </c>
      <c r="AK77" s="1"/>
      <c r="AL77" s="1"/>
      <c r="AM77" s="1"/>
      <c r="AN77" s="1"/>
      <c r="AO77" s="1"/>
      <c r="AP77" s="1"/>
      <c r="AQ77" s="1"/>
      <c r="AR77" s="1"/>
      <c r="AS77" s="1"/>
      <c r="BA77" s="1"/>
      <c r="BB77" s="1"/>
    </row>
    <row r="78" spans="1:54" ht="15" customHeight="1" thickTop="1" thickBot="1" x14ac:dyDescent="0.45">
      <c r="A78" s="31">
        <v>77</v>
      </c>
      <c r="B78" s="9" t="s">
        <v>86</v>
      </c>
      <c r="C78" s="9" t="s">
        <v>1052</v>
      </c>
      <c r="D78" s="9" t="s">
        <v>1053</v>
      </c>
      <c r="E78" t="s">
        <v>108</v>
      </c>
      <c r="F78" t="s">
        <v>127</v>
      </c>
      <c r="G78" t="s">
        <v>1054</v>
      </c>
      <c r="H78" t="s">
        <v>1055</v>
      </c>
      <c r="I78" t="s">
        <v>1056</v>
      </c>
      <c r="J78" s="1">
        <v>0</v>
      </c>
      <c r="K78" s="1">
        <v>0</v>
      </c>
      <c r="L78" s="1"/>
      <c r="M78" s="1"/>
      <c r="N78" t="s">
        <v>1057</v>
      </c>
      <c r="O78" s="20" t="s">
        <v>1042</v>
      </c>
      <c r="P78" s="1" t="s">
        <v>934</v>
      </c>
      <c r="Q78" s="87" t="s">
        <v>327</v>
      </c>
      <c r="R78" s="88">
        <v>12373492</v>
      </c>
      <c r="S78" s="87" t="s">
        <v>327</v>
      </c>
      <c r="T78" s="96">
        <v>8787979</v>
      </c>
      <c r="U78" s="1" t="s">
        <v>1043</v>
      </c>
      <c r="V78" s="119" t="s">
        <v>1044</v>
      </c>
      <c r="W78" s="1"/>
      <c r="X78" s="1"/>
      <c r="Y78" s="1" t="s">
        <v>117</v>
      </c>
      <c r="Z78" s="26"/>
      <c r="AA78" s="1" t="s">
        <v>1058</v>
      </c>
      <c r="AB78" s="1" t="s">
        <v>119</v>
      </c>
      <c r="AC78" t="s">
        <v>1059</v>
      </c>
      <c r="AD78" s="19" t="s">
        <v>1060</v>
      </c>
      <c r="AE78" t="s">
        <v>1061</v>
      </c>
      <c r="AF78" s="1" t="s">
        <v>122</v>
      </c>
      <c r="AG78" t="s">
        <v>1059</v>
      </c>
      <c r="AH78" s="19" t="s">
        <v>1062</v>
      </c>
      <c r="AI78" t="s">
        <v>1063</v>
      </c>
      <c r="AJ78" s="26" t="s">
        <v>105</v>
      </c>
      <c r="AK78" s="1"/>
      <c r="AL78" s="1"/>
      <c r="AM78" s="1"/>
      <c r="AN78" s="1"/>
      <c r="AO78" s="1"/>
      <c r="AP78" s="1"/>
      <c r="AQ78" s="1"/>
      <c r="AR78" s="1"/>
      <c r="AS78" s="1"/>
      <c r="BA78" s="1"/>
      <c r="BB78" s="1"/>
    </row>
    <row r="79" spans="1:54" ht="15" customHeight="1" thickTop="1" thickBot="1" x14ac:dyDescent="0.45">
      <c r="A79" s="31">
        <v>78</v>
      </c>
      <c r="B79" s="9" t="s">
        <v>86</v>
      </c>
      <c r="C79" s="3" t="s">
        <v>1064</v>
      </c>
      <c r="D79" s="3" t="s">
        <v>1065</v>
      </c>
      <c r="E79" s="1" t="s">
        <v>108</v>
      </c>
      <c r="F79" s="1" t="s">
        <v>127</v>
      </c>
      <c r="G79" s="1" t="s">
        <v>1066</v>
      </c>
      <c r="H79" s="1" t="s">
        <v>1067</v>
      </c>
      <c r="I79" s="1" t="s">
        <v>1068</v>
      </c>
      <c r="J79" s="1">
        <v>0</v>
      </c>
      <c r="K79" s="1">
        <v>0</v>
      </c>
      <c r="L79" s="1"/>
      <c r="M79" s="1"/>
      <c r="N79" s="1" t="s">
        <v>1069</v>
      </c>
      <c r="O79" s="20" t="s">
        <v>1042</v>
      </c>
      <c r="P79" s="1" t="s">
        <v>934</v>
      </c>
      <c r="Q79" s="87" t="s">
        <v>1070</v>
      </c>
      <c r="R79" s="88">
        <v>5124325</v>
      </c>
      <c r="S79" s="87" t="s">
        <v>1070</v>
      </c>
      <c r="T79" s="96">
        <v>18000122</v>
      </c>
      <c r="U79" s="1" t="s">
        <v>1043</v>
      </c>
      <c r="V79" s="119" t="s">
        <v>1044</v>
      </c>
      <c r="W79" s="1"/>
      <c r="X79" s="1"/>
      <c r="Y79" s="1" t="s">
        <v>117</v>
      </c>
      <c r="Z79" s="26"/>
      <c r="AA79" s="1" t="s">
        <v>1071</v>
      </c>
      <c r="AB79" s="1" t="s">
        <v>119</v>
      </c>
      <c r="AC79" t="s">
        <v>1072</v>
      </c>
      <c r="AD79" s="19" t="s">
        <v>1073</v>
      </c>
      <c r="AE79" s="1" t="s">
        <v>1074</v>
      </c>
      <c r="AF79" s="1" t="s">
        <v>122</v>
      </c>
      <c r="AG79" t="s">
        <v>1072</v>
      </c>
      <c r="AH79" s="19" t="s">
        <v>1075</v>
      </c>
      <c r="AI79" s="1" t="s">
        <v>1076</v>
      </c>
      <c r="AJ79" s="26" t="s">
        <v>105</v>
      </c>
      <c r="AK79" s="1"/>
      <c r="AL79" s="1"/>
      <c r="AM79" s="1"/>
      <c r="AN79" s="1"/>
      <c r="AO79" s="1"/>
      <c r="AP79" s="1"/>
      <c r="AQ79" s="1"/>
      <c r="AR79" s="1"/>
      <c r="AS79" s="1"/>
      <c r="BA79" s="1"/>
      <c r="BB79" s="1"/>
    </row>
    <row r="80" spans="1:54" ht="15" customHeight="1" thickTop="1" thickBot="1" x14ac:dyDescent="0.45">
      <c r="A80" s="31">
        <v>79</v>
      </c>
      <c r="B80" s="9" t="s">
        <v>86</v>
      </c>
      <c r="C80" s="3" t="s">
        <v>1077</v>
      </c>
      <c r="D80" s="3" t="s">
        <v>1078</v>
      </c>
      <c r="E80" s="1" t="s">
        <v>109</v>
      </c>
      <c r="F80" s="1" t="s">
        <v>142</v>
      </c>
      <c r="G80" s="1" t="s">
        <v>1079</v>
      </c>
      <c r="H80" s="1" t="s">
        <v>1080</v>
      </c>
      <c r="I80" s="1" t="s">
        <v>1081</v>
      </c>
      <c r="J80" s="1">
        <v>0</v>
      </c>
      <c r="K80" s="1">
        <v>0</v>
      </c>
      <c r="L80" s="1"/>
      <c r="M80" s="1"/>
      <c r="N80" s="1" t="s">
        <v>1082</v>
      </c>
      <c r="O80" s="20" t="s">
        <v>1042</v>
      </c>
      <c r="P80" s="1" t="s">
        <v>934</v>
      </c>
      <c r="R80" s="88"/>
      <c r="S80" s="87" t="s">
        <v>1070</v>
      </c>
      <c r="T80" s="96">
        <v>18003825</v>
      </c>
      <c r="U80" s="1" t="s">
        <v>1043</v>
      </c>
      <c r="V80" s="119" t="s">
        <v>1044</v>
      </c>
      <c r="W80" s="1"/>
      <c r="X80" s="1"/>
      <c r="Y80" s="1" t="s">
        <v>117</v>
      </c>
      <c r="Z80" s="26"/>
      <c r="AA80" s="1" t="s">
        <v>1083</v>
      </c>
      <c r="AB80" s="1" t="s">
        <v>119</v>
      </c>
      <c r="AC80" t="s">
        <v>1084</v>
      </c>
      <c r="AD80" s="19" t="s">
        <v>1085</v>
      </c>
      <c r="AE80" s="1" t="s">
        <v>1086</v>
      </c>
      <c r="AF80" s="1" t="s">
        <v>122</v>
      </c>
      <c r="AG80" t="s">
        <v>1084</v>
      </c>
      <c r="AH80" s="19" t="s">
        <v>1087</v>
      </c>
      <c r="AI80" s="1" t="s">
        <v>1088</v>
      </c>
      <c r="AJ80" s="26" t="s">
        <v>105</v>
      </c>
      <c r="AK80" s="1"/>
      <c r="AL80" s="1"/>
      <c r="AM80" s="1"/>
      <c r="AN80" s="1"/>
      <c r="AO80" s="1"/>
      <c r="AP80" s="1"/>
      <c r="AQ80" s="1"/>
      <c r="AR80" s="1"/>
      <c r="AS80" s="1"/>
      <c r="BA80" s="1"/>
      <c r="BB80" s="1"/>
    </row>
    <row r="81" spans="1:54" s="47" customFormat="1" ht="15" customHeight="1" thickTop="1" thickBot="1" x14ac:dyDescent="0.45">
      <c r="A81" s="31">
        <v>80</v>
      </c>
      <c r="B81" s="9" t="s">
        <v>86</v>
      </c>
      <c r="C81" s="3" t="s">
        <v>1089</v>
      </c>
      <c r="D81" s="3" t="s">
        <v>1090</v>
      </c>
      <c r="E81" s="1" t="s">
        <v>127</v>
      </c>
      <c r="F81" s="1" t="s">
        <v>142</v>
      </c>
      <c r="G81" s="1" t="s">
        <v>1091</v>
      </c>
      <c r="H81" s="1" t="s">
        <v>1092</v>
      </c>
      <c r="I81" s="1" t="s">
        <v>1093</v>
      </c>
      <c r="J81" s="1">
        <v>0</v>
      </c>
      <c r="K81" s="1">
        <v>0</v>
      </c>
      <c r="L81" s="1"/>
      <c r="M81" s="1"/>
      <c r="N81" s="1" t="s">
        <v>1094</v>
      </c>
      <c r="O81" s="20" t="s">
        <v>1042</v>
      </c>
      <c r="P81" s="1" t="s">
        <v>934</v>
      </c>
      <c r="Q81" s="87" t="s">
        <v>190</v>
      </c>
      <c r="R81" s="88">
        <v>38043969</v>
      </c>
      <c r="S81" s="87" t="s">
        <v>190</v>
      </c>
      <c r="T81" s="96">
        <v>50130039</v>
      </c>
      <c r="U81" s="1" t="s">
        <v>1043</v>
      </c>
      <c r="V81" s="119" t="s">
        <v>1044</v>
      </c>
      <c r="W81" s="3" t="s">
        <v>1095</v>
      </c>
      <c r="X81" s="3"/>
      <c r="Y81" s="1" t="s">
        <v>117</v>
      </c>
      <c r="Z81" s="26"/>
      <c r="AA81" s="1" t="s">
        <v>1096</v>
      </c>
      <c r="AB81" s="1" t="s">
        <v>119</v>
      </c>
      <c r="AC81" t="s">
        <v>1097</v>
      </c>
      <c r="AD81" s="19" t="s">
        <v>1098</v>
      </c>
      <c r="AE81" s="1" t="s">
        <v>1099</v>
      </c>
      <c r="AF81" s="1" t="s">
        <v>122</v>
      </c>
      <c r="AG81" t="s">
        <v>1097</v>
      </c>
      <c r="AH81" s="19" t="s">
        <v>1100</v>
      </c>
      <c r="AI81" s="1" t="s">
        <v>1101</v>
      </c>
      <c r="AJ81" s="26" t="s">
        <v>105</v>
      </c>
    </row>
    <row r="82" spans="1:54" ht="15" customHeight="1" thickTop="1" thickBot="1" x14ac:dyDescent="0.45">
      <c r="A82" s="31">
        <v>81</v>
      </c>
      <c r="B82" s="9" t="s">
        <v>86</v>
      </c>
      <c r="C82" s="4" t="s">
        <v>1102</v>
      </c>
      <c r="D82" s="4" t="s">
        <v>1103</v>
      </c>
      <c r="E82" s="1" t="s">
        <v>108</v>
      </c>
      <c r="F82" s="1" t="s">
        <v>127</v>
      </c>
      <c r="G82" s="1" t="s">
        <v>1104</v>
      </c>
      <c r="H82" s="1" t="s">
        <v>1105</v>
      </c>
      <c r="I82" s="1" t="s">
        <v>1106</v>
      </c>
      <c r="J82" s="1">
        <v>0</v>
      </c>
      <c r="K82" s="1">
        <v>0</v>
      </c>
      <c r="L82" s="1"/>
      <c r="M82" s="1"/>
      <c r="N82" s="1" t="s">
        <v>1107</v>
      </c>
      <c r="O82" s="1" t="s">
        <v>147</v>
      </c>
      <c r="P82" s="3" t="s">
        <v>96</v>
      </c>
      <c r="Q82" s="87" t="s">
        <v>453</v>
      </c>
      <c r="R82" s="88">
        <v>51394567</v>
      </c>
      <c r="S82" s="87" t="s">
        <v>453</v>
      </c>
      <c r="T82" s="96">
        <v>51361376</v>
      </c>
      <c r="U82" s="1"/>
      <c r="V82" s="43" t="s">
        <v>97</v>
      </c>
      <c r="W82" s="1"/>
      <c r="X82" s="1" t="s">
        <v>1108</v>
      </c>
      <c r="Y82" s="1" t="s">
        <v>117</v>
      </c>
      <c r="Z82" s="26"/>
      <c r="AA82" s="1" t="s">
        <v>1109</v>
      </c>
      <c r="AB82" s="1" t="s">
        <v>119</v>
      </c>
      <c r="AC82" t="s">
        <v>1110</v>
      </c>
      <c r="AD82" s="1" t="s">
        <v>1111</v>
      </c>
      <c r="AE82" s="1" t="s">
        <v>1112</v>
      </c>
      <c r="AF82" s="1" t="s">
        <v>122</v>
      </c>
      <c r="AG82" t="s">
        <v>1110</v>
      </c>
      <c r="AH82" s="1" t="s">
        <v>1113</v>
      </c>
      <c r="AI82" s="1" t="s">
        <v>1114</v>
      </c>
      <c r="AJ82" s="26" t="s">
        <v>105</v>
      </c>
      <c r="AK82" s="1"/>
      <c r="AL82" s="1"/>
      <c r="AM82" s="1"/>
      <c r="AN82" s="1"/>
      <c r="AO82" s="1"/>
      <c r="AP82" s="1"/>
      <c r="AQ82" s="1"/>
      <c r="AR82" s="1"/>
      <c r="AS82" s="1"/>
      <c r="BA82" s="1"/>
      <c r="BB82" s="1"/>
    </row>
    <row r="83" spans="1:54" ht="15" customHeight="1" thickTop="1" thickBot="1" x14ac:dyDescent="0.45">
      <c r="A83" s="31">
        <v>82</v>
      </c>
      <c r="B83" s="16" t="s">
        <v>1115</v>
      </c>
      <c r="C83" s="15"/>
      <c r="D83" s="3" t="s">
        <v>1116</v>
      </c>
      <c r="E83" t="s">
        <v>142</v>
      </c>
      <c r="F83" t="s">
        <v>109</v>
      </c>
      <c r="G83" t="s">
        <v>1117</v>
      </c>
      <c r="H83" t="s">
        <v>1118</v>
      </c>
      <c r="I83" t="s">
        <v>1119</v>
      </c>
      <c r="J83" s="3">
        <v>0</v>
      </c>
      <c r="K83" s="1">
        <v>0</v>
      </c>
      <c r="L83" s="1"/>
      <c r="M83" s="1"/>
      <c r="N83" t="s">
        <v>1120</v>
      </c>
      <c r="O83" s="1" t="s">
        <v>1121</v>
      </c>
      <c r="P83" s="1"/>
      <c r="R83" s="92"/>
      <c r="S83" s="93"/>
      <c r="U83" s="1"/>
      <c r="V83" s="119" t="s">
        <v>1044</v>
      </c>
      <c r="W83" s="1"/>
      <c r="X83" s="1"/>
      <c r="Y83" s="102" t="s">
        <v>117</v>
      </c>
      <c r="Z83" s="26"/>
      <c r="AA83" s="99" t="s">
        <v>1122</v>
      </c>
      <c r="AB83" s="1" t="s">
        <v>119</v>
      </c>
      <c r="AC83" t="s">
        <v>1123</v>
      </c>
      <c r="AD83" t="s">
        <v>1124</v>
      </c>
      <c r="AE83" s="1" t="s">
        <v>1125</v>
      </c>
      <c r="AF83" s="1" t="s">
        <v>122</v>
      </c>
      <c r="AG83" t="s">
        <v>1123</v>
      </c>
      <c r="AH83" t="s">
        <v>1126</v>
      </c>
      <c r="AI83" s="1" t="s">
        <v>1127</v>
      </c>
      <c r="AJ83" s="26" t="s">
        <v>105</v>
      </c>
      <c r="AK83" s="1"/>
      <c r="AL83" s="1"/>
      <c r="AM83" s="1"/>
      <c r="AN83" s="1"/>
      <c r="AO83" s="1"/>
      <c r="AP83" s="1"/>
      <c r="AQ83" s="1"/>
      <c r="AR83" s="1"/>
      <c r="AS83" s="1"/>
      <c r="BA83" s="1"/>
      <c r="BB83" s="1"/>
    </row>
    <row r="84" spans="1:54" ht="15" customHeight="1" thickTop="1" thickBot="1" x14ac:dyDescent="0.45">
      <c r="A84" s="31">
        <v>83</v>
      </c>
      <c r="B84" s="16" t="s">
        <v>1115</v>
      </c>
      <c r="C84" s="3" t="s">
        <v>1128</v>
      </c>
      <c r="D84" s="3" t="s">
        <v>1129</v>
      </c>
      <c r="E84" t="s">
        <v>109</v>
      </c>
      <c r="F84" t="s">
        <v>142</v>
      </c>
      <c r="G84" t="s">
        <v>1130</v>
      </c>
      <c r="H84" t="s">
        <v>1131</v>
      </c>
      <c r="I84" t="s">
        <v>1132</v>
      </c>
      <c r="J84" s="3">
        <v>0</v>
      </c>
      <c r="K84" s="1">
        <v>0</v>
      </c>
      <c r="L84" s="1"/>
      <c r="M84" s="1"/>
      <c r="N84" t="s">
        <v>1133</v>
      </c>
      <c r="O84" s="1" t="s">
        <v>1121</v>
      </c>
      <c r="P84" s="1"/>
      <c r="R84" s="92"/>
      <c r="S84" s="93"/>
      <c r="U84" s="1"/>
      <c r="V84" s="118" t="s">
        <v>1134</v>
      </c>
      <c r="W84" s="1"/>
      <c r="X84" s="1" t="s">
        <v>365</v>
      </c>
      <c r="Y84" s="1"/>
      <c r="Z84" s="26"/>
      <c r="AA84" s="99" t="s">
        <v>1135</v>
      </c>
      <c r="AB84" s="1" t="s">
        <v>119</v>
      </c>
      <c r="AC84" t="s">
        <v>1136</v>
      </c>
      <c r="AD84" s="3" t="s">
        <v>1137</v>
      </c>
      <c r="AE84" s="1" t="s">
        <v>1138</v>
      </c>
      <c r="AF84" s="1" t="s">
        <v>122</v>
      </c>
      <c r="AG84" t="s">
        <v>1136</v>
      </c>
      <c r="AH84" s="3" t="s">
        <v>1139</v>
      </c>
      <c r="AI84" s="1" t="s">
        <v>1140</v>
      </c>
      <c r="AJ84" s="26" t="s">
        <v>105</v>
      </c>
      <c r="AK84" s="1"/>
      <c r="AL84" s="1"/>
      <c r="AM84" s="1"/>
      <c r="AN84" s="1"/>
      <c r="AO84" s="1"/>
      <c r="AP84" s="1"/>
      <c r="AQ84" s="1"/>
      <c r="AR84" s="1"/>
      <c r="AS84" s="1"/>
      <c r="BA84" s="1"/>
      <c r="BB84" s="1"/>
    </row>
    <row r="85" spans="1:54" ht="15" customHeight="1" thickTop="1" thickBot="1" x14ac:dyDescent="0.45">
      <c r="A85" s="31">
        <v>84</v>
      </c>
      <c r="B85" s="16" t="s">
        <v>1115</v>
      </c>
      <c r="C85" s="3" t="s">
        <v>1141</v>
      </c>
      <c r="D85" s="3" t="s">
        <v>1142</v>
      </c>
      <c r="E85" t="s">
        <v>109</v>
      </c>
      <c r="F85" t="s">
        <v>108</v>
      </c>
      <c r="G85" t="s">
        <v>1143</v>
      </c>
      <c r="H85" t="s">
        <v>1144</v>
      </c>
      <c r="I85" t="s">
        <v>1145</v>
      </c>
      <c r="J85" s="3">
        <v>0</v>
      </c>
      <c r="K85" s="1">
        <v>0</v>
      </c>
      <c r="L85" s="1"/>
      <c r="M85" s="1"/>
      <c r="N85" t="s">
        <v>1146</v>
      </c>
      <c r="O85" s="1" t="s">
        <v>1121</v>
      </c>
      <c r="P85" s="1"/>
      <c r="R85" s="92"/>
      <c r="S85" s="93"/>
      <c r="U85" s="1"/>
      <c r="V85" s="118" t="s">
        <v>1134</v>
      </c>
      <c r="W85" s="1" t="s">
        <v>1147</v>
      </c>
      <c r="X85" s="1" t="s">
        <v>1148</v>
      </c>
      <c r="Y85" s="1"/>
      <c r="Z85" s="26"/>
      <c r="AA85" s="99" t="s">
        <v>1149</v>
      </c>
      <c r="AB85" s="1" t="s">
        <v>119</v>
      </c>
      <c r="AC85" t="s">
        <v>1150</v>
      </c>
      <c r="AD85" s="3" t="s">
        <v>1151</v>
      </c>
      <c r="AE85" t="s">
        <v>1152</v>
      </c>
      <c r="AF85" s="1" t="s">
        <v>122</v>
      </c>
      <c r="AG85" t="s">
        <v>1150</v>
      </c>
      <c r="AH85" s="3" t="s">
        <v>1153</v>
      </c>
      <c r="AI85" t="s">
        <v>1154</v>
      </c>
      <c r="AJ85" s="26" t="s">
        <v>105</v>
      </c>
      <c r="AK85" s="1"/>
      <c r="AL85" s="1"/>
      <c r="AM85" s="1"/>
      <c r="AN85" s="1"/>
      <c r="AO85" s="1"/>
      <c r="AP85" s="1"/>
      <c r="AQ85" s="1"/>
      <c r="AR85" s="1"/>
      <c r="AS85" s="1"/>
      <c r="BA85" s="1"/>
      <c r="BB85" s="1"/>
    </row>
    <row r="86" spans="1:54" ht="15" customHeight="1" thickTop="1" thickBot="1" x14ac:dyDescent="0.45">
      <c r="A86" s="31">
        <v>85</v>
      </c>
      <c r="B86" s="16" t="s">
        <v>1115</v>
      </c>
      <c r="C86" s="3" t="s">
        <v>1155</v>
      </c>
      <c r="D86" s="3" t="s">
        <v>1156</v>
      </c>
      <c r="E86" t="s">
        <v>108</v>
      </c>
      <c r="F86" t="s">
        <v>127</v>
      </c>
      <c r="G86" t="s">
        <v>1157</v>
      </c>
      <c r="H86" t="s">
        <v>1158</v>
      </c>
      <c r="I86" t="s">
        <v>1159</v>
      </c>
      <c r="J86" s="3">
        <v>0</v>
      </c>
      <c r="K86" s="1">
        <v>0</v>
      </c>
      <c r="L86" s="1"/>
      <c r="M86" s="1"/>
      <c r="N86" t="s">
        <v>1160</v>
      </c>
      <c r="O86" s="1" t="s">
        <v>1121</v>
      </c>
      <c r="P86" s="1"/>
      <c r="R86" s="92"/>
      <c r="S86" s="93"/>
      <c r="U86" s="1"/>
      <c r="V86" s="118" t="s">
        <v>1134</v>
      </c>
      <c r="W86" s="1"/>
      <c r="X86" s="1" t="s">
        <v>365</v>
      </c>
      <c r="Y86" s="1"/>
      <c r="Z86" s="26"/>
      <c r="AA86" s="99" t="s">
        <v>1161</v>
      </c>
      <c r="AB86" s="1" t="s">
        <v>119</v>
      </c>
      <c r="AC86" t="s">
        <v>1162</v>
      </c>
      <c r="AD86" s="3" t="s">
        <v>1163</v>
      </c>
      <c r="AE86" t="s">
        <v>1164</v>
      </c>
      <c r="AF86" s="1" t="s">
        <v>122</v>
      </c>
      <c r="AG86" t="s">
        <v>1162</v>
      </c>
      <c r="AH86" s="3" t="s">
        <v>1165</v>
      </c>
      <c r="AI86" t="s">
        <v>1166</v>
      </c>
      <c r="AJ86" s="26" t="s">
        <v>105</v>
      </c>
      <c r="AK86" s="1"/>
      <c r="AL86" s="1"/>
      <c r="AM86" s="1"/>
      <c r="AN86" s="1"/>
      <c r="AO86" s="1"/>
      <c r="AP86" s="1"/>
      <c r="AQ86" s="1"/>
      <c r="AR86" s="1"/>
      <c r="AS86" s="1"/>
      <c r="BA86" s="1"/>
      <c r="BB86" s="1"/>
    </row>
    <row r="87" spans="1:54" ht="15" customHeight="1" thickTop="1" thickBot="1" x14ac:dyDescent="0.45">
      <c r="A87" s="31">
        <v>86</v>
      </c>
      <c r="B87" s="16" t="s">
        <v>1115</v>
      </c>
      <c r="C87" s="3" t="s">
        <v>1167</v>
      </c>
      <c r="D87" s="3" t="s">
        <v>1168</v>
      </c>
      <c r="E87" t="s">
        <v>108</v>
      </c>
      <c r="F87" t="s">
        <v>127</v>
      </c>
      <c r="G87" t="s">
        <v>1169</v>
      </c>
      <c r="H87" t="s">
        <v>1170</v>
      </c>
      <c r="I87" t="s">
        <v>1171</v>
      </c>
      <c r="J87" s="3">
        <v>0</v>
      </c>
      <c r="K87" s="1">
        <v>0</v>
      </c>
      <c r="L87" s="1"/>
      <c r="M87" s="1"/>
      <c r="N87" t="s">
        <v>1172</v>
      </c>
      <c r="O87" s="1" t="s">
        <v>1121</v>
      </c>
      <c r="P87" s="1"/>
      <c r="R87" s="92"/>
      <c r="S87" s="93"/>
      <c r="U87" s="1"/>
      <c r="V87" s="118" t="s">
        <v>1134</v>
      </c>
      <c r="W87" s="1"/>
      <c r="X87" s="1" t="s">
        <v>365</v>
      </c>
      <c r="Y87" s="1"/>
      <c r="Z87" s="26"/>
      <c r="AA87" s="99" t="s">
        <v>1173</v>
      </c>
      <c r="AB87" s="1" t="s">
        <v>119</v>
      </c>
      <c r="AC87" t="s">
        <v>1174</v>
      </c>
      <c r="AD87" s="3" t="s">
        <v>1175</v>
      </c>
      <c r="AE87" t="s">
        <v>1176</v>
      </c>
      <c r="AF87" s="1" t="s">
        <v>122</v>
      </c>
      <c r="AG87" t="s">
        <v>1174</v>
      </c>
      <c r="AH87" s="3" t="s">
        <v>1177</v>
      </c>
      <c r="AI87" t="s">
        <v>1178</v>
      </c>
      <c r="AJ87" s="26" t="s">
        <v>105</v>
      </c>
      <c r="AK87" s="1"/>
      <c r="AL87" s="1"/>
      <c r="AM87" s="1"/>
      <c r="AN87" s="1"/>
      <c r="AO87" s="1"/>
      <c r="AP87" s="1"/>
      <c r="AQ87" s="1"/>
      <c r="AR87" s="1"/>
      <c r="AS87" s="1"/>
      <c r="BA87" s="1"/>
      <c r="BB87" s="1"/>
    </row>
    <row r="88" spans="1:54" ht="15" customHeight="1" thickTop="1" thickBot="1" x14ac:dyDescent="0.45">
      <c r="A88" s="31">
        <v>87</v>
      </c>
      <c r="B88" s="9" t="s">
        <v>86</v>
      </c>
      <c r="C88" s="4" t="s">
        <v>1179</v>
      </c>
      <c r="D88" s="4" t="s">
        <v>1180</v>
      </c>
      <c r="E88" s="1" t="s">
        <v>108</v>
      </c>
      <c r="F88" s="1" t="s">
        <v>127</v>
      </c>
      <c r="G88" s="1" t="s">
        <v>1181</v>
      </c>
      <c r="H88" s="1" t="s">
        <v>1182</v>
      </c>
      <c r="I88" s="1" t="s">
        <v>1183</v>
      </c>
      <c r="J88" s="1">
        <v>0</v>
      </c>
      <c r="K88" s="1">
        <v>0</v>
      </c>
      <c r="L88" s="1"/>
      <c r="M88" s="1"/>
      <c r="N88" s="1" t="s">
        <v>1184</v>
      </c>
      <c r="O88" s="1" t="s">
        <v>176</v>
      </c>
      <c r="P88" s="3" t="s">
        <v>96</v>
      </c>
      <c r="Q88" s="87" t="s">
        <v>1070</v>
      </c>
      <c r="R88" s="88">
        <v>9447490</v>
      </c>
      <c r="S88" s="87" t="s">
        <v>314</v>
      </c>
      <c r="T88" s="96">
        <v>17561381</v>
      </c>
      <c r="U88" s="1"/>
      <c r="V88" s="43" t="s">
        <v>97</v>
      </c>
      <c r="W88" s="2" t="s">
        <v>735</v>
      </c>
      <c r="X88" s="2"/>
      <c r="Y88" s="1" t="s">
        <v>98</v>
      </c>
      <c r="Z88" s="26"/>
      <c r="AA88" s="1" t="s">
        <v>1185</v>
      </c>
      <c r="AB88" s="1" t="s">
        <v>100</v>
      </c>
      <c r="AC88" t="s">
        <v>135</v>
      </c>
      <c r="AD88" s="1" t="s">
        <v>1186</v>
      </c>
      <c r="AE88" s="1" t="s">
        <v>1187</v>
      </c>
      <c r="AF88" s="1" t="s">
        <v>103</v>
      </c>
      <c r="AG88" t="s">
        <v>135</v>
      </c>
      <c r="AH88" s="1" t="s">
        <v>1188</v>
      </c>
      <c r="AI88" s="1" t="s">
        <v>1189</v>
      </c>
      <c r="AJ88" s="26" t="s">
        <v>105</v>
      </c>
      <c r="AK88" s="1"/>
      <c r="AL88" s="1"/>
      <c r="AM88" s="1"/>
      <c r="AN88" s="1"/>
      <c r="AO88" s="1"/>
      <c r="AP88" s="1"/>
      <c r="AQ88" s="1"/>
      <c r="AR88" s="1"/>
      <c r="AS88" s="1"/>
      <c r="BA88" s="1"/>
      <c r="BB88" s="1"/>
    </row>
    <row r="89" spans="1:54" ht="15" customHeight="1" thickTop="1" thickBot="1" x14ac:dyDescent="0.45">
      <c r="A89" s="31">
        <v>88</v>
      </c>
      <c r="B89" s="9" t="s">
        <v>86</v>
      </c>
      <c r="C89" s="4" t="s">
        <v>1190</v>
      </c>
      <c r="D89" s="4" t="s">
        <v>1190</v>
      </c>
      <c r="E89" s="1" t="s">
        <v>127</v>
      </c>
      <c r="F89" s="1" t="s">
        <v>108</v>
      </c>
      <c r="G89" s="1" t="s">
        <v>1191</v>
      </c>
      <c r="H89" s="1" t="s">
        <v>1192</v>
      </c>
      <c r="I89" s="1" t="s">
        <v>1193</v>
      </c>
      <c r="J89" s="44">
        <v>0.5</v>
      </c>
      <c r="K89" s="1">
        <v>0</v>
      </c>
      <c r="L89" s="1"/>
      <c r="M89" s="1"/>
      <c r="N89" s="1" t="s">
        <v>1194</v>
      </c>
      <c r="O89" s="1" t="s">
        <v>95</v>
      </c>
      <c r="P89" s="3" t="s">
        <v>96</v>
      </c>
      <c r="Q89" s="87" t="s">
        <v>239</v>
      </c>
      <c r="R89" s="88">
        <v>9121489</v>
      </c>
      <c r="S89" s="87" t="s">
        <v>239</v>
      </c>
      <c r="T89" s="96">
        <v>10323252</v>
      </c>
      <c r="U89" s="1"/>
      <c r="V89" s="43" t="s">
        <v>97</v>
      </c>
      <c r="W89" s="1"/>
      <c r="X89" s="1"/>
      <c r="Y89" s="1" t="s">
        <v>98</v>
      </c>
      <c r="Z89" s="26"/>
      <c r="AA89" s="1" t="s">
        <v>1195</v>
      </c>
      <c r="AB89" s="1" t="s">
        <v>100</v>
      </c>
      <c r="AC89" t="s">
        <v>150</v>
      </c>
      <c r="AD89" s="1" t="s">
        <v>1196</v>
      </c>
      <c r="AE89" s="1" t="s">
        <v>1197</v>
      </c>
      <c r="AF89" s="1" t="s">
        <v>103</v>
      </c>
      <c r="AG89" t="s">
        <v>150</v>
      </c>
      <c r="AH89" s="1" t="s">
        <v>1198</v>
      </c>
      <c r="AI89" s="1" t="s">
        <v>1199</v>
      </c>
      <c r="AJ89" s="26" t="s">
        <v>105</v>
      </c>
      <c r="AK89" s="1"/>
      <c r="AL89" s="1"/>
      <c r="AM89" s="1"/>
      <c r="AN89" s="1"/>
      <c r="AO89" s="1"/>
      <c r="AP89" s="1"/>
      <c r="AQ89" s="1"/>
      <c r="AR89" s="1"/>
      <c r="AS89" s="1"/>
      <c r="BA89" s="1"/>
      <c r="BB89" s="1"/>
    </row>
    <row r="90" spans="1:54" ht="15" customHeight="1" thickTop="1" thickBot="1" x14ac:dyDescent="0.45">
      <c r="A90" s="31">
        <v>89</v>
      </c>
      <c r="B90" s="9" t="s">
        <v>86</v>
      </c>
      <c r="C90" s="4" t="s">
        <v>1200</v>
      </c>
      <c r="D90" s="4" t="s">
        <v>1200</v>
      </c>
      <c r="E90" s="1" t="s">
        <v>108</v>
      </c>
      <c r="F90" s="1" t="s">
        <v>127</v>
      </c>
      <c r="G90" s="1" t="s">
        <v>1201</v>
      </c>
      <c r="H90" s="1" t="s">
        <v>1202</v>
      </c>
      <c r="I90" s="1" t="s">
        <v>1203</v>
      </c>
      <c r="J90" s="1">
        <v>0</v>
      </c>
      <c r="K90" s="1">
        <v>0</v>
      </c>
      <c r="L90" s="1"/>
      <c r="M90" s="1"/>
      <c r="N90" s="1" t="s">
        <v>1204</v>
      </c>
      <c r="O90" s="1" t="s">
        <v>176</v>
      </c>
      <c r="P90" s="3" t="s">
        <v>96</v>
      </c>
      <c r="Q90" s="87" t="s">
        <v>590</v>
      </c>
      <c r="R90" s="88">
        <v>36275840</v>
      </c>
      <c r="S90" s="87" t="s">
        <v>590</v>
      </c>
      <c r="T90" s="96">
        <v>37925628</v>
      </c>
      <c r="U90" s="1"/>
      <c r="V90" s="43" t="s">
        <v>97</v>
      </c>
      <c r="W90" s="1" t="s">
        <v>1205</v>
      </c>
      <c r="X90" s="1" t="s">
        <v>365</v>
      </c>
      <c r="Y90" s="1" t="s">
        <v>98</v>
      </c>
      <c r="Z90" s="26"/>
      <c r="AA90" s="1" t="s">
        <v>1206</v>
      </c>
      <c r="AB90" s="1" t="s">
        <v>100</v>
      </c>
      <c r="AC90" t="s">
        <v>165</v>
      </c>
      <c r="AD90" s="1" t="s">
        <v>1207</v>
      </c>
      <c r="AE90" s="1" t="s">
        <v>1208</v>
      </c>
      <c r="AF90" s="1" t="s">
        <v>103</v>
      </c>
      <c r="AG90" t="s">
        <v>165</v>
      </c>
      <c r="AH90" s="1" t="s">
        <v>1209</v>
      </c>
      <c r="AI90" s="1" t="s">
        <v>1210</v>
      </c>
      <c r="AJ90" s="26" t="s">
        <v>105</v>
      </c>
      <c r="AK90" s="1"/>
      <c r="AL90" s="1"/>
      <c r="AM90" s="1"/>
      <c r="AN90" s="1"/>
      <c r="AO90" s="1"/>
      <c r="AP90" s="1"/>
      <c r="AQ90" s="1"/>
      <c r="AR90" s="1"/>
      <c r="AS90" s="1"/>
      <c r="BA90" s="1"/>
      <c r="BB90" s="1"/>
    </row>
    <row r="91" spans="1:54" ht="15" customHeight="1" thickTop="1" thickBot="1" x14ac:dyDescent="0.45">
      <c r="A91" s="31">
        <v>90</v>
      </c>
      <c r="B91" s="9" t="s">
        <v>86</v>
      </c>
      <c r="C91" s="4" t="s">
        <v>1211</v>
      </c>
      <c r="D91" s="4" t="s">
        <v>1212</v>
      </c>
      <c r="E91" s="1" t="s">
        <v>109</v>
      </c>
      <c r="F91" s="1" t="s">
        <v>142</v>
      </c>
      <c r="G91" s="1" t="s">
        <v>1213</v>
      </c>
      <c r="H91" s="1" t="s">
        <v>1214</v>
      </c>
      <c r="I91" s="1" t="s">
        <v>1215</v>
      </c>
      <c r="J91" s="1">
        <v>0</v>
      </c>
      <c r="K91" s="1">
        <v>0</v>
      </c>
      <c r="L91" s="1"/>
      <c r="M91" s="1"/>
      <c r="N91" s="1" t="s">
        <v>1216</v>
      </c>
      <c r="O91" s="1" t="s">
        <v>147</v>
      </c>
      <c r="P91" s="3" t="s">
        <v>96</v>
      </c>
      <c r="Q91" s="87" t="s">
        <v>162</v>
      </c>
      <c r="R91" s="88">
        <v>25247852</v>
      </c>
      <c r="U91" s="1"/>
      <c r="V91" s="43" t="s">
        <v>97</v>
      </c>
      <c r="W91" s="1"/>
      <c r="X91" s="1"/>
      <c r="Y91" s="1" t="s">
        <v>98</v>
      </c>
      <c r="Z91" s="26"/>
      <c r="AA91" s="1" t="s">
        <v>1217</v>
      </c>
      <c r="AB91" s="1" t="s">
        <v>100</v>
      </c>
      <c r="AC91" t="s">
        <v>179</v>
      </c>
      <c r="AD91" s="1" t="s">
        <v>1218</v>
      </c>
      <c r="AE91" s="1" t="s">
        <v>1219</v>
      </c>
      <c r="AF91" s="1" t="s">
        <v>103</v>
      </c>
      <c r="AG91" t="s">
        <v>179</v>
      </c>
      <c r="AH91" s="1" t="s">
        <v>1220</v>
      </c>
      <c r="AI91" s="1" t="s">
        <v>1221</v>
      </c>
      <c r="AJ91" s="26" t="s">
        <v>105</v>
      </c>
      <c r="AK91" s="1"/>
      <c r="AL91" s="1"/>
      <c r="AM91" s="1"/>
      <c r="AN91" s="1"/>
      <c r="AO91" s="1"/>
      <c r="AP91" s="1"/>
      <c r="AQ91" s="1"/>
      <c r="AR91" s="1"/>
      <c r="AS91" s="1"/>
      <c r="BA91" s="1"/>
      <c r="BB91" s="1"/>
    </row>
    <row r="92" spans="1:54" ht="15" customHeight="1" thickTop="1" thickBot="1" x14ac:dyDescent="0.45">
      <c r="A92" s="31">
        <v>91</v>
      </c>
      <c r="B92" s="3" t="s">
        <v>86</v>
      </c>
      <c r="C92" s="4" t="s">
        <v>1222</v>
      </c>
      <c r="D92" s="4" t="s">
        <v>1223</v>
      </c>
      <c r="E92" s="1" t="s">
        <v>142</v>
      </c>
      <c r="F92" s="1" t="s">
        <v>108</v>
      </c>
      <c r="G92" s="1" t="s">
        <v>1224</v>
      </c>
      <c r="H92" s="1" t="s">
        <v>1225</v>
      </c>
      <c r="I92" s="1" t="s">
        <v>1226</v>
      </c>
      <c r="J92" s="1">
        <v>0</v>
      </c>
      <c r="K92" s="1">
        <v>0</v>
      </c>
      <c r="L92" s="1"/>
      <c r="M92" s="1"/>
      <c r="N92" s="1" t="s">
        <v>1227</v>
      </c>
      <c r="O92" s="1" t="s">
        <v>176</v>
      </c>
      <c r="P92" s="3" t="s">
        <v>96</v>
      </c>
      <c r="Q92" s="87" t="s">
        <v>239</v>
      </c>
      <c r="R92" s="88">
        <v>60406597</v>
      </c>
      <c r="S92" s="87" t="s">
        <v>239</v>
      </c>
      <c r="T92" s="96">
        <v>68043508</v>
      </c>
      <c r="U92" s="1"/>
      <c r="V92" s="43" t="s">
        <v>97</v>
      </c>
      <c r="W92" s="1"/>
      <c r="X92" s="1"/>
      <c r="Y92" s="1" t="s">
        <v>98</v>
      </c>
      <c r="Z92" s="26"/>
      <c r="AA92" s="1" t="s">
        <v>1228</v>
      </c>
      <c r="AB92" s="1" t="s">
        <v>100</v>
      </c>
      <c r="AC92" t="s">
        <v>192</v>
      </c>
      <c r="AD92" s="1" t="s">
        <v>1229</v>
      </c>
      <c r="AE92" s="1" t="s">
        <v>1230</v>
      </c>
      <c r="AF92" s="1" t="s">
        <v>103</v>
      </c>
      <c r="AG92" t="s">
        <v>192</v>
      </c>
      <c r="AH92" s="1" t="s">
        <v>1231</v>
      </c>
      <c r="AI92" s="1" t="s">
        <v>1232</v>
      </c>
      <c r="AJ92" s="26" t="s">
        <v>105</v>
      </c>
      <c r="AK92" s="1"/>
      <c r="AL92" s="1"/>
      <c r="AM92" s="1"/>
      <c r="AN92" s="1"/>
      <c r="AO92" s="1"/>
      <c r="AP92" s="1"/>
      <c r="AQ92" s="1"/>
      <c r="AR92" s="1"/>
      <c r="AS92" s="1"/>
      <c r="BA92" s="1"/>
      <c r="BB92" s="1"/>
    </row>
    <row r="93" spans="1:54" ht="15" customHeight="1" thickTop="1" thickBot="1" x14ac:dyDescent="0.45">
      <c r="A93" s="31">
        <v>92</v>
      </c>
      <c r="B93" s="9" t="s">
        <v>86</v>
      </c>
      <c r="C93" s="4" t="s">
        <v>1233</v>
      </c>
      <c r="D93" s="4" t="s">
        <v>1234</v>
      </c>
      <c r="E93" s="1" t="s">
        <v>109</v>
      </c>
      <c r="F93" s="1" t="s">
        <v>127</v>
      </c>
      <c r="G93" s="1" t="s">
        <v>1235</v>
      </c>
      <c r="H93" s="1" t="s">
        <v>1236</v>
      </c>
      <c r="I93" s="1" t="s">
        <v>1237</v>
      </c>
      <c r="J93" s="1">
        <v>0</v>
      </c>
      <c r="K93" s="1">
        <v>0</v>
      </c>
      <c r="L93" s="1"/>
      <c r="M93" s="1"/>
      <c r="N93" s="1" t="s">
        <v>1238</v>
      </c>
      <c r="O93" s="1" t="s">
        <v>176</v>
      </c>
      <c r="P93" s="3" t="s">
        <v>96</v>
      </c>
      <c r="Q93" s="87" t="s">
        <v>132</v>
      </c>
      <c r="R93" s="88">
        <v>46464971</v>
      </c>
      <c r="S93" s="87" t="s">
        <v>132</v>
      </c>
      <c r="T93" s="96">
        <v>41292800</v>
      </c>
      <c r="U93" s="1"/>
      <c r="V93" s="43" t="s">
        <v>97</v>
      </c>
      <c r="W93" s="1"/>
      <c r="X93" s="1" t="s">
        <v>365</v>
      </c>
      <c r="Y93" s="1" t="s">
        <v>98</v>
      </c>
      <c r="Z93" s="26"/>
      <c r="AA93" s="1" t="s">
        <v>1239</v>
      </c>
      <c r="AB93" s="1" t="s">
        <v>100</v>
      </c>
      <c r="AC93" t="s">
        <v>205</v>
      </c>
      <c r="AD93" s="1" t="s">
        <v>1240</v>
      </c>
      <c r="AE93" s="1" t="s">
        <v>1241</v>
      </c>
      <c r="AF93" s="1" t="s">
        <v>103</v>
      </c>
      <c r="AG93" t="s">
        <v>205</v>
      </c>
      <c r="AH93" s="1" t="s">
        <v>1242</v>
      </c>
      <c r="AI93" s="1" t="s">
        <v>1243</v>
      </c>
      <c r="AJ93" s="26" t="s">
        <v>105</v>
      </c>
      <c r="AK93" s="1"/>
      <c r="AL93" s="1"/>
      <c r="AM93" s="1"/>
      <c r="AN93" s="1"/>
      <c r="AO93" s="1"/>
      <c r="AP93" s="1"/>
      <c r="AQ93" s="1"/>
      <c r="AR93" s="1"/>
      <c r="AS93" s="1"/>
      <c r="BA93" s="1"/>
      <c r="BB93" s="1"/>
    </row>
    <row r="94" spans="1:54" ht="15" customHeight="1" thickTop="1" thickBot="1" x14ac:dyDescent="0.45">
      <c r="A94" s="31">
        <v>93</v>
      </c>
      <c r="B94" s="9" t="s">
        <v>86</v>
      </c>
      <c r="C94" s="4" t="s">
        <v>1244</v>
      </c>
      <c r="D94" s="4" t="s">
        <v>1245</v>
      </c>
      <c r="E94" s="1" t="s">
        <v>109</v>
      </c>
      <c r="F94" s="1" t="s">
        <v>127</v>
      </c>
      <c r="G94" s="1" t="s">
        <v>1246</v>
      </c>
      <c r="H94" s="1" t="s">
        <v>1247</v>
      </c>
      <c r="I94" s="1" t="s">
        <v>1248</v>
      </c>
      <c r="J94" s="1">
        <v>0</v>
      </c>
      <c r="K94" s="1">
        <v>0</v>
      </c>
      <c r="L94" s="1"/>
      <c r="M94" s="1"/>
      <c r="N94" s="1" t="s">
        <v>1249</v>
      </c>
      <c r="O94" s="1" t="s">
        <v>147</v>
      </c>
      <c r="P94" s="3" t="s">
        <v>96</v>
      </c>
      <c r="Q94" s="87" t="s">
        <v>290</v>
      </c>
      <c r="R94" s="88">
        <v>7853251</v>
      </c>
      <c r="S94" s="87" t="s">
        <v>133</v>
      </c>
      <c r="T94" s="96">
        <v>45350303</v>
      </c>
      <c r="U94" s="1"/>
      <c r="V94" s="43" t="s">
        <v>97</v>
      </c>
      <c r="W94" s="1"/>
      <c r="X94" s="1"/>
      <c r="Y94" s="1" t="s">
        <v>98</v>
      </c>
      <c r="Z94" s="26"/>
      <c r="AA94" s="1" t="s">
        <v>1250</v>
      </c>
      <c r="AB94" s="1" t="s">
        <v>100</v>
      </c>
      <c r="AC94" t="s">
        <v>217</v>
      </c>
      <c r="AD94" s="1" t="s">
        <v>1251</v>
      </c>
      <c r="AE94" s="1" t="s">
        <v>1252</v>
      </c>
      <c r="AF94" s="1" t="s">
        <v>103</v>
      </c>
      <c r="AG94" t="s">
        <v>217</v>
      </c>
      <c r="AH94" s="1" t="s">
        <v>1253</v>
      </c>
      <c r="AI94" s="1" t="s">
        <v>1254</v>
      </c>
      <c r="AJ94" s="26" t="s">
        <v>105</v>
      </c>
      <c r="AK94" s="1"/>
      <c r="AL94" s="1"/>
      <c r="AM94" s="1"/>
      <c r="AN94" s="1"/>
      <c r="AO94" s="1"/>
      <c r="AP94" s="1"/>
      <c r="AQ94" s="1"/>
      <c r="AR94" s="1"/>
      <c r="AS94" s="1"/>
      <c r="BA94" s="1"/>
      <c r="BB94" s="1"/>
    </row>
    <row r="95" spans="1:54" ht="15" customHeight="1" thickTop="1" thickBot="1" x14ac:dyDescent="0.45">
      <c r="A95" s="31">
        <v>94</v>
      </c>
      <c r="B95" s="9" t="s">
        <v>86</v>
      </c>
      <c r="C95" s="4" t="s">
        <v>1255</v>
      </c>
      <c r="D95" s="4" t="s">
        <v>1256</v>
      </c>
      <c r="E95" s="1" t="s">
        <v>108</v>
      </c>
      <c r="F95" s="1" t="s">
        <v>109</v>
      </c>
      <c r="G95" s="1" t="s">
        <v>1257</v>
      </c>
      <c r="H95" s="1" t="s">
        <v>1258</v>
      </c>
      <c r="I95" s="1" t="s">
        <v>1259</v>
      </c>
      <c r="J95" s="1">
        <v>0</v>
      </c>
      <c r="K95" s="1">
        <v>0</v>
      </c>
      <c r="L95" s="1"/>
      <c r="M95" s="1"/>
      <c r="N95" s="1" t="s">
        <v>1260</v>
      </c>
      <c r="O95" s="1" t="s">
        <v>147</v>
      </c>
      <c r="P95" s="3" t="s">
        <v>96</v>
      </c>
      <c r="Q95" s="87" t="s">
        <v>115</v>
      </c>
      <c r="R95" s="88">
        <v>23260130</v>
      </c>
      <c r="S95" s="87" t="s">
        <v>115</v>
      </c>
      <c r="T95" s="96">
        <v>50220193</v>
      </c>
      <c r="U95" s="1"/>
      <c r="V95" s="43" t="s">
        <v>97</v>
      </c>
      <c r="W95" s="1"/>
      <c r="X95" s="1"/>
      <c r="Y95" s="1" t="s">
        <v>98</v>
      </c>
      <c r="Z95" s="26"/>
      <c r="AA95" s="1" t="s">
        <v>1261</v>
      </c>
      <c r="AB95" s="1" t="s">
        <v>100</v>
      </c>
      <c r="AC95" t="s">
        <v>26</v>
      </c>
      <c r="AD95" s="1" t="s">
        <v>1262</v>
      </c>
      <c r="AE95" s="1" t="s">
        <v>1263</v>
      </c>
      <c r="AF95" s="1" t="s">
        <v>103</v>
      </c>
      <c r="AG95" t="s">
        <v>26</v>
      </c>
      <c r="AH95" s="1" t="s">
        <v>1264</v>
      </c>
      <c r="AI95" s="1" t="s">
        <v>1265</v>
      </c>
      <c r="AJ95" s="26" t="s">
        <v>105</v>
      </c>
      <c r="AK95" s="1"/>
      <c r="AL95" s="1"/>
      <c r="AM95" s="1"/>
      <c r="AN95" s="1"/>
      <c r="AO95" s="1"/>
      <c r="AP95" s="1"/>
      <c r="AQ95" s="1"/>
      <c r="AR95" s="1"/>
      <c r="AS95" s="1"/>
      <c r="BA95" s="1"/>
      <c r="BB95" s="1"/>
    </row>
    <row r="96" spans="1:54" ht="15" customHeight="1" thickTop="1" thickBot="1" x14ac:dyDescent="0.45">
      <c r="A96" s="31">
        <v>95</v>
      </c>
      <c r="B96" s="9" t="s">
        <v>86</v>
      </c>
      <c r="C96" s="4" t="s">
        <v>1266</v>
      </c>
      <c r="D96" s="4" t="s">
        <v>1267</v>
      </c>
      <c r="E96" s="1" t="s">
        <v>108</v>
      </c>
      <c r="F96" s="1" t="s">
        <v>127</v>
      </c>
      <c r="G96" s="1" t="s">
        <v>1268</v>
      </c>
      <c r="H96" s="1" t="s">
        <v>1269</v>
      </c>
      <c r="I96" s="1" t="s">
        <v>1270</v>
      </c>
      <c r="J96" s="1">
        <v>0</v>
      </c>
      <c r="K96" s="1">
        <v>0</v>
      </c>
      <c r="L96" s="1"/>
      <c r="M96" s="1"/>
      <c r="N96" s="1" t="s">
        <v>1271</v>
      </c>
      <c r="O96" s="1" t="s">
        <v>147</v>
      </c>
      <c r="P96" s="3" t="s">
        <v>96</v>
      </c>
      <c r="Q96" s="87" t="s">
        <v>114</v>
      </c>
      <c r="R96" s="88">
        <v>5512367</v>
      </c>
      <c r="S96" s="87" t="s">
        <v>114</v>
      </c>
      <c r="T96" s="96">
        <v>5993649</v>
      </c>
      <c r="U96" s="1"/>
      <c r="V96" s="43" t="s">
        <v>97</v>
      </c>
      <c r="W96" s="1"/>
      <c r="X96" s="1"/>
      <c r="Y96" s="1" t="s">
        <v>98</v>
      </c>
      <c r="Z96" s="26"/>
      <c r="AA96" s="1" t="s">
        <v>1272</v>
      </c>
      <c r="AB96" s="1" t="s">
        <v>100</v>
      </c>
      <c r="AC96" t="s">
        <v>241</v>
      </c>
      <c r="AD96" s="1" t="s">
        <v>1273</v>
      </c>
      <c r="AE96" s="1" t="s">
        <v>1274</v>
      </c>
      <c r="AF96" s="1" t="s">
        <v>103</v>
      </c>
      <c r="AG96" t="s">
        <v>241</v>
      </c>
      <c r="AH96" s="1" t="s">
        <v>1275</v>
      </c>
      <c r="AI96" s="1" t="s">
        <v>1276</v>
      </c>
      <c r="AJ96" s="26" t="s">
        <v>105</v>
      </c>
      <c r="AK96" s="1"/>
      <c r="AL96" s="1"/>
      <c r="AM96" s="1"/>
      <c r="AN96" s="1"/>
      <c r="AO96" s="1"/>
      <c r="AP96" s="1"/>
      <c r="AQ96" s="1"/>
      <c r="AR96" s="1"/>
      <c r="AS96" s="1"/>
      <c r="BA96" s="1"/>
      <c r="BB96" s="1"/>
    </row>
    <row r="97" spans="1:54" ht="15" customHeight="1" thickTop="1" thickBot="1" x14ac:dyDescent="0.45">
      <c r="A97" s="31">
        <v>96</v>
      </c>
      <c r="B97" s="9" t="s">
        <v>86</v>
      </c>
      <c r="C97" s="4" t="s">
        <v>1277</v>
      </c>
      <c r="D97" s="4" t="s">
        <v>1278</v>
      </c>
      <c r="E97" s="1" t="s">
        <v>108</v>
      </c>
      <c r="F97" s="1" t="s">
        <v>127</v>
      </c>
      <c r="G97" s="1" t="s">
        <v>1279</v>
      </c>
      <c r="H97" s="1" t="s">
        <v>1280</v>
      </c>
      <c r="I97" s="1" t="s">
        <v>1281</v>
      </c>
      <c r="J97" s="44">
        <v>0.5</v>
      </c>
      <c r="K97" s="1">
        <v>0</v>
      </c>
      <c r="L97" s="1"/>
      <c r="M97" s="1"/>
      <c r="N97" s="1" t="s">
        <v>1282</v>
      </c>
      <c r="O97" s="1" t="s">
        <v>95</v>
      </c>
      <c r="P97" s="3" t="s">
        <v>96</v>
      </c>
      <c r="R97" s="88"/>
      <c r="S97" s="87" t="s">
        <v>203</v>
      </c>
      <c r="T97" s="96">
        <v>2747251</v>
      </c>
      <c r="U97" s="1"/>
      <c r="V97" s="43" t="s">
        <v>97</v>
      </c>
      <c r="W97" s="1"/>
      <c r="X97" s="1"/>
      <c r="Y97" s="1" t="s">
        <v>98</v>
      </c>
      <c r="Z97" s="26"/>
      <c r="AA97" s="1" t="s">
        <v>1283</v>
      </c>
      <c r="AB97" s="1" t="s">
        <v>100</v>
      </c>
      <c r="AC97" t="s">
        <v>254</v>
      </c>
      <c r="AD97" s="1" t="s">
        <v>1284</v>
      </c>
      <c r="AE97" s="1" t="s">
        <v>1285</v>
      </c>
      <c r="AF97" s="1" t="s">
        <v>103</v>
      </c>
      <c r="AG97" t="s">
        <v>254</v>
      </c>
      <c r="AH97" s="1" t="s">
        <v>1286</v>
      </c>
      <c r="AI97" s="1" t="s">
        <v>1287</v>
      </c>
      <c r="AJ97" s="26" t="s">
        <v>105</v>
      </c>
      <c r="AK97" s="1"/>
      <c r="AL97" s="1"/>
      <c r="AM97" s="1"/>
      <c r="AN97" s="1"/>
      <c r="AO97" s="1"/>
      <c r="AP97" s="1"/>
      <c r="AQ97" s="1"/>
      <c r="AR97" s="1"/>
      <c r="AS97" s="1"/>
      <c r="BA97" s="1"/>
      <c r="BB97" s="1"/>
    </row>
    <row r="98" spans="1:54" ht="15" customHeight="1" thickTop="1" thickBot="1" x14ac:dyDescent="0.45">
      <c r="A98" s="31">
        <v>97</v>
      </c>
      <c r="B98" s="9" t="s">
        <v>86</v>
      </c>
      <c r="C98" s="4" t="s">
        <v>1288</v>
      </c>
      <c r="D98" s="4" t="s">
        <v>1288</v>
      </c>
      <c r="E98" s="1" t="s">
        <v>108</v>
      </c>
      <c r="F98" s="1" t="s">
        <v>127</v>
      </c>
      <c r="G98" s="1" t="s">
        <v>1289</v>
      </c>
      <c r="H98" s="1" t="s">
        <v>1290</v>
      </c>
      <c r="I98" s="1" t="s">
        <v>1291</v>
      </c>
      <c r="J98" s="1">
        <v>0</v>
      </c>
      <c r="K98" s="1">
        <v>0</v>
      </c>
      <c r="L98" s="1"/>
      <c r="M98" s="1"/>
      <c r="N98" s="1" t="s">
        <v>1292</v>
      </c>
      <c r="O98" s="1" t="s">
        <v>147</v>
      </c>
      <c r="P98" s="3" t="s">
        <v>96</v>
      </c>
      <c r="Q98" s="87" t="s">
        <v>239</v>
      </c>
      <c r="R98" s="88">
        <v>58052588</v>
      </c>
      <c r="S98" s="87" t="s">
        <v>239</v>
      </c>
      <c r="T98" s="96">
        <v>65634622</v>
      </c>
      <c r="U98" s="1"/>
      <c r="V98" s="43" t="s">
        <v>97</v>
      </c>
      <c r="W98" s="1"/>
      <c r="X98" s="1"/>
      <c r="Y98" s="1" t="s">
        <v>98</v>
      </c>
      <c r="Z98" s="25"/>
      <c r="AA98" s="1" t="s">
        <v>1293</v>
      </c>
      <c r="AB98" s="1" t="s">
        <v>100</v>
      </c>
      <c r="AC98" t="s">
        <v>266</v>
      </c>
      <c r="AD98" s="1" t="s">
        <v>1294</v>
      </c>
      <c r="AE98" s="1" t="s">
        <v>1295</v>
      </c>
      <c r="AF98" s="1" t="s">
        <v>103</v>
      </c>
      <c r="AG98" t="s">
        <v>266</v>
      </c>
      <c r="AH98" s="1" t="s">
        <v>1296</v>
      </c>
      <c r="AI98" s="1" t="s">
        <v>1297</v>
      </c>
      <c r="AJ98" s="26" t="s">
        <v>105</v>
      </c>
    </row>
    <row r="99" spans="1:54" ht="15" customHeight="1" thickTop="1" thickBot="1" x14ac:dyDescent="0.45">
      <c r="A99" s="31">
        <v>98</v>
      </c>
      <c r="B99" s="9" t="s">
        <v>86</v>
      </c>
      <c r="C99" s="4" t="s">
        <v>1298</v>
      </c>
      <c r="D99" s="4" t="s">
        <v>1298</v>
      </c>
      <c r="E99" s="1" t="s">
        <v>109</v>
      </c>
      <c r="F99" s="1" t="s">
        <v>142</v>
      </c>
      <c r="G99" s="1" t="s">
        <v>1299</v>
      </c>
      <c r="H99" s="1" t="s">
        <v>1300</v>
      </c>
      <c r="I99" s="1" t="s">
        <v>1301</v>
      </c>
      <c r="J99" s="1">
        <v>0</v>
      </c>
      <c r="K99" s="1">
        <v>0</v>
      </c>
      <c r="L99" s="1"/>
      <c r="M99" s="1"/>
      <c r="N99" s="1" t="s">
        <v>1302</v>
      </c>
      <c r="O99" s="1" t="s">
        <v>147</v>
      </c>
      <c r="P99" s="3" t="s">
        <v>96</v>
      </c>
      <c r="Q99" s="87" t="s">
        <v>148</v>
      </c>
      <c r="R99" s="88">
        <v>40924770</v>
      </c>
      <c r="S99" s="87" t="s">
        <v>148</v>
      </c>
      <c r="T99" s="96">
        <v>46840237</v>
      </c>
      <c r="U99" s="1"/>
      <c r="V99" s="43" t="s">
        <v>97</v>
      </c>
      <c r="W99" s="1"/>
      <c r="X99" s="1"/>
      <c r="Y99" s="1" t="s">
        <v>98</v>
      </c>
      <c r="Z99" s="25"/>
      <c r="AA99" s="1" t="s">
        <v>1303</v>
      </c>
      <c r="AB99" s="1" t="s">
        <v>100</v>
      </c>
      <c r="AC99" t="s">
        <v>279</v>
      </c>
      <c r="AD99" s="1" t="s">
        <v>1304</v>
      </c>
      <c r="AE99" s="1" t="s">
        <v>1305</v>
      </c>
      <c r="AF99" s="1" t="s">
        <v>103</v>
      </c>
      <c r="AG99" t="s">
        <v>279</v>
      </c>
      <c r="AH99" s="1" t="s">
        <v>1306</v>
      </c>
      <c r="AI99" s="1" t="s">
        <v>1307</v>
      </c>
      <c r="AJ99" s="26" t="s">
        <v>105</v>
      </c>
    </row>
    <row r="100" spans="1:54" ht="15" customHeight="1" thickTop="1" thickBot="1" x14ac:dyDescent="0.45">
      <c r="A100" s="31">
        <v>99</v>
      </c>
      <c r="B100" s="9" t="s">
        <v>86</v>
      </c>
      <c r="C100" s="4" t="s">
        <v>1308</v>
      </c>
      <c r="D100" s="4" t="s">
        <v>1309</v>
      </c>
      <c r="E100" s="1" t="s">
        <v>142</v>
      </c>
      <c r="F100" s="1" t="s">
        <v>127</v>
      </c>
      <c r="G100" s="1" t="s">
        <v>1310</v>
      </c>
      <c r="H100" s="1" t="s">
        <v>1311</v>
      </c>
      <c r="I100" s="1" t="s">
        <v>1312</v>
      </c>
      <c r="J100" s="1">
        <v>0</v>
      </c>
      <c r="K100" s="1">
        <v>0</v>
      </c>
      <c r="L100" s="1"/>
      <c r="M100" s="1"/>
      <c r="N100" s="1" t="s">
        <v>1313</v>
      </c>
      <c r="O100" s="1" t="s">
        <v>176</v>
      </c>
      <c r="P100" s="3" t="s">
        <v>96</v>
      </c>
      <c r="Q100" s="87" t="s">
        <v>491</v>
      </c>
      <c r="R100" s="88">
        <v>8539947</v>
      </c>
      <c r="S100" s="87" t="s">
        <v>491</v>
      </c>
      <c r="T100" s="96">
        <v>9439742</v>
      </c>
      <c r="U100" s="1"/>
      <c r="V100" s="43" t="s">
        <v>97</v>
      </c>
      <c r="W100" s="1"/>
      <c r="X100" s="1"/>
      <c r="Y100" s="1" t="s">
        <v>98</v>
      </c>
      <c r="Z100" s="25"/>
      <c r="AA100" s="1" t="s">
        <v>1314</v>
      </c>
      <c r="AB100" s="1" t="s">
        <v>100</v>
      </c>
      <c r="AC100" t="s">
        <v>292</v>
      </c>
      <c r="AD100" s="1" t="s">
        <v>1315</v>
      </c>
      <c r="AE100" s="1" t="s">
        <v>1316</v>
      </c>
      <c r="AF100" s="1" t="s">
        <v>103</v>
      </c>
      <c r="AG100" t="s">
        <v>292</v>
      </c>
      <c r="AH100" s="1" t="s">
        <v>1317</v>
      </c>
      <c r="AI100" s="1" t="s">
        <v>1318</v>
      </c>
      <c r="AJ100" s="26" t="s">
        <v>105</v>
      </c>
    </row>
    <row r="101" spans="1:54" ht="15" customHeight="1" thickTop="1" thickBot="1" x14ac:dyDescent="0.45">
      <c r="A101" s="31">
        <v>100</v>
      </c>
      <c r="B101" s="9" t="s">
        <v>86</v>
      </c>
      <c r="C101" s="4" t="s">
        <v>1319</v>
      </c>
      <c r="D101" s="4" t="s">
        <v>1320</v>
      </c>
      <c r="E101" s="1" t="s">
        <v>109</v>
      </c>
      <c r="F101" s="1" t="s">
        <v>142</v>
      </c>
      <c r="G101" s="1" t="s">
        <v>1321</v>
      </c>
      <c r="H101" s="1" t="s">
        <v>1322</v>
      </c>
      <c r="I101" s="1" t="s">
        <v>1323</v>
      </c>
      <c r="J101" s="1">
        <v>0</v>
      </c>
      <c r="K101" s="1">
        <v>0</v>
      </c>
      <c r="L101" s="1"/>
      <c r="M101" s="1"/>
      <c r="N101" s="1" t="s">
        <v>1324</v>
      </c>
      <c r="O101" s="1" t="s">
        <v>147</v>
      </c>
      <c r="P101" s="3" t="s">
        <v>96</v>
      </c>
      <c r="Q101" s="87" t="s">
        <v>1325</v>
      </c>
      <c r="R101" s="88">
        <v>11164448</v>
      </c>
      <c r="S101" s="87" t="s">
        <v>1325</v>
      </c>
      <c r="T101" s="96">
        <v>12134293</v>
      </c>
      <c r="U101" s="1"/>
      <c r="V101" s="43" t="s">
        <v>97</v>
      </c>
      <c r="W101" s="1"/>
      <c r="X101" s="1"/>
      <c r="Y101" s="1" t="s">
        <v>98</v>
      </c>
      <c r="Z101" s="25"/>
      <c r="AA101" s="1" t="s">
        <v>1326</v>
      </c>
      <c r="AB101" s="1" t="s">
        <v>100</v>
      </c>
      <c r="AC101" t="s">
        <v>304</v>
      </c>
      <c r="AD101" s="1" t="s">
        <v>1327</v>
      </c>
      <c r="AE101" s="1" t="s">
        <v>1328</v>
      </c>
      <c r="AF101" s="1" t="s">
        <v>103</v>
      </c>
      <c r="AG101" t="s">
        <v>304</v>
      </c>
      <c r="AH101" s="1" t="s">
        <v>1329</v>
      </c>
      <c r="AI101" s="1" t="s">
        <v>1330</v>
      </c>
      <c r="AJ101" s="26" t="s">
        <v>105</v>
      </c>
    </row>
    <row r="102" spans="1:54" ht="15" customHeight="1" thickTop="1" thickBot="1" x14ac:dyDescent="0.45">
      <c r="A102" s="31">
        <v>101</v>
      </c>
      <c r="B102" s="9" t="s">
        <v>86</v>
      </c>
      <c r="C102" s="4" t="s">
        <v>1331</v>
      </c>
      <c r="D102" s="4" t="s">
        <v>1332</v>
      </c>
      <c r="E102" s="1" t="s">
        <v>109</v>
      </c>
      <c r="F102" s="1" t="s">
        <v>142</v>
      </c>
      <c r="G102" s="1" t="s">
        <v>1333</v>
      </c>
      <c r="H102" s="1" t="s">
        <v>1334</v>
      </c>
      <c r="I102" s="1" t="s">
        <v>1335</v>
      </c>
      <c r="J102" s="1">
        <v>0</v>
      </c>
      <c r="K102" s="1">
        <v>0</v>
      </c>
      <c r="L102" s="1"/>
      <c r="M102" s="1"/>
      <c r="N102" s="1" t="s">
        <v>1336</v>
      </c>
      <c r="O102" s="1" t="s">
        <v>95</v>
      </c>
      <c r="P102" s="3" t="s">
        <v>96</v>
      </c>
      <c r="R102" s="88"/>
      <c r="S102" s="87" t="s">
        <v>132</v>
      </c>
      <c r="T102" s="96">
        <v>16517829</v>
      </c>
      <c r="U102" s="1"/>
      <c r="V102" s="43" t="s">
        <v>97</v>
      </c>
      <c r="W102" s="1"/>
      <c r="X102" s="1"/>
      <c r="Y102" s="1" t="s">
        <v>98</v>
      </c>
      <c r="Z102" s="25"/>
      <c r="AA102" s="1" t="s">
        <v>1337</v>
      </c>
      <c r="AB102" s="1" t="s">
        <v>100</v>
      </c>
      <c r="AC102" t="s">
        <v>316</v>
      </c>
      <c r="AD102" s="1" t="s">
        <v>1338</v>
      </c>
      <c r="AE102" s="1" t="s">
        <v>1339</v>
      </c>
      <c r="AF102" s="1" t="s">
        <v>103</v>
      </c>
      <c r="AG102" t="s">
        <v>316</v>
      </c>
      <c r="AH102" s="1" t="s">
        <v>1340</v>
      </c>
      <c r="AI102" s="1" t="s">
        <v>1341</v>
      </c>
      <c r="AJ102" s="26" t="s">
        <v>105</v>
      </c>
    </row>
    <row r="103" spans="1:54" ht="15" customHeight="1" thickTop="1" thickBot="1" x14ac:dyDescent="0.45">
      <c r="A103" s="31">
        <v>102</v>
      </c>
      <c r="B103" s="9" t="s">
        <v>86</v>
      </c>
      <c r="C103" s="4" t="s">
        <v>1342</v>
      </c>
      <c r="D103" s="4" t="s">
        <v>1343</v>
      </c>
      <c r="E103" s="1" t="s">
        <v>127</v>
      </c>
      <c r="F103" s="1" t="s">
        <v>109</v>
      </c>
      <c r="G103" s="1" t="s">
        <v>1344</v>
      </c>
      <c r="H103" s="1" t="s">
        <v>1345</v>
      </c>
      <c r="I103" s="1" t="s">
        <v>1346</v>
      </c>
      <c r="J103" s="1">
        <v>0</v>
      </c>
      <c r="K103" s="1">
        <v>0</v>
      </c>
      <c r="L103" s="1"/>
      <c r="M103" s="1"/>
      <c r="N103" s="1" t="s">
        <v>1347</v>
      </c>
      <c r="O103" s="1" t="s">
        <v>176</v>
      </c>
      <c r="P103" s="3" t="s">
        <v>96</v>
      </c>
      <c r="Q103" s="87" t="s">
        <v>516</v>
      </c>
      <c r="R103" s="88">
        <v>5852987</v>
      </c>
      <c r="S103" s="87" t="s">
        <v>516</v>
      </c>
      <c r="T103" s="96">
        <v>6690909</v>
      </c>
      <c r="U103" s="1"/>
      <c r="V103" s="43" t="s">
        <v>97</v>
      </c>
      <c r="W103" s="1"/>
      <c r="X103" s="1"/>
      <c r="Y103" s="1" t="s">
        <v>98</v>
      </c>
      <c r="Z103" s="25"/>
      <c r="AA103" s="1" t="s">
        <v>1348</v>
      </c>
      <c r="AB103" s="1" t="s">
        <v>100</v>
      </c>
      <c r="AC103" t="s">
        <v>329</v>
      </c>
      <c r="AD103" s="1" t="s">
        <v>1349</v>
      </c>
      <c r="AE103" s="1" t="s">
        <v>1350</v>
      </c>
      <c r="AF103" s="1" t="s">
        <v>103</v>
      </c>
      <c r="AG103" t="s">
        <v>329</v>
      </c>
      <c r="AH103" s="1" t="s">
        <v>1351</v>
      </c>
      <c r="AI103" s="1" t="s">
        <v>1352</v>
      </c>
      <c r="AJ103" s="26" t="s">
        <v>105</v>
      </c>
    </row>
    <row r="104" spans="1:54" ht="15" customHeight="1" thickTop="1" thickBot="1" x14ac:dyDescent="0.45">
      <c r="A104" s="31">
        <v>103</v>
      </c>
      <c r="B104" s="9" t="s">
        <v>86</v>
      </c>
      <c r="C104" s="4" t="s">
        <v>1353</v>
      </c>
      <c r="D104" s="4" t="s">
        <v>1354</v>
      </c>
      <c r="E104" s="1" t="s">
        <v>127</v>
      </c>
      <c r="F104" s="1" t="s">
        <v>108</v>
      </c>
      <c r="G104" s="1" t="s">
        <v>1355</v>
      </c>
      <c r="H104" s="1" t="s">
        <v>1356</v>
      </c>
      <c r="I104" s="1" t="s">
        <v>1357</v>
      </c>
      <c r="J104" s="1">
        <v>0</v>
      </c>
      <c r="K104" s="1">
        <v>0</v>
      </c>
      <c r="L104" s="1"/>
      <c r="M104" s="1"/>
      <c r="N104" s="1" t="s">
        <v>1358</v>
      </c>
      <c r="O104" s="1" t="s">
        <v>147</v>
      </c>
      <c r="P104" s="3" t="s">
        <v>96</v>
      </c>
      <c r="Q104" s="87" t="s">
        <v>491</v>
      </c>
      <c r="R104" s="88">
        <v>49324631</v>
      </c>
      <c r="S104" s="87" t="s">
        <v>491</v>
      </c>
      <c r="T104" s="96">
        <v>62235849</v>
      </c>
      <c r="U104" s="1"/>
      <c r="V104" s="43" t="s">
        <v>97</v>
      </c>
      <c r="W104" s="1"/>
      <c r="X104" s="1"/>
      <c r="Y104" s="1" t="s">
        <v>98</v>
      </c>
      <c r="Z104" s="25"/>
      <c r="AA104" s="1" t="s">
        <v>1359</v>
      </c>
      <c r="AB104" s="1" t="s">
        <v>100</v>
      </c>
      <c r="AC104" t="s">
        <v>341</v>
      </c>
      <c r="AD104" s="1" t="s">
        <v>1360</v>
      </c>
      <c r="AE104" s="1" t="s">
        <v>1361</v>
      </c>
      <c r="AF104" s="1" t="s">
        <v>103</v>
      </c>
      <c r="AG104" t="s">
        <v>341</v>
      </c>
      <c r="AH104" s="1" t="s">
        <v>1362</v>
      </c>
      <c r="AI104" s="1" t="s">
        <v>1363</v>
      </c>
      <c r="AJ104" s="26" t="s">
        <v>105</v>
      </c>
    </row>
    <row r="105" spans="1:54" ht="15" customHeight="1" thickTop="1" thickBot="1" x14ac:dyDescent="0.45">
      <c r="A105" s="31">
        <v>104</v>
      </c>
      <c r="B105" s="9" t="s">
        <v>86</v>
      </c>
      <c r="C105" s="4" t="s">
        <v>1364</v>
      </c>
      <c r="D105" s="4" t="s">
        <v>1364</v>
      </c>
      <c r="E105" s="1" t="s">
        <v>108</v>
      </c>
      <c r="F105" s="1" t="s">
        <v>127</v>
      </c>
      <c r="G105" s="1" t="s">
        <v>1365</v>
      </c>
      <c r="H105" s="1" t="s">
        <v>1366</v>
      </c>
      <c r="I105" s="1" t="s">
        <v>1367</v>
      </c>
      <c r="J105" s="1">
        <v>0</v>
      </c>
      <c r="K105" s="1">
        <v>0</v>
      </c>
      <c r="L105" s="1"/>
      <c r="M105" s="1"/>
      <c r="N105" s="1" t="s">
        <v>1368</v>
      </c>
      <c r="O105" s="1" t="s">
        <v>95</v>
      </c>
      <c r="P105" s="3" t="s">
        <v>96</v>
      </c>
      <c r="Q105" s="87" t="s">
        <v>553</v>
      </c>
      <c r="R105" s="88">
        <v>15921271</v>
      </c>
      <c r="S105" s="87" t="s">
        <v>553</v>
      </c>
      <c r="T105" s="96">
        <v>10785871</v>
      </c>
      <c r="U105" s="1"/>
      <c r="V105" s="43" t="s">
        <v>97</v>
      </c>
      <c r="W105" s="1"/>
      <c r="X105" s="1"/>
      <c r="Y105" s="1" t="s">
        <v>98</v>
      </c>
      <c r="Z105" s="25"/>
      <c r="AA105" s="1" t="s">
        <v>1369</v>
      </c>
      <c r="AB105" s="1" t="s">
        <v>100</v>
      </c>
      <c r="AC105" t="s">
        <v>354</v>
      </c>
      <c r="AD105" s="1" t="s">
        <v>1370</v>
      </c>
      <c r="AE105" s="1" t="s">
        <v>1371</v>
      </c>
      <c r="AF105" s="1" t="s">
        <v>103</v>
      </c>
      <c r="AG105" t="s">
        <v>354</v>
      </c>
      <c r="AH105" s="1" t="s">
        <v>1372</v>
      </c>
      <c r="AI105" s="1" t="s">
        <v>1373</v>
      </c>
      <c r="AJ105" s="26" t="s">
        <v>105</v>
      </c>
    </row>
    <row r="106" spans="1:54" ht="15" customHeight="1" thickTop="1" thickBot="1" x14ac:dyDescent="0.45">
      <c r="A106" s="31">
        <v>105</v>
      </c>
      <c r="B106" s="9" t="s">
        <v>86</v>
      </c>
      <c r="C106" s="4" t="s">
        <v>1374</v>
      </c>
      <c r="D106" s="4" t="s">
        <v>1375</v>
      </c>
      <c r="E106" s="1" t="s">
        <v>108</v>
      </c>
      <c r="F106" s="1" t="s">
        <v>127</v>
      </c>
      <c r="G106" s="1" t="s">
        <v>1376</v>
      </c>
      <c r="H106" s="1" t="s">
        <v>1377</v>
      </c>
      <c r="I106" s="1" t="s">
        <v>1378</v>
      </c>
      <c r="J106" s="1">
        <v>0</v>
      </c>
      <c r="K106" s="1">
        <v>0</v>
      </c>
      <c r="L106" s="1"/>
      <c r="M106" s="1"/>
      <c r="N106" s="1" t="s">
        <v>1379</v>
      </c>
      <c r="O106" s="1" t="s">
        <v>95</v>
      </c>
      <c r="P106" s="3" t="s">
        <v>96</v>
      </c>
      <c r="Q106" s="87" t="s">
        <v>148</v>
      </c>
      <c r="R106" s="88">
        <v>65444532</v>
      </c>
      <c r="S106" s="87" t="s">
        <v>148</v>
      </c>
      <c r="T106" s="96">
        <v>70642723</v>
      </c>
      <c r="U106" s="1"/>
      <c r="V106" s="43" t="s">
        <v>97</v>
      </c>
      <c r="W106" s="1"/>
      <c r="X106" s="1"/>
      <c r="Y106" s="1" t="s">
        <v>98</v>
      </c>
      <c r="Z106" s="26"/>
      <c r="AA106" s="1" t="s">
        <v>1380</v>
      </c>
      <c r="AB106" s="1" t="s">
        <v>100</v>
      </c>
      <c r="AC106" t="s">
        <v>367</v>
      </c>
      <c r="AD106" s="1" t="s">
        <v>1381</v>
      </c>
      <c r="AE106" s="1" t="s">
        <v>1382</v>
      </c>
      <c r="AF106" s="1" t="s">
        <v>103</v>
      </c>
      <c r="AG106" t="s">
        <v>367</v>
      </c>
      <c r="AH106" s="1" t="s">
        <v>1383</v>
      </c>
      <c r="AI106" s="1" t="s">
        <v>1384</v>
      </c>
      <c r="AJ106" s="26" t="s">
        <v>105</v>
      </c>
      <c r="AK106" s="1"/>
      <c r="AL106" s="1"/>
      <c r="AM106" s="1"/>
      <c r="AN106" s="1"/>
      <c r="AO106" s="1"/>
      <c r="AP106" s="1"/>
      <c r="AQ106" s="1"/>
      <c r="AR106" s="1"/>
      <c r="AS106" s="1"/>
      <c r="BA106" s="1"/>
      <c r="BB106" s="1"/>
    </row>
    <row r="107" spans="1:54" ht="15" customHeight="1" thickTop="1" thickBot="1" x14ac:dyDescent="0.45">
      <c r="A107" s="31">
        <v>106</v>
      </c>
      <c r="B107" s="9" t="s">
        <v>86</v>
      </c>
      <c r="C107" s="4" t="s">
        <v>1385</v>
      </c>
      <c r="D107" s="4" t="s">
        <v>1386</v>
      </c>
      <c r="E107" s="1" t="s">
        <v>142</v>
      </c>
      <c r="F107" s="1" t="s">
        <v>109</v>
      </c>
      <c r="G107" s="1" t="s">
        <v>1387</v>
      </c>
      <c r="H107" s="1" t="s">
        <v>1388</v>
      </c>
      <c r="I107" s="1" t="s">
        <v>1389</v>
      </c>
      <c r="J107" s="44">
        <v>0.5</v>
      </c>
      <c r="K107" s="1">
        <v>0</v>
      </c>
      <c r="L107" s="1"/>
      <c r="M107" s="1"/>
      <c r="N107" s="1" t="s">
        <v>1390</v>
      </c>
      <c r="O107" s="1" t="s">
        <v>147</v>
      </c>
      <c r="P107" s="3" t="s">
        <v>96</v>
      </c>
      <c r="Q107" s="87" t="s">
        <v>590</v>
      </c>
      <c r="R107" s="88">
        <v>9312796</v>
      </c>
      <c r="S107" s="87" t="s">
        <v>590</v>
      </c>
      <c r="T107" s="96">
        <v>9550712</v>
      </c>
      <c r="U107" s="1"/>
      <c r="V107" s="43" t="s">
        <v>97</v>
      </c>
      <c r="W107" s="1"/>
      <c r="X107" s="1"/>
      <c r="Y107" s="1" t="s">
        <v>98</v>
      </c>
      <c r="Z107" s="26"/>
      <c r="AA107" s="1" t="s">
        <v>1391</v>
      </c>
      <c r="AB107" s="1" t="s">
        <v>100</v>
      </c>
      <c r="AC107" t="s">
        <v>380</v>
      </c>
      <c r="AD107" s="1" t="s">
        <v>1392</v>
      </c>
      <c r="AE107" s="1" t="s">
        <v>1393</v>
      </c>
      <c r="AF107" s="1" t="s">
        <v>103</v>
      </c>
      <c r="AG107" t="s">
        <v>380</v>
      </c>
      <c r="AH107" s="1" t="s">
        <v>1394</v>
      </c>
      <c r="AI107" s="1" t="s">
        <v>1395</v>
      </c>
      <c r="AJ107" s="26" t="s">
        <v>105</v>
      </c>
      <c r="AK107" s="1"/>
      <c r="AL107" s="1"/>
      <c r="AM107" s="1"/>
      <c r="AN107" s="1"/>
      <c r="AO107" s="1"/>
      <c r="AP107" s="1"/>
      <c r="AQ107" s="1"/>
      <c r="AR107" s="1"/>
      <c r="AS107" s="1"/>
      <c r="BA107" s="1"/>
      <c r="BB107" s="1"/>
    </row>
    <row r="108" spans="1:54" ht="15" customHeight="1" thickTop="1" thickBot="1" x14ac:dyDescent="0.45">
      <c r="A108" s="31">
        <v>107</v>
      </c>
      <c r="B108" s="9" t="s">
        <v>86</v>
      </c>
      <c r="C108" s="4" t="s">
        <v>1396</v>
      </c>
      <c r="D108" s="4" t="s">
        <v>1397</v>
      </c>
      <c r="E108" s="1" t="s">
        <v>142</v>
      </c>
      <c r="F108" s="1" t="s">
        <v>109</v>
      </c>
      <c r="G108" s="1" t="s">
        <v>1398</v>
      </c>
      <c r="H108" s="1" t="s">
        <v>1399</v>
      </c>
      <c r="I108" s="1" t="s">
        <v>1400</v>
      </c>
      <c r="J108" s="1">
        <v>0</v>
      </c>
      <c r="K108" s="1">
        <v>0</v>
      </c>
      <c r="L108" s="1"/>
      <c r="M108" s="1"/>
      <c r="N108" s="1" t="s">
        <v>1401</v>
      </c>
      <c r="O108" s="1" t="s">
        <v>176</v>
      </c>
      <c r="P108" s="3" t="s">
        <v>96</v>
      </c>
      <c r="Q108" s="87" t="s">
        <v>440</v>
      </c>
      <c r="R108" s="88">
        <v>68274964</v>
      </c>
      <c r="S108" s="87" t="s">
        <v>440</v>
      </c>
      <c r="T108" s="96">
        <v>82809166</v>
      </c>
      <c r="U108" s="1"/>
      <c r="V108" s="43" t="s">
        <v>97</v>
      </c>
      <c r="W108" s="1"/>
      <c r="X108" s="1"/>
      <c r="Y108" s="1" t="s">
        <v>98</v>
      </c>
      <c r="Z108" s="26"/>
      <c r="AA108" s="1" t="s">
        <v>1402</v>
      </c>
      <c r="AB108" s="1" t="s">
        <v>100</v>
      </c>
      <c r="AC108" t="s">
        <v>392</v>
      </c>
      <c r="AD108" s="1" t="s">
        <v>1403</v>
      </c>
      <c r="AE108" s="1" t="s">
        <v>1404</v>
      </c>
      <c r="AF108" s="1" t="s">
        <v>103</v>
      </c>
      <c r="AG108" t="s">
        <v>392</v>
      </c>
      <c r="AH108" s="1" t="s">
        <v>1405</v>
      </c>
      <c r="AI108" s="1" t="s">
        <v>1406</v>
      </c>
      <c r="AJ108" s="26" t="s">
        <v>105</v>
      </c>
      <c r="AK108" s="1"/>
      <c r="AL108" s="1"/>
      <c r="AM108" s="1"/>
      <c r="AN108" s="1"/>
      <c r="AO108" s="1"/>
      <c r="AP108" s="1"/>
      <c r="AQ108" s="1"/>
      <c r="AR108" s="1"/>
      <c r="AS108" s="1"/>
      <c r="BA108" s="1"/>
      <c r="BB108" s="1"/>
    </row>
    <row r="109" spans="1:54" ht="15" customHeight="1" thickTop="1" thickBot="1" x14ac:dyDescent="0.45">
      <c r="A109" s="31">
        <v>108</v>
      </c>
      <c r="B109" s="9" t="s">
        <v>86</v>
      </c>
      <c r="C109" s="4" t="s">
        <v>1407</v>
      </c>
      <c r="D109" s="4" t="s">
        <v>1408</v>
      </c>
      <c r="E109" s="1" t="s">
        <v>127</v>
      </c>
      <c r="F109" s="1" t="s">
        <v>142</v>
      </c>
      <c r="G109" s="1" t="s">
        <v>1409</v>
      </c>
      <c r="H109" s="1" t="s">
        <v>1410</v>
      </c>
      <c r="I109" s="1" t="s">
        <v>1411</v>
      </c>
      <c r="J109" s="1">
        <v>0</v>
      </c>
      <c r="K109" s="1">
        <v>0</v>
      </c>
      <c r="L109" s="1"/>
      <c r="M109" s="1"/>
      <c r="N109" s="1" t="s">
        <v>1412</v>
      </c>
      <c r="O109" s="1" t="s">
        <v>147</v>
      </c>
      <c r="P109" s="3" t="s">
        <v>96</v>
      </c>
      <c r="Q109" s="87" t="s">
        <v>190</v>
      </c>
      <c r="R109" s="88">
        <v>5480042</v>
      </c>
      <c r="S109" s="87" t="s">
        <v>190</v>
      </c>
      <c r="T109" s="96">
        <v>3608628</v>
      </c>
      <c r="U109" s="1"/>
      <c r="V109" s="43" t="s">
        <v>97</v>
      </c>
      <c r="W109" s="1"/>
      <c r="X109" s="1"/>
      <c r="Y109" s="1" t="s">
        <v>98</v>
      </c>
      <c r="Z109" s="26"/>
      <c r="AA109" s="1" t="s">
        <v>1413</v>
      </c>
      <c r="AB109" s="1" t="s">
        <v>100</v>
      </c>
      <c r="AC109" t="s">
        <v>404</v>
      </c>
      <c r="AD109" s="1" t="s">
        <v>1414</v>
      </c>
      <c r="AE109" s="1" t="s">
        <v>1415</v>
      </c>
      <c r="AF109" s="1" t="s">
        <v>103</v>
      </c>
      <c r="AG109" t="s">
        <v>404</v>
      </c>
      <c r="AH109" s="1" t="s">
        <v>1416</v>
      </c>
      <c r="AI109" s="1" t="s">
        <v>1417</v>
      </c>
      <c r="AJ109" s="26" t="s">
        <v>105</v>
      </c>
      <c r="AK109" s="1"/>
      <c r="AL109" s="1"/>
      <c r="AM109" s="1"/>
      <c r="AN109" s="1"/>
      <c r="AO109" s="1"/>
      <c r="AP109" s="1"/>
      <c r="AQ109" s="1"/>
      <c r="AR109" s="1"/>
      <c r="AS109" s="1"/>
      <c r="BA109" s="1"/>
      <c r="BB109" s="1"/>
    </row>
    <row r="110" spans="1:54" ht="15" customHeight="1" thickTop="1" thickBot="1" x14ac:dyDescent="0.45">
      <c r="A110" s="31">
        <v>109</v>
      </c>
      <c r="B110" s="9" t="s">
        <v>86</v>
      </c>
      <c r="C110" s="4" t="s">
        <v>1418</v>
      </c>
      <c r="D110" s="4" t="s">
        <v>1419</v>
      </c>
      <c r="E110" s="1" t="s">
        <v>109</v>
      </c>
      <c r="F110" s="1" t="s">
        <v>127</v>
      </c>
      <c r="G110" s="1" t="s">
        <v>1420</v>
      </c>
      <c r="H110" s="1" t="s">
        <v>1421</v>
      </c>
      <c r="I110" s="1" t="s">
        <v>1422</v>
      </c>
      <c r="J110" s="44">
        <v>0.3</v>
      </c>
      <c r="K110" s="1">
        <v>0</v>
      </c>
      <c r="L110" s="1"/>
      <c r="M110" s="1"/>
      <c r="N110" s="1" t="s">
        <v>1423</v>
      </c>
      <c r="O110" s="1" t="s">
        <v>95</v>
      </c>
      <c r="P110" s="3" t="s">
        <v>96</v>
      </c>
      <c r="Q110" s="87" t="s">
        <v>132</v>
      </c>
      <c r="R110" s="88">
        <v>32328258</v>
      </c>
      <c r="S110" s="87" t="s">
        <v>132</v>
      </c>
      <c r="T110" s="96">
        <v>25425413</v>
      </c>
      <c r="U110" s="1"/>
      <c r="V110" s="43" t="s">
        <v>97</v>
      </c>
      <c r="W110" s="1"/>
      <c r="X110" s="1"/>
      <c r="Y110" s="1" t="s">
        <v>98</v>
      </c>
      <c r="Z110" s="26"/>
      <c r="AA110" s="1" t="s">
        <v>1424</v>
      </c>
      <c r="AB110" s="1" t="s">
        <v>100</v>
      </c>
      <c r="AC110" t="s">
        <v>417</v>
      </c>
      <c r="AD110" s="1" t="s">
        <v>1425</v>
      </c>
      <c r="AE110" s="1" t="s">
        <v>1426</v>
      </c>
      <c r="AF110" s="1" t="s">
        <v>103</v>
      </c>
      <c r="AG110" t="s">
        <v>417</v>
      </c>
      <c r="AH110" s="1" t="s">
        <v>1427</v>
      </c>
      <c r="AI110" s="1" t="s">
        <v>1428</v>
      </c>
      <c r="AJ110" s="26" t="s">
        <v>105</v>
      </c>
      <c r="AK110" s="1"/>
      <c r="AL110" s="1"/>
      <c r="AM110" s="1"/>
      <c r="AN110" s="1"/>
      <c r="AO110" s="1"/>
      <c r="AP110" s="1"/>
      <c r="AQ110" s="1"/>
      <c r="AR110" s="1"/>
      <c r="AS110" s="1"/>
      <c r="BA110" s="1"/>
      <c r="BB110" s="1"/>
    </row>
    <row r="111" spans="1:54" ht="15" customHeight="1" thickTop="1" thickBot="1" x14ac:dyDescent="0.45">
      <c r="A111" s="31">
        <v>110</v>
      </c>
      <c r="B111" s="9" t="s">
        <v>86</v>
      </c>
      <c r="C111" s="4" t="s">
        <v>1429</v>
      </c>
      <c r="D111" s="4" t="s">
        <v>1430</v>
      </c>
      <c r="E111" s="1" t="s">
        <v>108</v>
      </c>
      <c r="F111" s="1" t="s">
        <v>127</v>
      </c>
      <c r="G111" s="1" t="s">
        <v>1431</v>
      </c>
      <c r="H111" s="1" t="s">
        <v>1432</v>
      </c>
      <c r="I111" s="1" t="s">
        <v>1433</v>
      </c>
      <c r="J111" s="1">
        <v>0</v>
      </c>
      <c r="K111" s="1">
        <v>0</v>
      </c>
      <c r="L111" s="1"/>
      <c r="M111" s="1"/>
      <c r="N111" s="1" t="s">
        <v>1434</v>
      </c>
      <c r="O111" s="1" t="s">
        <v>176</v>
      </c>
      <c r="P111" s="3" t="s">
        <v>96</v>
      </c>
      <c r="Q111" s="87" t="s">
        <v>578</v>
      </c>
      <c r="R111" s="88">
        <v>12489280</v>
      </c>
      <c r="S111" s="87" t="s">
        <v>578</v>
      </c>
      <c r="T111" s="96">
        <v>23142347</v>
      </c>
      <c r="U111" s="1"/>
      <c r="V111" s="43" t="s">
        <v>97</v>
      </c>
      <c r="W111" s="1"/>
      <c r="X111" s="1"/>
      <c r="Y111" s="1" t="s">
        <v>98</v>
      </c>
      <c r="Z111" s="26"/>
      <c r="AA111" s="1" t="s">
        <v>1435</v>
      </c>
      <c r="AB111" s="1" t="s">
        <v>100</v>
      </c>
      <c r="AC111" t="s">
        <v>429</v>
      </c>
      <c r="AD111" s="1" t="s">
        <v>1436</v>
      </c>
      <c r="AE111" s="1" t="s">
        <v>1437</v>
      </c>
      <c r="AF111" s="1" t="s">
        <v>103</v>
      </c>
      <c r="AG111" t="s">
        <v>429</v>
      </c>
      <c r="AH111" s="1" t="s">
        <v>1438</v>
      </c>
      <c r="AI111" s="1" t="s">
        <v>1439</v>
      </c>
      <c r="AJ111" s="26" t="s">
        <v>105</v>
      </c>
      <c r="AK111" s="1"/>
      <c r="AL111" s="1"/>
      <c r="AM111" s="1"/>
      <c r="AN111" s="1"/>
      <c r="AO111" s="1"/>
      <c r="AP111" s="1"/>
      <c r="AQ111" s="1"/>
      <c r="AR111" s="1"/>
      <c r="AS111" s="1"/>
      <c r="BA111" s="1"/>
      <c r="BB111" s="1"/>
    </row>
    <row r="112" spans="1:54" ht="15" customHeight="1" thickTop="1" thickBot="1" x14ac:dyDescent="0.45">
      <c r="A112" s="31">
        <v>111</v>
      </c>
      <c r="B112" s="9" t="s">
        <v>86</v>
      </c>
      <c r="C112" s="4" t="s">
        <v>1440</v>
      </c>
      <c r="D112" s="4" t="s">
        <v>1441</v>
      </c>
      <c r="E112" s="1" t="s">
        <v>108</v>
      </c>
      <c r="F112" s="1" t="s">
        <v>127</v>
      </c>
      <c r="G112" s="1" t="s">
        <v>1442</v>
      </c>
      <c r="H112" s="1" t="s">
        <v>1443</v>
      </c>
      <c r="I112" s="1" t="s">
        <v>1444</v>
      </c>
      <c r="J112" s="1">
        <v>0</v>
      </c>
      <c r="K112" s="1">
        <v>0</v>
      </c>
      <c r="L112" s="1"/>
      <c r="M112" s="1"/>
      <c r="N112" s="1" t="s">
        <v>1445</v>
      </c>
      <c r="O112" s="1" t="s">
        <v>147</v>
      </c>
      <c r="P112" s="3" t="s">
        <v>96</v>
      </c>
      <c r="Q112" s="87" t="s">
        <v>239</v>
      </c>
      <c r="R112" s="88">
        <v>30421258</v>
      </c>
      <c r="S112" s="87" t="s">
        <v>239</v>
      </c>
      <c r="T112" s="96">
        <v>31570301</v>
      </c>
      <c r="U112" s="1"/>
      <c r="V112" s="43" t="s">
        <v>97</v>
      </c>
      <c r="W112" s="1"/>
      <c r="X112" s="1"/>
      <c r="Y112" s="1" t="s">
        <v>98</v>
      </c>
      <c r="Z112" s="26"/>
      <c r="AA112" s="1" t="s">
        <v>1446</v>
      </c>
      <c r="AB112" s="1" t="s">
        <v>100</v>
      </c>
      <c r="AC112" t="s">
        <v>442</v>
      </c>
      <c r="AD112" s="1" t="s">
        <v>1447</v>
      </c>
      <c r="AE112" s="1" t="s">
        <v>1448</v>
      </c>
      <c r="AF112" s="1" t="s">
        <v>103</v>
      </c>
      <c r="AG112" t="s">
        <v>442</v>
      </c>
      <c r="AH112" s="1" t="s">
        <v>1449</v>
      </c>
      <c r="AI112" s="1" t="s">
        <v>1450</v>
      </c>
      <c r="AJ112" s="26" t="s">
        <v>105</v>
      </c>
      <c r="AK112" s="1"/>
      <c r="AL112" s="1"/>
      <c r="AM112" s="1"/>
      <c r="AN112" s="1"/>
      <c r="AO112" s="1"/>
      <c r="AP112" s="1"/>
      <c r="AQ112" s="1"/>
      <c r="AR112" s="1"/>
      <c r="AS112" s="1"/>
      <c r="BA112" s="1"/>
      <c r="BB112" s="1"/>
    </row>
    <row r="113" spans="1:54" ht="15" customHeight="1" thickTop="1" thickBot="1" x14ac:dyDescent="0.45">
      <c r="A113" s="31">
        <v>112</v>
      </c>
      <c r="B113" s="9" t="s">
        <v>86</v>
      </c>
      <c r="C113" s="4" t="s">
        <v>1451</v>
      </c>
      <c r="D113" s="4" t="s">
        <v>1452</v>
      </c>
      <c r="E113" s="1" t="s">
        <v>109</v>
      </c>
      <c r="F113" s="1" t="s">
        <v>127</v>
      </c>
      <c r="G113" s="1" t="s">
        <v>1453</v>
      </c>
      <c r="H113" s="1" t="s">
        <v>1454</v>
      </c>
      <c r="I113" s="1" t="s">
        <v>1455</v>
      </c>
      <c r="J113" s="1">
        <v>0</v>
      </c>
      <c r="K113" s="1">
        <v>0</v>
      </c>
      <c r="L113" s="1"/>
      <c r="M113" s="1"/>
      <c r="N113" s="1" t="s">
        <v>1456</v>
      </c>
      <c r="O113" s="1" t="s">
        <v>147</v>
      </c>
      <c r="P113" s="3" t="s">
        <v>96</v>
      </c>
      <c r="Q113" s="87" t="s">
        <v>1457</v>
      </c>
      <c r="R113" s="88">
        <v>6130660</v>
      </c>
      <c r="S113" s="87" t="s">
        <v>1457</v>
      </c>
      <c r="T113" s="96">
        <v>36420567</v>
      </c>
      <c r="U113" s="1"/>
      <c r="V113" s="43" t="s">
        <v>97</v>
      </c>
      <c r="W113" s="1"/>
      <c r="X113" s="1"/>
      <c r="Y113" s="1" t="s">
        <v>98</v>
      </c>
      <c r="Z113" s="26"/>
      <c r="AA113" s="1" t="s">
        <v>1458</v>
      </c>
      <c r="AB113" s="1" t="s">
        <v>100</v>
      </c>
      <c r="AC113" t="s">
        <v>455</v>
      </c>
      <c r="AD113" s="1" t="s">
        <v>1459</v>
      </c>
      <c r="AE113" s="1" t="s">
        <v>1460</v>
      </c>
      <c r="AF113" s="1" t="s">
        <v>103</v>
      </c>
      <c r="AG113" t="s">
        <v>455</v>
      </c>
      <c r="AH113" s="1" t="s">
        <v>1461</v>
      </c>
      <c r="AI113" s="1" t="s">
        <v>1462</v>
      </c>
      <c r="AJ113" s="26" t="s">
        <v>105</v>
      </c>
      <c r="AK113" s="1"/>
      <c r="AL113" s="1"/>
      <c r="AM113" s="1"/>
      <c r="AN113" s="1"/>
      <c r="AO113" s="1"/>
      <c r="AP113" s="1"/>
      <c r="AQ113" s="1"/>
      <c r="AR113" s="1"/>
      <c r="AS113" s="1"/>
      <c r="BA113" s="1"/>
      <c r="BB113" s="1"/>
    </row>
    <row r="114" spans="1:54" ht="15" customHeight="1" thickTop="1" thickBot="1" x14ac:dyDescent="0.45">
      <c r="A114" s="31">
        <v>113</v>
      </c>
      <c r="B114" s="9" t="s">
        <v>86</v>
      </c>
      <c r="C114" s="4" t="s">
        <v>1463</v>
      </c>
      <c r="D114" s="4" t="s">
        <v>1464</v>
      </c>
      <c r="E114" s="1" t="s">
        <v>142</v>
      </c>
      <c r="F114" s="1" t="s">
        <v>127</v>
      </c>
      <c r="G114" s="1" t="s">
        <v>1465</v>
      </c>
      <c r="H114" s="1" t="s">
        <v>1466</v>
      </c>
      <c r="I114" s="1" t="s">
        <v>1467</v>
      </c>
      <c r="J114" s="1">
        <v>0</v>
      </c>
      <c r="K114" s="1">
        <v>0</v>
      </c>
      <c r="L114" s="1"/>
      <c r="M114" s="1"/>
      <c r="N114" s="1" t="s">
        <v>1468</v>
      </c>
      <c r="O114" s="1" t="s">
        <v>147</v>
      </c>
      <c r="P114" s="3" t="s">
        <v>96</v>
      </c>
      <c r="Q114" s="87" t="s">
        <v>491</v>
      </c>
      <c r="R114" s="88">
        <v>27531907</v>
      </c>
      <c r="S114" s="87" t="s">
        <v>491</v>
      </c>
      <c r="T114" s="96">
        <v>39590504</v>
      </c>
      <c r="U114" s="1"/>
      <c r="V114" s="43" t="s">
        <v>97</v>
      </c>
      <c r="W114" s="1"/>
      <c r="X114" s="1"/>
      <c r="Y114" s="1" t="s">
        <v>98</v>
      </c>
      <c r="Z114" s="26"/>
      <c r="AA114" s="1" t="s">
        <v>1469</v>
      </c>
      <c r="AB114" s="1" t="s">
        <v>100</v>
      </c>
      <c r="AC114" t="s">
        <v>468</v>
      </c>
      <c r="AD114" s="1" t="s">
        <v>1470</v>
      </c>
      <c r="AE114" s="1" t="s">
        <v>1471</v>
      </c>
      <c r="AF114" s="1" t="s">
        <v>103</v>
      </c>
      <c r="AG114" t="s">
        <v>468</v>
      </c>
      <c r="AH114" s="1" t="s">
        <v>1472</v>
      </c>
      <c r="AI114" s="1" t="s">
        <v>1473</v>
      </c>
      <c r="AJ114" s="26" t="s">
        <v>105</v>
      </c>
      <c r="AK114" s="1"/>
      <c r="AL114" s="1"/>
      <c r="AM114" s="1"/>
      <c r="AN114" s="1"/>
      <c r="AO114" s="1"/>
      <c r="AP114" s="1"/>
      <c r="AQ114" s="1"/>
      <c r="AR114" s="1"/>
      <c r="AS114" s="1"/>
      <c r="BA114" s="1"/>
      <c r="BB114" s="1"/>
    </row>
    <row r="115" spans="1:54" ht="15" customHeight="1" thickTop="1" thickBot="1" x14ac:dyDescent="0.45">
      <c r="A115" s="31">
        <v>114</v>
      </c>
      <c r="B115" s="9" t="s">
        <v>86</v>
      </c>
      <c r="C115" s="4" t="s">
        <v>1474</v>
      </c>
      <c r="D115" s="4" t="s">
        <v>1475</v>
      </c>
      <c r="E115" s="1" t="s">
        <v>109</v>
      </c>
      <c r="F115" s="1" t="s">
        <v>142</v>
      </c>
      <c r="G115" s="1" t="s">
        <v>1476</v>
      </c>
      <c r="H115" s="1" t="s">
        <v>1477</v>
      </c>
      <c r="I115" s="1" t="s">
        <v>1478</v>
      </c>
      <c r="J115" s="1">
        <v>0</v>
      </c>
      <c r="K115" s="1">
        <v>0</v>
      </c>
      <c r="L115" s="1"/>
      <c r="M115" s="1"/>
      <c r="N115" s="1" t="s">
        <v>1479</v>
      </c>
      <c r="O115" s="1" t="s">
        <v>147</v>
      </c>
      <c r="P115" s="3" t="s">
        <v>96</v>
      </c>
      <c r="Q115" s="87" t="s">
        <v>1325</v>
      </c>
      <c r="R115" s="88">
        <v>9505120</v>
      </c>
      <c r="S115" s="87" t="s">
        <v>1325</v>
      </c>
      <c r="T115" s="96">
        <v>10728055</v>
      </c>
      <c r="U115" s="1"/>
      <c r="V115" s="43" t="s">
        <v>97</v>
      </c>
      <c r="W115" s="1"/>
      <c r="X115" s="1"/>
      <c r="Y115" s="1" t="s">
        <v>98</v>
      </c>
      <c r="Z115" s="26"/>
      <c r="AA115" s="1" t="s">
        <v>1480</v>
      </c>
      <c r="AB115" s="1" t="s">
        <v>100</v>
      </c>
      <c r="AC115" t="s">
        <v>480</v>
      </c>
      <c r="AD115" s="1" t="s">
        <v>1481</v>
      </c>
      <c r="AE115" s="1" t="s">
        <v>1482</v>
      </c>
      <c r="AF115" s="1" t="s">
        <v>103</v>
      </c>
      <c r="AG115" t="s">
        <v>480</v>
      </c>
      <c r="AH115" s="1" t="s">
        <v>1483</v>
      </c>
      <c r="AI115" s="1" t="s">
        <v>1484</v>
      </c>
      <c r="AJ115" s="26" t="s">
        <v>105</v>
      </c>
      <c r="AK115" s="1"/>
      <c r="AL115" s="1"/>
      <c r="AM115" s="1"/>
      <c r="AN115" s="1"/>
      <c r="AO115" s="1"/>
      <c r="AP115" s="1"/>
      <c r="AQ115" s="1"/>
      <c r="AR115" s="1"/>
      <c r="AS115" s="1"/>
      <c r="BA115" s="1"/>
      <c r="BB115" s="1"/>
    </row>
    <row r="116" spans="1:54" ht="15" customHeight="1" thickTop="1" thickBot="1" x14ac:dyDescent="0.45">
      <c r="A116" s="31">
        <v>115</v>
      </c>
      <c r="B116" s="9" t="s">
        <v>86</v>
      </c>
      <c r="C116" s="4" t="s">
        <v>1485</v>
      </c>
      <c r="D116" s="4" t="s">
        <v>1486</v>
      </c>
      <c r="E116" s="1" t="s">
        <v>127</v>
      </c>
      <c r="F116" s="1" t="s">
        <v>108</v>
      </c>
      <c r="G116" s="1" t="s">
        <v>1487</v>
      </c>
      <c r="H116" s="1" t="s">
        <v>1488</v>
      </c>
      <c r="I116" s="1" t="s">
        <v>1489</v>
      </c>
      <c r="J116" s="1">
        <v>0</v>
      </c>
      <c r="K116" s="1">
        <v>0</v>
      </c>
      <c r="L116" s="1"/>
      <c r="M116" s="1"/>
      <c r="N116" s="1" t="s">
        <v>1490</v>
      </c>
      <c r="O116" s="1" t="s">
        <v>176</v>
      </c>
      <c r="P116" s="3" t="s">
        <v>96</v>
      </c>
      <c r="Q116" s="87" t="s">
        <v>252</v>
      </c>
      <c r="R116" s="88">
        <v>13620416</v>
      </c>
      <c r="S116" s="87" t="s">
        <v>252</v>
      </c>
      <c r="T116" s="96">
        <v>44036657</v>
      </c>
      <c r="U116" s="1"/>
      <c r="V116" s="43" t="s">
        <v>97</v>
      </c>
      <c r="W116" s="1"/>
      <c r="X116" s="1" t="s">
        <v>365</v>
      </c>
      <c r="Y116" s="1" t="s">
        <v>98</v>
      </c>
      <c r="Z116" s="26"/>
      <c r="AA116" s="1" t="s">
        <v>1491</v>
      </c>
      <c r="AB116" s="1" t="s">
        <v>100</v>
      </c>
      <c r="AC116" t="s">
        <v>493</v>
      </c>
      <c r="AD116" s="1" t="s">
        <v>1492</v>
      </c>
      <c r="AE116" s="1" t="s">
        <v>1493</v>
      </c>
      <c r="AF116" s="1" t="s">
        <v>103</v>
      </c>
      <c r="AG116" t="s">
        <v>493</v>
      </c>
      <c r="AH116" s="1" t="s">
        <v>1494</v>
      </c>
      <c r="AI116" s="1" t="s">
        <v>1495</v>
      </c>
      <c r="AJ116" s="26" t="s">
        <v>105</v>
      </c>
      <c r="AK116" s="1"/>
      <c r="AL116" s="1"/>
      <c r="AM116" s="1"/>
      <c r="AN116" s="1"/>
      <c r="AO116" s="1"/>
      <c r="AP116" s="1"/>
      <c r="AQ116" s="1"/>
      <c r="AR116" s="1"/>
      <c r="AS116" s="1"/>
      <c r="BA116" s="1"/>
      <c r="BB116" s="1"/>
    </row>
    <row r="117" spans="1:54" ht="15" customHeight="1" thickTop="1" thickBot="1" x14ac:dyDescent="0.45">
      <c r="A117" s="31">
        <v>116</v>
      </c>
      <c r="B117" s="9" t="s">
        <v>86</v>
      </c>
      <c r="C117" s="4" t="s">
        <v>1496</v>
      </c>
      <c r="D117" s="4" t="s">
        <v>1497</v>
      </c>
      <c r="E117" s="1" t="s">
        <v>108</v>
      </c>
      <c r="F117" s="1" t="s">
        <v>142</v>
      </c>
      <c r="G117" s="1" t="s">
        <v>1498</v>
      </c>
      <c r="H117" s="1" t="s">
        <v>1499</v>
      </c>
      <c r="I117" s="1" t="s">
        <v>1500</v>
      </c>
      <c r="J117" s="1">
        <v>0</v>
      </c>
      <c r="K117" s="1">
        <v>0</v>
      </c>
      <c r="L117" s="1"/>
      <c r="M117" s="1"/>
      <c r="N117" s="1" t="s">
        <v>1501</v>
      </c>
      <c r="O117" s="1" t="s">
        <v>176</v>
      </c>
      <c r="P117" s="3" t="s">
        <v>96</v>
      </c>
      <c r="R117" s="88"/>
      <c r="U117" s="1"/>
      <c r="V117" s="43" t="s">
        <v>97</v>
      </c>
      <c r="W117" s="2" t="s">
        <v>735</v>
      </c>
      <c r="X117" s="2"/>
      <c r="Y117" s="1" t="s">
        <v>98</v>
      </c>
      <c r="Z117" s="26"/>
      <c r="AA117" s="1" t="s">
        <v>1502</v>
      </c>
      <c r="AB117" s="1" t="s">
        <v>100</v>
      </c>
      <c r="AC117" t="s">
        <v>505</v>
      </c>
      <c r="AD117" s="1" t="s">
        <v>1503</v>
      </c>
      <c r="AE117" s="1" t="s">
        <v>1504</v>
      </c>
      <c r="AF117" s="1" t="s">
        <v>103</v>
      </c>
      <c r="AG117" t="s">
        <v>505</v>
      </c>
      <c r="AH117" s="1" t="s">
        <v>1505</v>
      </c>
      <c r="AI117" s="1" t="s">
        <v>1506</v>
      </c>
      <c r="AJ117" s="26" t="s">
        <v>105</v>
      </c>
      <c r="AK117" s="1"/>
      <c r="AL117" s="1"/>
      <c r="AM117" s="1"/>
      <c r="AN117" s="1"/>
      <c r="AO117" s="1"/>
      <c r="AP117" s="1"/>
      <c r="AQ117" s="1"/>
      <c r="AR117" s="1"/>
      <c r="AS117" s="1"/>
      <c r="BA117" s="1"/>
      <c r="BB117" s="1"/>
    </row>
    <row r="118" spans="1:54" ht="15" customHeight="1" thickTop="1" thickBot="1" x14ac:dyDescent="0.45">
      <c r="A118" s="31">
        <v>117</v>
      </c>
      <c r="B118" s="9" t="s">
        <v>86</v>
      </c>
      <c r="C118" s="4" t="s">
        <v>1507</v>
      </c>
      <c r="D118" s="4" t="s">
        <v>1508</v>
      </c>
      <c r="E118" s="1" t="s">
        <v>127</v>
      </c>
      <c r="F118" s="1" t="s">
        <v>142</v>
      </c>
      <c r="G118" s="1" t="s">
        <v>1509</v>
      </c>
      <c r="H118" s="1" t="s">
        <v>1510</v>
      </c>
      <c r="I118" s="1" t="s">
        <v>1511</v>
      </c>
      <c r="J118" s="1">
        <v>0</v>
      </c>
      <c r="K118" s="1">
        <v>0</v>
      </c>
      <c r="L118" s="1"/>
      <c r="M118" s="1"/>
      <c r="N118" s="1" t="s">
        <v>1512</v>
      </c>
      <c r="O118" s="1" t="s">
        <v>147</v>
      </c>
      <c r="P118" s="3" t="s">
        <v>96</v>
      </c>
      <c r="Q118" s="87" t="s">
        <v>177</v>
      </c>
      <c r="R118" s="88">
        <v>66193572</v>
      </c>
      <c r="S118" s="87" t="s">
        <v>177</v>
      </c>
      <c r="T118" s="96">
        <v>66387317</v>
      </c>
      <c r="U118" s="1"/>
      <c r="V118" s="43" t="s">
        <v>97</v>
      </c>
      <c r="W118" s="1"/>
      <c r="X118" s="1"/>
      <c r="Y118" s="1" t="s">
        <v>98</v>
      </c>
      <c r="Z118" s="26"/>
      <c r="AA118" s="1" t="s">
        <v>1513</v>
      </c>
      <c r="AB118" s="1" t="s">
        <v>100</v>
      </c>
      <c r="AC118" t="s">
        <v>518</v>
      </c>
      <c r="AD118" s="1" t="s">
        <v>1514</v>
      </c>
      <c r="AE118" s="1" t="s">
        <v>1515</v>
      </c>
      <c r="AF118" s="1" t="s">
        <v>103</v>
      </c>
      <c r="AG118" t="s">
        <v>518</v>
      </c>
      <c r="AH118" s="1" t="s">
        <v>1516</v>
      </c>
      <c r="AI118" s="1" t="s">
        <v>1517</v>
      </c>
      <c r="AJ118" s="26" t="s">
        <v>105</v>
      </c>
      <c r="AK118" s="1"/>
      <c r="AL118" s="1"/>
      <c r="AM118" s="1"/>
      <c r="AN118" s="1"/>
      <c r="AO118" s="1"/>
      <c r="AP118" s="1"/>
      <c r="AQ118" s="1"/>
      <c r="AR118" s="1"/>
      <c r="AS118" s="1"/>
      <c r="BA118" s="1"/>
      <c r="BB118" s="1"/>
    </row>
    <row r="119" spans="1:54" ht="15" customHeight="1" thickTop="1" thickBot="1" x14ac:dyDescent="0.45">
      <c r="A119" s="31">
        <v>118</v>
      </c>
      <c r="B119" s="9" t="s">
        <v>86</v>
      </c>
      <c r="C119" s="4" t="s">
        <v>1518</v>
      </c>
      <c r="D119" s="4" t="s">
        <v>1519</v>
      </c>
      <c r="E119" s="1" t="s">
        <v>109</v>
      </c>
      <c r="F119" s="1" t="s">
        <v>142</v>
      </c>
      <c r="G119" s="1" t="s">
        <v>1520</v>
      </c>
      <c r="H119" s="1" t="s">
        <v>1521</v>
      </c>
      <c r="I119" s="1" t="s">
        <v>1522</v>
      </c>
      <c r="J119" s="1">
        <v>0</v>
      </c>
      <c r="K119" s="1">
        <v>0</v>
      </c>
      <c r="L119" s="1"/>
      <c r="M119" s="1"/>
      <c r="N119" s="1" t="s">
        <v>1523</v>
      </c>
      <c r="O119" s="1" t="s">
        <v>95</v>
      </c>
      <c r="P119" s="3" t="s">
        <v>96</v>
      </c>
      <c r="Q119" s="87" t="s">
        <v>162</v>
      </c>
      <c r="R119" s="88">
        <v>10327070</v>
      </c>
      <c r="S119" s="87" t="s">
        <v>162</v>
      </c>
      <c r="T119" s="96">
        <v>9770315</v>
      </c>
      <c r="U119" s="1"/>
      <c r="V119" s="43" t="s">
        <v>97</v>
      </c>
      <c r="W119" s="1"/>
      <c r="X119" s="1"/>
      <c r="Y119" s="1" t="s">
        <v>98</v>
      </c>
      <c r="Z119" s="26"/>
      <c r="AA119" s="1" t="s">
        <v>1524</v>
      </c>
      <c r="AB119" s="1" t="s">
        <v>100</v>
      </c>
      <c r="AC119" t="s">
        <v>530</v>
      </c>
      <c r="AD119" s="1" t="s">
        <v>1525</v>
      </c>
      <c r="AE119" s="1" t="s">
        <v>1526</v>
      </c>
      <c r="AF119" s="1" t="s">
        <v>103</v>
      </c>
      <c r="AG119" t="s">
        <v>530</v>
      </c>
      <c r="AH119" s="1" t="s">
        <v>1527</v>
      </c>
      <c r="AI119" s="1" t="s">
        <v>1528</v>
      </c>
      <c r="AJ119" s="26" t="s">
        <v>105</v>
      </c>
      <c r="AK119" s="1"/>
      <c r="AL119" s="1"/>
      <c r="AM119" s="1"/>
      <c r="AN119" s="1"/>
      <c r="AO119" s="1"/>
      <c r="AP119" s="1"/>
      <c r="AQ119" s="1"/>
      <c r="AR119" s="1"/>
      <c r="AS119" s="1"/>
      <c r="BA119" s="1"/>
      <c r="BB119" s="1"/>
    </row>
    <row r="120" spans="1:54" ht="15" customHeight="1" thickTop="1" thickBot="1" x14ac:dyDescent="0.45">
      <c r="A120" s="31">
        <v>119</v>
      </c>
      <c r="B120" s="9" t="s">
        <v>86</v>
      </c>
      <c r="C120" s="4" t="s">
        <v>1529</v>
      </c>
      <c r="D120" s="4" t="s">
        <v>1530</v>
      </c>
      <c r="E120" s="1" t="s">
        <v>142</v>
      </c>
      <c r="F120" s="1" t="s">
        <v>109</v>
      </c>
      <c r="G120" s="1" t="s">
        <v>1531</v>
      </c>
      <c r="H120" s="1" t="s">
        <v>1532</v>
      </c>
      <c r="I120" s="1" t="s">
        <v>1533</v>
      </c>
      <c r="J120" s="1">
        <v>0</v>
      </c>
      <c r="K120" s="1">
        <v>0</v>
      </c>
      <c r="L120" s="1"/>
      <c r="M120" s="1"/>
      <c r="N120" s="1" t="s">
        <v>1534</v>
      </c>
      <c r="O120" s="1" t="s">
        <v>176</v>
      </c>
      <c r="P120" s="3" t="s">
        <v>96</v>
      </c>
      <c r="Q120" s="87" t="s">
        <v>415</v>
      </c>
      <c r="R120" s="88">
        <v>18672818</v>
      </c>
      <c r="S120" s="87" t="s">
        <v>415</v>
      </c>
      <c r="T120" s="96">
        <v>20087794</v>
      </c>
      <c r="U120" s="1"/>
      <c r="V120" s="43" t="s">
        <v>97</v>
      </c>
      <c r="W120" s="1"/>
      <c r="X120" s="1"/>
      <c r="Y120" s="1" t="s">
        <v>98</v>
      </c>
      <c r="Z120" s="26"/>
      <c r="AA120" s="1" t="s">
        <v>1535</v>
      </c>
      <c r="AB120" s="1" t="s">
        <v>100</v>
      </c>
      <c r="AC120" t="s">
        <v>542</v>
      </c>
      <c r="AD120" s="1" t="s">
        <v>1536</v>
      </c>
      <c r="AE120" s="1" t="s">
        <v>1537</v>
      </c>
      <c r="AF120" s="1" t="s">
        <v>103</v>
      </c>
      <c r="AG120" t="s">
        <v>542</v>
      </c>
      <c r="AH120" s="1" t="s">
        <v>1538</v>
      </c>
      <c r="AI120" s="1" t="s">
        <v>1539</v>
      </c>
      <c r="AJ120" s="26" t="s">
        <v>105</v>
      </c>
      <c r="AK120" s="1"/>
      <c r="AL120" s="1"/>
      <c r="AM120" s="1"/>
      <c r="AN120" s="1"/>
      <c r="AO120" s="1"/>
      <c r="AP120" s="1"/>
      <c r="AQ120" s="1"/>
      <c r="AR120" s="1"/>
      <c r="AS120" s="1"/>
      <c r="BA120" s="1"/>
      <c r="BB120" s="1"/>
    </row>
    <row r="121" spans="1:54" ht="15" customHeight="1" thickTop="1" thickBot="1" x14ac:dyDescent="0.45">
      <c r="A121" s="31">
        <v>120</v>
      </c>
      <c r="B121" s="9" t="s">
        <v>86</v>
      </c>
      <c r="C121" s="4" t="s">
        <v>1540</v>
      </c>
      <c r="D121" s="4" t="s">
        <v>1541</v>
      </c>
      <c r="E121" s="1" t="s">
        <v>127</v>
      </c>
      <c r="F121" s="1" t="s">
        <v>109</v>
      </c>
      <c r="G121" s="1" t="s">
        <v>1542</v>
      </c>
      <c r="H121" s="1" t="s">
        <v>1543</v>
      </c>
      <c r="I121" s="1" t="s">
        <v>1544</v>
      </c>
      <c r="J121" s="1">
        <v>0</v>
      </c>
      <c r="K121" s="1">
        <v>0</v>
      </c>
      <c r="L121" s="1"/>
      <c r="M121" s="1"/>
      <c r="N121" s="1" t="s">
        <v>1545</v>
      </c>
      <c r="O121" s="1" t="s">
        <v>147</v>
      </c>
      <c r="P121" s="3" t="s">
        <v>96</v>
      </c>
      <c r="Q121" s="87" t="s">
        <v>603</v>
      </c>
      <c r="R121" s="88">
        <v>15370000</v>
      </c>
      <c r="S121" s="87" t="s">
        <v>603</v>
      </c>
      <c r="T121" s="96">
        <v>20616326</v>
      </c>
      <c r="U121" s="1"/>
      <c r="V121" s="43" t="s">
        <v>97</v>
      </c>
      <c r="W121" s="2" t="s">
        <v>735</v>
      </c>
      <c r="X121" s="2"/>
      <c r="Y121" s="1" t="s">
        <v>98</v>
      </c>
      <c r="Z121" s="13"/>
      <c r="AA121" s="1" t="s">
        <v>1546</v>
      </c>
      <c r="AB121" s="1" t="s">
        <v>100</v>
      </c>
      <c r="AC121" t="s">
        <v>555</v>
      </c>
      <c r="AD121" s="1" t="s">
        <v>1547</v>
      </c>
      <c r="AE121" s="1" t="s">
        <v>1548</v>
      </c>
      <c r="AF121" s="1" t="s">
        <v>103</v>
      </c>
      <c r="AG121" t="s">
        <v>555</v>
      </c>
      <c r="AH121" s="1" t="s">
        <v>1549</v>
      </c>
      <c r="AI121" s="1" t="s">
        <v>1550</v>
      </c>
      <c r="AJ121" s="26" t="s">
        <v>105</v>
      </c>
      <c r="AK121" s="1"/>
      <c r="AL121" s="1"/>
      <c r="AM121" s="1"/>
      <c r="AN121" s="1"/>
      <c r="AO121" s="1"/>
      <c r="AP121" s="1"/>
      <c r="AQ121" s="1"/>
      <c r="AR121" s="1"/>
      <c r="AS121" s="1"/>
      <c r="BA121" s="1"/>
      <c r="BB121" s="1"/>
    </row>
    <row r="122" spans="1:54" ht="15" customHeight="1" thickTop="1" thickBot="1" x14ac:dyDescent="0.45">
      <c r="A122" s="31">
        <v>121</v>
      </c>
      <c r="B122" s="9" t="s">
        <v>86</v>
      </c>
      <c r="C122" s="4" t="s">
        <v>1551</v>
      </c>
      <c r="D122" s="4" t="s">
        <v>1552</v>
      </c>
      <c r="E122" s="1" t="s">
        <v>109</v>
      </c>
      <c r="F122" s="1" t="s">
        <v>157</v>
      </c>
      <c r="G122" s="1" t="s">
        <v>1553</v>
      </c>
      <c r="H122" s="1" t="s">
        <v>1554</v>
      </c>
      <c r="I122" s="1" t="s">
        <v>1555</v>
      </c>
      <c r="J122" s="1">
        <v>0</v>
      </c>
      <c r="K122" s="1">
        <v>0</v>
      </c>
      <c r="L122" s="1"/>
      <c r="M122" s="1"/>
      <c r="N122" s="1" t="s">
        <v>1556</v>
      </c>
      <c r="O122" s="1" t="s">
        <v>147</v>
      </c>
      <c r="P122" s="3" t="s">
        <v>96</v>
      </c>
      <c r="R122" s="88"/>
      <c r="S122" s="87" t="s">
        <v>190</v>
      </c>
      <c r="T122" s="96">
        <v>6643830</v>
      </c>
      <c r="U122" s="1"/>
      <c r="V122" s="43" t="s">
        <v>97</v>
      </c>
      <c r="W122" s="1"/>
      <c r="X122" s="1"/>
      <c r="Y122" s="1" t="s">
        <v>98</v>
      </c>
      <c r="Z122" s="13"/>
      <c r="AA122" s="1" t="s">
        <v>1557</v>
      </c>
      <c r="AB122" s="1" t="s">
        <v>100</v>
      </c>
      <c r="AC122" t="s">
        <v>567</v>
      </c>
      <c r="AD122" s="1" t="s">
        <v>1558</v>
      </c>
      <c r="AE122" s="1" t="s">
        <v>1559</v>
      </c>
      <c r="AF122" s="1" t="s">
        <v>103</v>
      </c>
      <c r="AG122" t="s">
        <v>567</v>
      </c>
      <c r="AH122" s="1" t="s">
        <v>1560</v>
      </c>
      <c r="AI122" s="1" t="s">
        <v>1561</v>
      </c>
      <c r="AJ122" s="26" t="s">
        <v>105</v>
      </c>
      <c r="AK122" s="1"/>
      <c r="AL122" s="1"/>
      <c r="AM122" s="1"/>
      <c r="AN122" s="1"/>
      <c r="AO122" s="1"/>
      <c r="AP122" s="1"/>
      <c r="AQ122" s="1"/>
      <c r="AR122" s="1"/>
      <c r="AS122" s="1"/>
      <c r="BA122" s="1"/>
      <c r="BB122" s="1"/>
    </row>
    <row r="123" spans="1:54" ht="15" customHeight="1" thickTop="1" thickBot="1" x14ac:dyDescent="0.45">
      <c r="A123" s="31">
        <v>122</v>
      </c>
      <c r="B123" s="9" t="s">
        <v>86</v>
      </c>
      <c r="C123" s="4" t="s">
        <v>1562</v>
      </c>
      <c r="D123" s="4" t="s">
        <v>1563</v>
      </c>
      <c r="E123" s="1" t="s">
        <v>142</v>
      </c>
      <c r="F123" s="1" t="s">
        <v>127</v>
      </c>
      <c r="G123" s="1" t="s">
        <v>1564</v>
      </c>
      <c r="H123" s="1" t="s">
        <v>1565</v>
      </c>
      <c r="I123" s="1" t="s">
        <v>1566</v>
      </c>
      <c r="J123" s="1">
        <v>0</v>
      </c>
      <c r="K123" s="1">
        <v>0</v>
      </c>
      <c r="L123" s="1"/>
      <c r="M123" s="1"/>
      <c r="N123" s="1" t="s">
        <v>1567</v>
      </c>
      <c r="O123" s="1" t="s">
        <v>147</v>
      </c>
      <c r="P123" s="3" t="s">
        <v>96</v>
      </c>
      <c r="Q123" s="87" t="s">
        <v>177</v>
      </c>
      <c r="R123" s="88">
        <v>35539172</v>
      </c>
      <c r="S123" s="87" t="s">
        <v>177</v>
      </c>
      <c r="T123" s="96">
        <v>36076090</v>
      </c>
      <c r="U123" s="1"/>
      <c r="V123" s="43" t="s">
        <v>97</v>
      </c>
      <c r="W123" s="1"/>
      <c r="X123" s="1"/>
      <c r="Y123" s="1" t="s">
        <v>98</v>
      </c>
      <c r="Z123" s="13"/>
      <c r="AA123" s="1" t="s">
        <v>1568</v>
      </c>
      <c r="AB123" s="1" t="s">
        <v>100</v>
      </c>
      <c r="AC123" t="s">
        <v>580</v>
      </c>
      <c r="AD123" s="1" t="s">
        <v>1569</v>
      </c>
      <c r="AE123" s="1" t="s">
        <v>1570</v>
      </c>
      <c r="AF123" s="1" t="s">
        <v>103</v>
      </c>
      <c r="AG123" t="s">
        <v>580</v>
      </c>
      <c r="AH123" s="1" t="s">
        <v>1571</v>
      </c>
      <c r="AI123" s="1" t="s">
        <v>1572</v>
      </c>
      <c r="AJ123" s="26" t="s">
        <v>105</v>
      </c>
      <c r="AK123" s="1"/>
      <c r="AL123" s="1"/>
      <c r="AM123" s="1"/>
      <c r="AN123" s="1"/>
      <c r="AO123" s="1"/>
      <c r="AP123" s="1"/>
      <c r="AQ123" s="1"/>
      <c r="AR123" s="1"/>
      <c r="AS123" s="1"/>
      <c r="BA123" s="1"/>
      <c r="BB123" s="1"/>
    </row>
    <row r="124" spans="1:54" ht="15" customHeight="1" thickTop="1" thickBot="1" x14ac:dyDescent="0.45">
      <c r="A124" s="31">
        <v>123</v>
      </c>
      <c r="B124" s="9" t="s">
        <v>86</v>
      </c>
      <c r="C124" s="4" t="s">
        <v>1573</v>
      </c>
      <c r="D124" s="4" t="s">
        <v>1574</v>
      </c>
      <c r="E124" s="1" t="s">
        <v>109</v>
      </c>
      <c r="F124" s="1" t="s">
        <v>127</v>
      </c>
      <c r="G124" s="1" t="s">
        <v>1575</v>
      </c>
      <c r="H124" s="1" t="s">
        <v>1576</v>
      </c>
      <c r="I124" s="1" t="s">
        <v>1577</v>
      </c>
      <c r="J124" s="1">
        <v>0</v>
      </c>
      <c r="K124" s="1">
        <v>0</v>
      </c>
      <c r="L124" s="1"/>
      <c r="M124" s="1"/>
      <c r="N124" s="1" t="s">
        <v>1578</v>
      </c>
      <c r="O124" s="1" t="s">
        <v>95</v>
      </c>
      <c r="P124" s="3" t="s">
        <v>96</v>
      </c>
      <c r="Q124" s="87" t="s">
        <v>133</v>
      </c>
      <c r="R124" s="88">
        <v>25285990</v>
      </c>
      <c r="S124" s="87" t="s">
        <v>133</v>
      </c>
      <c r="T124" s="96">
        <v>27591014</v>
      </c>
      <c r="U124" s="1"/>
      <c r="V124" s="43" t="s">
        <v>97</v>
      </c>
      <c r="W124" s="1"/>
      <c r="X124" s="1"/>
      <c r="Y124" s="1" t="s">
        <v>98</v>
      </c>
      <c r="Z124" s="13"/>
      <c r="AA124" s="1" t="s">
        <v>1579</v>
      </c>
      <c r="AB124" s="1" t="s">
        <v>100</v>
      </c>
      <c r="AC124" t="s">
        <v>592</v>
      </c>
      <c r="AD124" s="1" t="s">
        <v>1580</v>
      </c>
      <c r="AE124" s="1" t="s">
        <v>1581</v>
      </c>
      <c r="AF124" s="1" t="s">
        <v>103</v>
      </c>
      <c r="AG124" t="s">
        <v>592</v>
      </c>
      <c r="AH124" s="1" t="s">
        <v>1582</v>
      </c>
      <c r="AI124" s="1" t="s">
        <v>1583</v>
      </c>
      <c r="AJ124" s="26" t="s">
        <v>105</v>
      </c>
      <c r="AK124" s="1"/>
      <c r="AL124" s="1"/>
      <c r="AM124" s="1"/>
      <c r="AN124" s="1"/>
      <c r="AO124" s="1"/>
      <c r="AP124" s="1"/>
      <c r="AQ124" s="1"/>
      <c r="AR124" s="1"/>
      <c r="AS124" s="1"/>
      <c r="BA124" s="1"/>
      <c r="BB124" s="1"/>
    </row>
    <row r="125" spans="1:54" ht="15" customHeight="1" thickTop="1" thickBot="1" x14ac:dyDescent="0.45">
      <c r="A125" s="31">
        <v>124</v>
      </c>
      <c r="B125" s="9" t="s">
        <v>86</v>
      </c>
      <c r="C125" s="4" t="s">
        <v>1584</v>
      </c>
      <c r="D125" s="4" t="s">
        <v>1585</v>
      </c>
      <c r="E125" s="1" t="s">
        <v>142</v>
      </c>
      <c r="F125" s="1" t="s">
        <v>108</v>
      </c>
      <c r="G125" s="1" t="s">
        <v>1586</v>
      </c>
      <c r="H125" s="1" t="s">
        <v>1587</v>
      </c>
      <c r="I125" s="1" t="s">
        <v>1588</v>
      </c>
      <c r="J125" s="1">
        <v>0</v>
      </c>
      <c r="K125" s="1">
        <v>0</v>
      </c>
      <c r="L125" s="1"/>
      <c r="M125" s="1"/>
      <c r="N125" s="1" t="s">
        <v>1589</v>
      </c>
      <c r="O125" s="1" t="s">
        <v>176</v>
      </c>
      <c r="P125" s="3" t="s">
        <v>96</v>
      </c>
      <c r="Q125" s="87" t="s">
        <v>578</v>
      </c>
      <c r="R125" s="88">
        <v>16533976</v>
      </c>
      <c r="S125" s="87" t="s">
        <v>578</v>
      </c>
      <c r="T125" s="96">
        <v>19105883</v>
      </c>
      <c r="U125" s="1"/>
      <c r="V125" s="43" t="s">
        <v>97</v>
      </c>
      <c r="W125" s="1"/>
      <c r="X125" s="1"/>
      <c r="Y125" s="1" t="s">
        <v>98</v>
      </c>
      <c r="Z125" s="13"/>
      <c r="AA125" s="1" t="s">
        <v>1590</v>
      </c>
      <c r="AB125" s="1" t="s">
        <v>100</v>
      </c>
      <c r="AC125" t="s">
        <v>605</v>
      </c>
      <c r="AD125" s="1" t="s">
        <v>1591</v>
      </c>
      <c r="AE125" s="1" t="s">
        <v>1592</v>
      </c>
      <c r="AF125" s="1" t="s">
        <v>103</v>
      </c>
      <c r="AG125" t="s">
        <v>605</v>
      </c>
      <c r="AH125" s="1" t="s">
        <v>1593</v>
      </c>
      <c r="AI125" s="1" t="s">
        <v>1594</v>
      </c>
      <c r="AJ125" s="26" t="s">
        <v>105</v>
      </c>
      <c r="AK125" s="1"/>
      <c r="AL125" s="1"/>
      <c r="AM125" s="1"/>
      <c r="AN125" s="1"/>
      <c r="AO125" s="1"/>
      <c r="AP125" s="1"/>
      <c r="AQ125" s="1"/>
      <c r="AR125" s="1"/>
      <c r="AS125" s="1"/>
      <c r="BA125" s="1"/>
      <c r="BB125" s="1"/>
    </row>
    <row r="126" spans="1:54" ht="15" customHeight="1" thickTop="1" thickBot="1" x14ac:dyDescent="0.45">
      <c r="A126" s="31">
        <v>125</v>
      </c>
      <c r="B126" s="9" t="s">
        <v>86</v>
      </c>
      <c r="C126" s="4" t="s">
        <v>1595</v>
      </c>
      <c r="D126" s="4" t="s">
        <v>1596</v>
      </c>
      <c r="E126" s="1" t="s">
        <v>108</v>
      </c>
      <c r="F126" s="1" t="s">
        <v>127</v>
      </c>
      <c r="G126" s="1" t="s">
        <v>1597</v>
      </c>
      <c r="H126" s="1" t="s">
        <v>1598</v>
      </c>
      <c r="I126" s="1" t="s">
        <v>1599</v>
      </c>
      <c r="J126" s="1">
        <v>0</v>
      </c>
      <c r="K126" s="1">
        <v>0</v>
      </c>
      <c r="L126" s="1"/>
      <c r="M126" s="1"/>
      <c r="N126" s="1" t="s">
        <v>1600</v>
      </c>
      <c r="O126" s="1" t="s">
        <v>95</v>
      </c>
      <c r="P126" s="3" t="s">
        <v>96</v>
      </c>
      <c r="Q126" s="87" t="s">
        <v>1601</v>
      </c>
      <c r="R126" s="88">
        <v>20109332</v>
      </c>
      <c r="S126" s="87" t="s">
        <v>453</v>
      </c>
      <c r="T126" s="96">
        <v>52149501</v>
      </c>
      <c r="U126" s="1"/>
      <c r="V126" s="43" t="s">
        <v>97</v>
      </c>
      <c r="W126" s="1"/>
      <c r="X126" s="1"/>
      <c r="Y126" s="1" t="s">
        <v>98</v>
      </c>
      <c r="Z126" s="13"/>
      <c r="AA126" s="1" t="s">
        <v>1602</v>
      </c>
      <c r="AB126" s="1" t="s">
        <v>100</v>
      </c>
      <c r="AC126" t="s">
        <v>617</v>
      </c>
      <c r="AD126" s="1" t="s">
        <v>1603</v>
      </c>
      <c r="AE126" s="1" t="s">
        <v>1604</v>
      </c>
      <c r="AF126" s="1" t="s">
        <v>103</v>
      </c>
      <c r="AG126" t="s">
        <v>617</v>
      </c>
      <c r="AH126" s="1" t="s">
        <v>1605</v>
      </c>
      <c r="AI126" s="1" t="s">
        <v>1606</v>
      </c>
      <c r="AJ126" s="26" t="s">
        <v>105</v>
      </c>
      <c r="AK126" s="1"/>
      <c r="AL126" s="1"/>
      <c r="AM126" s="1"/>
      <c r="AN126" s="1"/>
      <c r="AO126" s="1"/>
      <c r="AP126" s="1"/>
      <c r="AQ126" s="1"/>
      <c r="AR126" s="1"/>
      <c r="AS126" s="1"/>
      <c r="BA126" s="1"/>
      <c r="BB126" s="1"/>
    </row>
    <row r="127" spans="1:54" ht="15" customHeight="1" thickTop="1" thickBot="1" x14ac:dyDescent="0.45">
      <c r="A127" s="31">
        <v>126</v>
      </c>
      <c r="B127" s="9" t="s">
        <v>86</v>
      </c>
      <c r="C127" s="4" t="s">
        <v>1607</v>
      </c>
      <c r="D127" s="4" t="s">
        <v>1608</v>
      </c>
      <c r="E127" s="1" t="s">
        <v>142</v>
      </c>
      <c r="F127" s="1" t="s">
        <v>127</v>
      </c>
      <c r="G127" s="1" t="s">
        <v>1609</v>
      </c>
      <c r="H127" s="1" t="s">
        <v>1610</v>
      </c>
      <c r="I127" s="1" t="s">
        <v>1611</v>
      </c>
      <c r="J127" s="1">
        <v>0</v>
      </c>
      <c r="K127" s="1">
        <v>0</v>
      </c>
      <c r="L127" s="1"/>
      <c r="M127" s="1"/>
      <c r="N127" s="1" t="s">
        <v>1612</v>
      </c>
      <c r="O127" s="1" t="s">
        <v>95</v>
      </c>
      <c r="P127" s="3" t="s">
        <v>96</v>
      </c>
      <c r="Q127" s="87" t="s">
        <v>628</v>
      </c>
      <c r="R127" s="88">
        <v>17646942</v>
      </c>
      <c r="S127" s="87" t="s">
        <v>628</v>
      </c>
      <c r="T127" s="96">
        <v>18849666</v>
      </c>
      <c r="U127" s="1"/>
      <c r="V127" s="43" t="s">
        <v>97</v>
      </c>
      <c r="W127" s="1"/>
      <c r="X127" s="1"/>
      <c r="Y127" s="1" t="s">
        <v>98</v>
      </c>
      <c r="Z127" s="26"/>
      <c r="AA127" s="1" t="s">
        <v>1613</v>
      </c>
      <c r="AB127" s="1" t="s">
        <v>100</v>
      </c>
      <c r="AC127" t="s">
        <v>630</v>
      </c>
      <c r="AD127" s="1" t="s">
        <v>1614</v>
      </c>
      <c r="AE127" s="1" t="s">
        <v>1615</v>
      </c>
      <c r="AF127" s="1" t="s">
        <v>103</v>
      </c>
      <c r="AG127" t="s">
        <v>630</v>
      </c>
      <c r="AH127" s="1" t="s">
        <v>1616</v>
      </c>
      <c r="AI127" s="1" t="s">
        <v>1617</v>
      </c>
      <c r="AJ127" s="26" t="s">
        <v>105</v>
      </c>
      <c r="AK127" s="1"/>
      <c r="AL127" s="1"/>
      <c r="AM127" s="1"/>
      <c r="AN127" s="1"/>
      <c r="AO127" s="1"/>
      <c r="AP127" s="1"/>
      <c r="AQ127" s="1"/>
      <c r="AR127" s="1"/>
      <c r="AS127" s="1"/>
      <c r="BA127" s="1"/>
      <c r="BB127" s="1"/>
    </row>
    <row r="128" spans="1:54" ht="15" customHeight="1" thickTop="1" thickBot="1" x14ac:dyDescent="0.45">
      <c r="A128" s="31">
        <v>127</v>
      </c>
      <c r="B128" s="9" t="s">
        <v>86</v>
      </c>
      <c r="C128" s="4" t="s">
        <v>1618</v>
      </c>
      <c r="D128" s="4" t="s">
        <v>1619</v>
      </c>
      <c r="E128" s="1" t="s">
        <v>142</v>
      </c>
      <c r="F128" s="1" t="s">
        <v>127</v>
      </c>
      <c r="G128" s="1" t="s">
        <v>1620</v>
      </c>
      <c r="H128" s="1" t="s">
        <v>1621</v>
      </c>
      <c r="I128" s="1" t="s">
        <v>1622</v>
      </c>
      <c r="J128" s="1">
        <v>0</v>
      </c>
      <c r="K128" s="1">
        <v>0</v>
      </c>
      <c r="L128" s="1"/>
      <c r="M128" s="1"/>
      <c r="N128" s="1" t="s">
        <v>1623</v>
      </c>
      <c r="O128" s="1" t="s">
        <v>95</v>
      </c>
      <c r="P128" s="3" t="s">
        <v>96</v>
      </c>
      <c r="Q128" s="87" t="s">
        <v>491</v>
      </c>
      <c r="R128" s="88">
        <v>14208918</v>
      </c>
      <c r="S128" s="87" t="s">
        <v>491</v>
      </c>
      <c r="T128" s="96">
        <v>17933258</v>
      </c>
      <c r="U128" s="1"/>
      <c r="V128" s="43" t="s">
        <v>97</v>
      </c>
      <c r="W128" s="1"/>
      <c r="X128" s="1"/>
      <c r="Y128" s="1" t="s">
        <v>98</v>
      </c>
      <c r="Z128" s="13"/>
      <c r="AA128" s="1" t="s">
        <v>1624</v>
      </c>
      <c r="AB128" s="1" t="s">
        <v>100</v>
      </c>
      <c r="AC128" t="s">
        <v>641</v>
      </c>
      <c r="AD128" s="1" t="s">
        <v>1625</v>
      </c>
      <c r="AE128" s="1" t="s">
        <v>1626</v>
      </c>
      <c r="AF128" s="1" t="s">
        <v>103</v>
      </c>
      <c r="AG128" t="s">
        <v>641</v>
      </c>
      <c r="AH128" s="1" t="s">
        <v>1627</v>
      </c>
      <c r="AI128" s="1" t="s">
        <v>1628</v>
      </c>
      <c r="AJ128" s="26" t="s">
        <v>105</v>
      </c>
      <c r="AK128" s="1"/>
      <c r="AL128" s="1"/>
      <c r="AM128" s="1"/>
      <c r="AN128" s="1"/>
      <c r="AO128" s="1"/>
      <c r="AP128" s="1"/>
      <c r="AQ128" s="1"/>
      <c r="AR128" s="1"/>
      <c r="AS128" s="1"/>
      <c r="BA128" s="1"/>
      <c r="BB128" s="1"/>
    </row>
    <row r="129" spans="1:54" ht="15" customHeight="1" thickTop="1" thickBot="1" x14ac:dyDescent="0.45">
      <c r="A129" s="31">
        <v>128</v>
      </c>
      <c r="B129" s="9" t="s">
        <v>86</v>
      </c>
      <c r="C129" s="4" t="s">
        <v>1629</v>
      </c>
      <c r="D129" s="4" t="s">
        <v>1630</v>
      </c>
      <c r="E129" s="1" t="s">
        <v>142</v>
      </c>
      <c r="F129" s="1" t="s">
        <v>109</v>
      </c>
      <c r="G129" s="1" t="s">
        <v>1631</v>
      </c>
      <c r="H129" s="1" t="s">
        <v>1632</v>
      </c>
      <c r="I129" s="1" t="s">
        <v>1633</v>
      </c>
      <c r="J129" s="1">
        <v>0</v>
      </c>
      <c r="K129" s="1">
        <v>0</v>
      </c>
      <c r="L129" s="1"/>
      <c r="M129" s="1"/>
      <c r="N129" s="1" t="s">
        <v>1634</v>
      </c>
      <c r="O129" s="1" t="s">
        <v>95</v>
      </c>
      <c r="P129" s="3" t="s">
        <v>96</v>
      </c>
      <c r="R129" s="88"/>
      <c r="S129" s="87" t="s">
        <v>148</v>
      </c>
      <c r="T129" s="96">
        <v>88530200</v>
      </c>
      <c r="U129" s="1"/>
      <c r="V129" s="43" t="s">
        <v>97</v>
      </c>
      <c r="W129" s="1"/>
      <c r="X129" s="1"/>
      <c r="Y129" s="1" t="s">
        <v>98</v>
      </c>
      <c r="Z129" s="13"/>
      <c r="AA129" s="1" t="s">
        <v>1635</v>
      </c>
      <c r="AB129" s="1" t="s">
        <v>100</v>
      </c>
      <c r="AC129" t="s">
        <v>652</v>
      </c>
      <c r="AD129" s="1" t="s">
        <v>1636</v>
      </c>
      <c r="AE129" s="1" t="s">
        <v>1637</v>
      </c>
      <c r="AF129" s="1" t="s">
        <v>103</v>
      </c>
      <c r="AG129" t="s">
        <v>652</v>
      </c>
      <c r="AH129" s="1" t="s">
        <v>1638</v>
      </c>
      <c r="AI129" s="1" t="s">
        <v>1639</v>
      </c>
      <c r="AJ129" s="26" t="s">
        <v>105</v>
      </c>
      <c r="AK129" s="1"/>
      <c r="AL129" s="1"/>
      <c r="AM129" s="1"/>
      <c r="AN129" s="1"/>
      <c r="AO129" s="1"/>
      <c r="AP129" s="1"/>
      <c r="AQ129" s="1"/>
      <c r="AR129" s="1"/>
      <c r="AS129" s="1"/>
      <c r="BA129" s="1"/>
      <c r="BB129" s="1"/>
    </row>
    <row r="130" spans="1:54" ht="15" customHeight="1" thickTop="1" thickBot="1" x14ac:dyDescent="0.45">
      <c r="A130" s="31">
        <v>129</v>
      </c>
      <c r="B130" s="9" t="s">
        <v>86</v>
      </c>
      <c r="C130" s="4" t="s">
        <v>1640</v>
      </c>
      <c r="D130" s="4" t="s">
        <v>1640</v>
      </c>
      <c r="E130" s="1" t="s">
        <v>109</v>
      </c>
      <c r="F130" s="1" t="s">
        <v>142</v>
      </c>
      <c r="G130" s="1" t="s">
        <v>1641</v>
      </c>
      <c r="H130" s="1" t="s">
        <v>1642</v>
      </c>
      <c r="I130" s="1" t="s">
        <v>1643</v>
      </c>
      <c r="J130" s="1">
        <v>0</v>
      </c>
      <c r="K130" s="1">
        <v>0</v>
      </c>
      <c r="L130" s="1"/>
      <c r="M130" s="1"/>
      <c r="N130" s="1" t="s">
        <v>1644</v>
      </c>
      <c r="O130" s="1" t="s">
        <v>176</v>
      </c>
      <c r="P130" s="3" t="s">
        <v>96</v>
      </c>
      <c r="R130" s="88"/>
      <c r="S130" s="87" t="s">
        <v>133</v>
      </c>
      <c r="T130" s="96">
        <v>62174556</v>
      </c>
      <c r="U130" s="1"/>
      <c r="V130" s="43" t="s">
        <v>97</v>
      </c>
      <c r="W130" s="1"/>
      <c r="X130" s="1"/>
      <c r="Y130" s="1" t="s">
        <v>98</v>
      </c>
      <c r="Z130" s="13"/>
      <c r="AA130" s="1" t="s">
        <v>1645</v>
      </c>
      <c r="AB130" s="1" t="s">
        <v>100</v>
      </c>
      <c r="AC130" t="s">
        <v>664</v>
      </c>
      <c r="AD130" s="1" t="s">
        <v>1646</v>
      </c>
      <c r="AE130" s="1" t="s">
        <v>1647</v>
      </c>
      <c r="AF130" s="1" t="s">
        <v>103</v>
      </c>
      <c r="AG130" t="s">
        <v>664</v>
      </c>
      <c r="AH130" s="1" t="s">
        <v>1648</v>
      </c>
      <c r="AI130" s="1" t="s">
        <v>1649</v>
      </c>
      <c r="AJ130" s="26" t="s">
        <v>105</v>
      </c>
      <c r="AK130" s="1"/>
      <c r="AL130" s="1"/>
      <c r="AM130" s="1"/>
      <c r="AN130" s="1"/>
      <c r="AO130" s="1"/>
      <c r="AP130" s="1"/>
      <c r="AQ130" s="1"/>
      <c r="AR130" s="1"/>
      <c r="AS130" s="1"/>
      <c r="BA130" s="1"/>
      <c r="BB130" s="1"/>
    </row>
    <row r="131" spans="1:54" ht="15" customHeight="1" thickTop="1" thickBot="1" x14ac:dyDescent="0.45">
      <c r="A131" s="31">
        <v>130</v>
      </c>
      <c r="B131" s="9" t="s">
        <v>86</v>
      </c>
      <c r="C131" s="4" t="s">
        <v>1650</v>
      </c>
      <c r="D131" s="4" t="s">
        <v>1650</v>
      </c>
      <c r="E131" s="1" t="s">
        <v>109</v>
      </c>
      <c r="F131" s="1" t="s">
        <v>108</v>
      </c>
      <c r="G131" s="1" t="s">
        <v>1651</v>
      </c>
      <c r="H131" s="1" t="s">
        <v>1652</v>
      </c>
      <c r="I131" s="1" t="s">
        <v>1653</v>
      </c>
      <c r="J131" s="1">
        <v>0</v>
      </c>
      <c r="K131" s="1">
        <v>0</v>
      </c>
      <c r="L131" s="1"/>
      <c r="M131" s="1"/>
      <c r="N131" s="1" t="s">
        <v>1654</v>
      </c>
      <c r="O131" s="1" t="s">
        <v>147</v>
      </c>
      <c r="P131" s="3" t="s">
        <v>96</v>
      </c>
      <c r="Q131" s="87" t="s">
        <v>239</v>
      </c>
      <c r="R131" s="88">
        <v>34678104</v>
      </c>
      <c r="S131" s="87" t="s">
        <v>239</v>
      </c>
      <c r="T131" s="96">
        <v>38462855</v>
      </c>
      <c r="U131" s="1"/>
      <c r="V131" s="43" t="s">
        <v>97</v>
      </c>
      <c r="W131" s="1"/>
      <c r="X131" s="1"/>
      <c r="Y131" s="1" t="s">
        <v>98</v>
      </c>
      <c r="Z131" s="13"/>
      <c r="AA131" s="1" t="s">
        <v>1655</v>
      </c>
      <c r="AB131" s="1" t="s">
        <v>100</v>
      </c>
      <c r="AC131" t="s">
        <v>676</v>
      </c>
      <c r="AD131" s="1" t="s">
        <v>1656</v>
      </c>
      <c r="AE131" s="1" t="s">
        <v>1657</v>
      </c>
      <c r="AF131" s="1" t="s">
        <v>103</v>
      </c>
      <c r="AG131" t="s">
        <v>676</v>
      </c>
      <c r="AH131" s="1" t="s">
        <v>1658</v>
      </c>
      <c r="AI131" s="1" t="s">
        <v>1659</v>
      </c>
      <c r="AJ131" s="26" t="s">
        <v>105</v>
      </c>
      <c r="AK131" s="1"/>
      <c r="AL131" s="1"/>
      <c r="AM131" s="1"/>
      <c r="AN131" s="1"/>
      <c r="AO131" s="1"/>
      <c r="AP131" s="1"/>
      <c r="AQ131" s="1"/>
      <c r="AR131" s="1"/>
      <c r="AS131" s="1"/>
      <c r="BA131" s="1"/>
      <c r="BB131" s="1"/>
    </row>
    <row r="132" spans="1:54" ht="15" customHeight="1" thickTop="1" thickBot="1" x14ac:dyDescent="0.45">
      <c r="A132" s="31">
        <v>131</v>
      </c>
      <c r="B132" s="9" t="s">
        <v>86</v>
      </c>
      <c r="C132" s="4" t="s">
        <v>1660</v>
      </c>
      <c r="D132" s="4" t="s">
        <v>1661</v>
      </c>
      <c r="E132" s="1" t="s">
        <v>127</v>
      </c>
      <c r="F132" s="1" t="s">
        <v>109</v>
      </c>
      <c r="G132" s="1" t="s">
        <v>1662</v>
      </c>
      <c r="H132" s="1" t="s">
        <v>1663</v>
      </c>
      <c r="I132" s="1" t="s">
        <v>1664</v>
      </c>
      <c r="J132" s="1">
        <v>0</v>
      </c>
      <c r="K132" s="3">
        <v>0.2</v>
      </c>
      <c r="L132" s="3"/>
      <c r="M132" s="3"/>
      <c r="N132" s="1" t="s">
        <v>1665</v>
      </c>
      <c r="O132" s="1" t="s">
        <v>147</v>
      </c>
      <c r="P132" s="3" t="s">
        <v>96</v>
      </c>
      <c r="R132" s="88"/>
      <c r="S132" s="87" t="s">
        <v>252</v>
      </c>
      <c r="T132" s="96">
        <v>37138862</v>
      </c>
      <c r="U132" s="1"/>
      <c r="V132" s="43" t="s">
        <v>97</v>
      </c>
      <c r="W132" s="1"/>
      <c r="X132" s="1"/>
      <c r="Y132" s="1" t="s">
        <v>98</v>
      </c>
      <c r="Z132" s="13"/>
      <c r="AA132" s="1" t="s">
        <v>1666</v>
      </c>
      <c r="AB132" s="1" t="s">
        <v>100</v>
      </c>
      <c r="AC132" t="s">
        <v>688</v>
      </c>
      <c r="AD132" s="1" t="s">
        <v>1667</v>
      </c>
      <c r="AE132" s="1" t="s">
        <v>1668</v>
      </c>
      <c r="AF132" s="1" t="s">
        <v>103</v>
      </c>
      <c r="AG132" t="s">
        <v>688</v>
      </c>
      <c r="AH132" s="1" t="s">
        <v>1669</v>
      </c>
      <c r="AI132" s="1" t="s">
        <v>1670</v>
      </c>
      <c r="AJ132" s="26" t="s">
        <v>105</v>
      </c>
      <c r="AK132" s="1"/>
      <c r="AL132" s="1"/>
      <c r="AM132" s="1"/>
      <c r="AN132" s="1"/>
      <c r="AO132" s="1"/>
      <c r="AP132" s="1"/>
      <c r="AQ132" s="1"/>
      <c r="AR132" s="1"/>
      <c r="AS132" s="1"/>
      <c r="BA132" s="1"/>
      <c r="BB132" s="1"/>
    </row>
    <row r="133" spans="1:54" ht="15" customHeight="1" thickTop="1" thickBot="1" x14ac:dyDescent="0.45">
      <c r="A133" s="31">
        <v>132</v>
      </c>
      <c r="B133" s="9" t="s">
        <v>86</v>
      </c>
      <c r="C133" s="4" t="s">
        <v>1671</v>
      </c>
      <c r="D133" s="4" t="s">
        <v>1671</v>
      </c>
      <c r="E133" s="1" t="s">
        <v>109</v>
      </c>
      <c r="F133" s="1" t="s">
        <v>108</v>
      </c>
      <c r="G133" s="1" t="s">
        <v>1672</v>
      </c>
      <c r="H133" s="1" t="s">
        <v>1673</v>
      </c>
      <c r="I133" s="1" t="s">
        <v>1674</v>
      </c>
      <c r="J133" s="1">
        <v>0</v>
      </c>
      <c r="K133" s="1">
        <v>0</v>
      </c>
      <c r="L133" s="1"/>
      <c r="M133" s="1"/>
      <c r="N133" s="1" t="s">
        <v>1675</v>
      </c>
      <c r="O133" s="1" t="s">
        <v>147</v>
      </c>
      <c r="P133" s="3" t="s">
        <v>96</v>
      </c>
      <c r="Q133" s="87" t="s">
        <v>177</v>
      </c>
      <c r="R133" s="88">
        <v>37250687</v>
      </c>
      <c r="S133" s="87" t="s">
        <v>177</v>
      </c>
      <c r="T133" s="96">
        <v>37585917</v>
      </c>
      <c r="U133" s="1"/>
      <c r="V133" s="43" t="s">
        <v>97</v>
      </c>
      <c r="W133" s="1"/>
      <c r="X133" s="1"/>
      <c r="Y133" s="1" t="s">
        <v>98</v>
      </c>
      <c r="Z133" s="13"/>
      <c r="AA133" s="1" t="s">
        <v>1676</v>
      </c>
      <c r="AB133" s="1" t="s">
        <v>100</v>
      </c>
      <c r="AC133" t="s">
        <v>700</v>
      </c>
      <c r="AD133" s="1" t="s">
        <v>1677</v>
      </c>
      <c r="AE133" s="1" t="s">
        <v>1678</v>
      </c>
      <c r="AF133" s="1" t="s">
        <v>103</v>
      </c>
      <c r="AG133" t="s">
        <v>700</v>
      </c>
      <c r="AH133" s="1" t="s">
        <v>1679</v>
      </c>
      <c r="AI133" s="1" t="s">
        <v>1680</v>
      </c>
      <c r="AJ133" s="26" t="s">
        <v>105</v>
      </c>
      <c r="AK133" s="1"/>
      <c r="AL133" s="1"/>
      <c r="AM133" s="1"/>
      <c r="AN133" s="1"/>
      <c r="AO133" s="1"/>
      <c r="AP133" s="1"/>
      <c r="AQ133" s="1"/>
      <c r="AR133" s="1"/>
      <c r="AS133" s="1"/>
      <c r="BA133" s="1"/>
      <c r="BB133" s="1"/>
    </row>
    <row r="134" spans="1:54" ht="15" customHeight="1" thickTop="1" thickBot="1" x14ac:dyDescent="0.45">
      <c r="A134" s="31">
        <v>133</v>
      </c>
      <c r="B134" s="9" t="s">
        <v>86</v>
      </c>
      <c r="C134" s="4" t="s">
        <v>1681</v>
      </c>
      <c r="D134" s="4" t="s">
        <v>1682</v>
      </c>
      <c r="E134" s="1" t="s">
        <v>108</v>
      </c>
      <c r="F134" s="1" t="s">
        <v>127</v>
      </c>
      <c r="G134" s="1" t="s">
        <v>1683</v>
      </c>
      <c r="H134" s="1" t="s">
        <v>1684</v>
      </c>
      <c r="I134" s="1" t="s">
        <v>1685</v>
      </c>
      <c r="J134" s="1">
        <v>0</v>
      </c>
      <c r="K134" s="1">
        <v>0</v>
      </c>
      <c r="L134" s="1"/>
      <c r="M134" s="1"/>
      <c r="N134" s="1" t="s">
        <v>1686</v>
      </c>
      <c r="O134" s="1" t="s">
        <v>147</v>
      </c>
      <c r="P134" s="3" t="s">
        <v>96</v>
      </c>
      <c r="Q134" s="87" t="s">
        <v>491</v>
      </c>
      <c r="R134" s="88">
        <v>34253781</v>
      </c>
      <c r="S134" s="87" t="s">
        <v>491</v>
      </c>
      <c r="T134" s="96">
        <v>29079237</v>
      </c>
      <c r="U134" s="1"/>
      <c r="V134" s="43" t="s">
        <v>97</v>
      </c>
      <c r="W134" s="1"/>
      <c r="X134" s="1"/>
      <c r="Y134" s="1" t="s">
        <v>98</v>
      </c>
      <c r="Z134" s="26"/>
      <c r="AA134" s="1" t="s">
        <v>1687</v>
      </c>
      <c r="AB134" s="1" t="s">
        <v>100</v>
      </c>
      <c r="AC134" t="s">
        <v>712</v>
      </c>
      <c r="AD134" s="1" t="s">
        <v>1688</v>
      </c>
      <c r="AE134" s="1" t="s">
        <v>1689</v>
      </c>
      <c r="AF134" s="1" t="s">
        <v>103</v>
      </c>
      <c r="AG134" t="s">
        <v>712</v>
      </c>
      <c r="AH134" s="1" t="s">
        <v>1690</v>
      </c>
      <c r="AI134" s="1" t="s">
        <v>1691</v>
      </c>
      <c r="AJ134" s="26" t="s">
        <v>105</v>
      </c>
      <c r="AK134" s="1"/>
      <c r="AL134" s="1"/>
      <c r="AM134" s="1"/>
      <c r="AN134" s="1"/>
      <c r="AO134" s="1"/>
      <c r="AP134" s="1"/>
      <c r="AQ134" s="1"/>
      <c r="AR134" s="1"/>
      <c r="AS134" s="1"/>
      <c r="BA134" s="1"/>
      <c r="BB134" s="1"/>
    </row>
    <row r="135" spans="1:54" ht="15" customHeight="1" thickTop="1" thickBot="1" x14ac:dyDescent="0.45">
      <c r="A135" s="31">
        <v>134</v>
      </c>
      <c r="B135" s="9" t="s">
        <v>86</v>
      </c>
      <c r="C135" s="4" t="s">
        <v>1692</v>
      </c>
      <c r="D135" s="4" t="s">
        <v>1693</v>
      </c>
      <c r="E135" s="1" t="s">
        <v>127</v>
      </c>
      <c r="F135" s="1" t="s">
        <v>142</v>
      </c>
      <c r="G135" s="1" t="s">
        <v>1694</v>
      </c>
      <c r="H135" s="1" t="s">
        <v>1695</v>
      </c>
      <c r="I135" s="1" t="s">
        <v>1696</v>
      </c>
      <c r="J135" s="1">
        <v>0</v>
      </c>
      <c r="K135" s="1">
        <v>0</v>
      </c>
      <c r="L135" s="1"/>
      <c r="M135" s="1"/>
      <c r="N135" s="1" t="s">
        <v>1697</v>
      </c>
      <c r="O135" s="1" t="s">
        <v>95</v>
      </c>
      <c r="P135" s="3" t="s">
        <v>96</v>
      </c>
      <c r="Q135" s="87" t="s">
        <v>1457</v>
      </c>
      <c r="R135" s="88">
        <v>8042526</v>
      </c>
      <c r="S135" s="87" t="s">
        <v>1457</v>
      </c>
      <c r="T135" s="96">
        <v>34187799</v>
      </c>
      <c r="U135" s="1"/>
      <c r="V135" s="43" t="s">
        <v>97</v>
      </c>
      <c r="W135" s="1"/>
      <c r="X135" s="1"/>
      <c r="Y135" s="1" t="s">
        <v>98</v>
      </c>
      <c r="Z135" s="13"/>
      <c r="AA135" s="1" t="s">
        <v>1698</v>
      </c>
      <c r="AB135" s="1" t="s">
        <v>100</v>
      </c>
      <c r="AC135" t="s">
        <v>724</v>
      </c>
      <c r="AD135" s="1" t="s">
        <v>1699</v>
      </c>
      <c r="AE135" s="1" t="s">
        <v>1700</v>
      </c>
      <c r="AF135" s="1" t="s">
        <v>103</v>
      </c>
      <c r="AG135" t="s">
        <v>724</v>
      </c>
      <c r="AH135" s="1" t="s">
        <v>1701</v>
      </c>
      <c r="AI135" s="1" t="s">
        <v>1702</v>
      </c>
      <c r="AJ135" s="26" t="s">
        <v>105</v>
      </c>
      <c r="AK135" s="1"/>
      <c r="AL135" s="1"/>
      <c r="AM135" s="1"/>
      <c r="AN135" s="1"/>
      <c r="AO135" s="1"/>
      <c r="AP135" s="1"/>
      <c r="AQ135" s="1"/>
      <c r="AR135" s="1"/>
      <c r="AS135" s="1"/>
      <c r="BA135" s="1"/>
      <c r="BB135" s="1"/>
    </row>
    <row r="136" spans="1:54" ht="15" customHeight="1" thickTop="1" thickBot="1" x14ac:dyDescent="0.45">
      <c r="A136" s="31">
        <v>135</v>
      </c>
      <c r="B136" s="9" t="s">
        <v>86</v>
      </c>
      <c r="C136" s="4" t="s">
        <v>1703</v>
      </c>
      <c r="D136" s="4" t="s">
        <v>1704</v>
      </c>
      <c r="E136" s="1" t="s">
        <v>108</v>
      </c>
      <c r="F136" s="1" t="s">
        <v>127</v>
      </c>
      <c r="G136" s="1" t="s">
        <v>1705</v>
      </c>
      <c r="H136" s="1" t="s">
        <v>1706</v>
      </c>
      <c r="I136" s="1" t="s">
        <v>1707</v>
      </c>
      <c r="J136" s="1">
        <v>0</v>
      </c>
      <c r="K136" s="1">
        <v>0</v>
      </c>
      <c r="L136" s="1"/>
      <c r="M136" s="1"/>
      <c r="N136" s="1" t="s">
        <v>1708</v>
      </c>
      <c r="O136" s="1" t="s">
        <v>95</v>
      </c>
      <c r="P136" s="3" t="s">
        <v>96</v>
      </c>
      <c r="Q136" s="87" t="s">
        <v>190</v>
      </c>
      <c r="R136" s="88">
        <v>25665994</v>
      </c>
      <c r="S136" s="87" t="s">
        <v>190</v>
      </c>
      <c r="T136" s="96">
        <v>35733706</v>
      </c>
      <c r="U136" s="1"/>
      <c r="V136" s="43" t="s">
        <v>97</v>
      </c>
      <c r="W136" s="1"/>
      <c r="X136" s="1"/>
      <c r="Y136" s="1" t="s">
        <v>98</v>
      </c>
      <c r="Z136" s="13"/>
      <c r="AA136" s="1" t="s">
        <v>1709</v>
      </c>
      <c r="AB136" s="1" t="s">
        <v>100</v>
      </c>
      <c r="AC136" t="s">
        <v>737</v>
      </c>
      <c r="AD136" s="1" t="s">
        <v>1710</v>
      </c>
      <c r="AE136" s="1" t="s">
        <v>1711</v>
      </c>
      <c r="AF136" s="1" t="s">
        <v>103</v>
      </c>
      <c r="AG136" t="s">
        <v>737</v>
      </c>
      <c r="AH136" s="1" t="s">
        <v>1712</v>
      </c>
      <c r="AI136" s="1" t="s">
        <v>1713</v>
      </c>
      <c r="AJ136" s="26" t="s">
        <v>105</v>
      </c>
      <c r="AK136" s="1"/>
      <c r="AL136" s="1"/>
      <c r="AM136" s="1"/>
      <c r="AN136" s="1"/>
      <c r="AO136" s="1"/>
      <c r="AP136" s="1"/>
      <c r="AQ136" s="1"/>
      <c r="AR136" s="1"/>
      <c r="AS136" s="1"/>
      <c r="BA136" s="1"/>
      <c r="BB136" s="1"/>
    </row>
    <row r="137" spans="1:54" ht="15" customHeight="1" thickTop="1" thickBot="1" x14ac:dyDescent="0.45">
      <c r="A137" s="31">
        <v>136</v>
      </c>
      <c r="B137" s="9" t="s">
        <v>86</v>
      </c>
      <c r="C137" s="4" t="s">
        <v>1714</v>
      </c>
      <c r="D137" s="4" t="s">
        <v>1715</v>
      </c>
      <c r="E137" s="1" t="s">
        <v>108</v>
      </c>
      <c r="F137" s="1" t="s">
        <v>127</v>
      </c>
      <c r="G137" s="1" t="s">
        <v>1716</v>
      </c>
      <c r="H137" s="1" t="s">
        <v>1717</v>
      </c>
      <c r="I137" s="1" t="s">
        <v>1718</v>
      </c>
      <c r="J137" s="1">
        <v>0</v>
      </c>
      <c r="K137" s="1">
        <v>0</v>
      </c>
      <c r="L137" s="1"/>
      <c r="M137" s="1"/>
      <c r="N137" s="1" t="s">
        <v>1719</v>
      </c>
      <c r="O137" s="1" t="s">
        <v>176</v>
      </c>
      <c r="P137" s="3" t="s">
        <v>96</v>
      </c>
      <c r="R137" s="88"/>
      <c r="U137" s="1"/>
      <c r="V137" s="43" t="s">
        <v>97</v>
      </c>
      <c r="W137" s="1"/>
      <c r="X137" s="1"/>
      <c r="Y137" s="1" t="s">
        <v>98</v>
      </c>
      <c r="Z137" s="13"/>
      <c r="AA137" s="1" t="s">
        <v>1720</v>
      </c>
      <c r="AB137" s="1" t="s">
        <v>100</v>
      </c>
      <c r="AC137" t="s">
        <v>748</v>
      </c>
      <c r="AD137" s="1" t="s">
        <v>1721</v>
      </c>
      <c r="AE137" s="1" t="s">
        <v>1722</v>
      </c>
      <c r="AF137" s="1" t="s">
        <v>103</v>
      </c>
      <c r="AG137" t="s">
        <v>748</v>
      </c>
      <c r="AH137" s="1" t="s">
        <v>1723</v>
      </c>
      <c r="AI137" s="1" t="s">
        <v>1724</v>
      </c>
      <c r="AJ137" s="26" t="s">
        <v>105</v>
      </c>
      <c r="AK137" s="1"/>
      <c r="AL137" s="1"/>
      <c r="AM137" s="1"/>
      <c r="AN137" s="1"/>
      <c r="AO137" s="1"/>
      <c r="AP137" s="1"/>
      <c r="AQ137" s="1"/>
      <c r="AR137" s="1"/>
      <c r="AS137" s="1"/>
      <c r="BA137" s="1"/>
      <c r="BB137" s="1"/>
    </row>
    <row r="138" spans="1:54" ht="15" customHeight="1" thickTop="1" thickBot="1" x14ac:dyDescent="0.45">
      <c r="A138" s="31">
        <v>137</v>
      </c>
      <c r="B138" s="9" t="s">
        <v>86</v>
      </c>
      <c r="C138" s="4" t="s">
        <v>1725</v>
      </c>
      <c r="D138" s="4" t="s">
        <v>1726</v>
      </c>
      <c r="E138" s="1" t="s">
        <v>127</v>
      </c>
      <c r="F138" s="1" t="s">
        <v>108</v>
      </c>
      <c r="G138" s="1" t="s">
        <v>1727</v>
      </c>
      <c r="H138" s="1" t="s">
        <v>1728</v>
      </c>
      <c r="I138" s="1" t="s">
        <v>1729</v>
      </c>
      <c r="J138" s="1">
        <v>0</v>
      </c>
      <c r="K138" s="1">
        <v>0</v>
      </c>
      <c r="L138" s="1"/>
      <c r="M138" s="1"/>
      <c r="N138" s="1" t="s">
        <v>1730</v>
      </c>
      <c r="O138" s="1" t="s">
        <v>95</v>
      </c>
      <c r="P138" s="3" t="s">
        <v>96</v>
      </c>
      <c r="Q138" s="87" t="s">
        <v>1731</v>
      </c>
      <c r="R138" s="88">
        <v>8970778</v>
      </c>
      <c r="S138" s="87" t="s">
        <v>578</v>
      </c>
      <c r="T138" s="96">
        <v>7893296</v>
      </c>
      <c r="U138" s="1"/>
      <c r="V138" s="43" t="s">
        <v>97</v>
      </c>
      <c r="W138" s="1"/>
      <c r="X138" s="1"/>
      <c r="Y138" s="1" t="s">
        <v>98</v>
      </c>
      <c r="Z138" s="13"/>
      <c r="AA138" s="1" t="s">
        <v>1732</v>
      </c>
      <c r="AB138" s="1" t="s">
        <v>100</v>
      </c>
      <c r="AC138" t="s">
        <v>760</v>
      </c>
      <c r="AD138" s="1" t="s">
        <v>1733</v>
      </c>
      <c r="AE138" s="1" t="s">
        <v>1734</v>
      </c>
      <c r="AF138" s="1" t="s">
        <v>103</v>
      </c>
      <c r="AG138" t="s">
        <v>760</v>
      </c>
      <c r="AH138" s="1" t="s">
        <v>1735</v>
      </c>
      <c r="AI138" s="1" t="s">
        <v>1736</v>
      </c>
      <c r="AJ138" s="26" t="s">
        <v>105</v>
      </c>
      <c r="AK138" s="1"/>
      <c r="AL138" s="1"/>
      <c r="AM138" s="1"/>
      <c r="AN138" s="1"/>
      <c r="AO138" s="1"/>
      <c r="AP138" s="1"/>
      <c r="AQ138" s="1"/>
      <c r="AR138" s="1"/>
      <c r="AS138" s="1"/>
      <c r="BA138" s="1"/>
      <c r="BB138" s="1"/>
    </row>
    <row r="139" spans="1:54" ht="15" customHeight="1" thickTop="1" thickBot="1" x14ac:dyDescent="0.45">
      <c r="A139" s="31">
        <v>138</v>
      </c>
      <c r="B139" s="9" t="s">
        <v>86</v>
      </c>
      <c r="C139" s="4" t="s">
        <v>1737</v>
      </c>
      <c r="D139" s="4" t="s">
        <v>1738</v>
      </c>
      <c r="E139" s="1" t="s">
        <v>109</v>
      </c>
      <c r="F139" s="1" t="s">
        <v>127</v>
      </c>
      <c r="G139" s="1" t="s">
        <v>1739</v>
      </c>
      <c r="H139" s="1" t="s">
        <v>1740</v>
      </c>
      <c r="I139" s="1" t="s">
        <v>1741</v>
      </c>
      <c r="J139" s="1">
        <v>0</v>
      </c>
      <c r="K139" s="1">
        <v>0</v>
      </c>
      <c r="L139" s="1"/>
      <c r="M139" s="1"/>
      <c r="N139" s="1" t="s">
        <v>1742</v>
      </c>
      <c r="O139" s="1" t="s">
        <v>176</v>
      </c>
      <c r="P139" s="3" t="s">
        <v>96</v>
      </c>
      <c r="Q139" s="87" t="s">
        <v>133</v>
      </c>
      <c r="R139" s="88">
        <v>46705374</v>
      </c>
      <c r="S139" s="87" t="s">
        <v>133</v>
      </c>
      <c r="T139" s="96">
        <v>46418615</v>
      </c>
      <c r="U139" s="1"/>
      <c r="V139" s="43" t="s">
        <v>97</v>
      </c>
      <c r="W139" s="1"/>
      <c r="X139" s="1"/>
      <c r="Y139" s="1" t="s">
        <v>98</v>
      </c>
      <c r="Z139" s="13"/>
      <c r="AA139" s="1" t="s">
        <v>1743</v>
      </c>
      <c r="AB139" s="1" t="s">
        <v>100</v>
      </c>
      <c r="AC139" t="s">
        <v>773</v>
      </c>
      <c r="AD139" s="1" t="s">
        <v>1744</v>
      </c>
      <c r="AE139" s="1" t="s">
        <v>1745</v>
      </c>
      <c r="AF139" s="1" t="s">
        <v>103</v>
      </c>
      <c r="AG139" t="s">
        <v>773</v>
      </c>
      <c r="AH139" s="1" t="s">
        <v>1746</v>
      </c>
      <c r="AI139" s="1" t="s">
        <v>1747</v>
      </c>
      <c r="AJ139" s="26" t="s">
        <v>105</v>
      </c>
      <c r="AK139" s="1"/>
      <c r="AL139" s="1"/>
      <c r="AM139" s="1"/>
      <c r="AN139" s="1"/>
      <c r="AO139" s="1"/>
      <c r="AP139" s="1"/>
      <c r="AQ139" s="1"/>
      <c r="AR139" s="1"/>
      <c r="AS139" s="1"/>
      <c r="BA139" s="1"/>
      <c r="BB139" s="1"/>
    </row>
    <row r="140" spans="1:54" ht="15" customHeight="1" thickTop="1" thickBot="1" x14ac:dyDescent="0.45">
      <c r="A140" s="31">
        <v>139</v>
      </c>
      <c r="B140" s="9" t="s">
        <v>86</v>
      </c>
      <c r="C140" s="4" t="s">
        <v>1748</v>
      </c>
      <c r="D140" s="4" t="s">
        <v>1749</v>
      </c>
      <c r="E140" s="1" t="s">
        <v>109</v>
      </c>
      <c r="F140" s="1" t="s">
        <v>127</v>
      </c>
      <c r="G140" s="1" t="s">
        <v>1750</v>
      </c>
      <c r="H140" s="1" t="s">
        <v>1751</v>
      </c>
      <c r="I140" s="1" t="s">
        <v>1752</v>
      </c>
      <c r="J140" s="1">
        <v>0</v>
      </c>
      <c r="K140" s="1">
        <v>0</v>
      </c>
      <c r="L140" s="1"/>
      <c r="M140" s="1"/>
      <c r="N140" s="1" t="s">
        <v>1753</v>
      </c>
      <c r="O140" s="1" t="s">
        <v>95</v>
      </c>
      <c r="P140" s="3" t="s">
        <v>96</v>
      </c>
      <c r="Q140" s="87" t="s">
        <v>590</v>
      </c>
      <c r="R140" s="88">
        <v>39212513</v>
      </c>
      <c r="S140" s="87" t="s">
        <v>590</v>
      </c>
      <c r="T140" s="96">
        <v>40912881</v>
      </c>
      <c r="U140" s="1"/>
      <c r="V140" s="43" t="s">
        <v>97</v>
      </c>
      <c r="W140" s="1"/>
      <c r="X140" s="1"/>
      <c r="Y140" s="1" t="s">
        <v>98</v>
      </c>
      <c r="Z140" s="13"/>
      <c r="AA140" s="1" t="s">
        <v>1754</v>
      </c>
      <c r="AB140" s="1" t="s">
        <v>100</v>
      </c>
      <c r="AC140" t="s">
        <v>787</v>
      </c>
      <c r="AD140" s="1" t="s">
        <v>1755</v>
      </c>
      <c r="AE140" s="1" t="s">
        <v>1756</v>
      </c>
      <c r="AF140" s="1" t="s">
        <v>103</v>
      </c>
      <c r="AG140" t="s">
        <v>787</v>
      </c>
      <c r="AH140" s="1" t="s">
        <v>1757</v>
      </c>
      <c r="AI140" s="1" t="s">
        <v>1758</v>
      </c>
      <c r="AJ140" s="26" t="s">
        <v>105</v>
      </c>
      <c r="AK140" s="1"/>
      <c r="AL140" s="1"/>
      <c r="AM140" s="1"/>
      <c r="AN140" s="1"/>
      <c r="AO140" s="1"/>
      <c r="AP140" s="1"/>
      <c r="AQ140" s="1"/>
      <c r="AR140" s="1"/>
      <c r="AS140" s="1"/>
      <c r="BA140" s="1"/>
      <c r="BB140" s="1"/>
    </row>
    <row r="141" spans="1:54" ht="15" customHeight="1" thickTop="1" thickBot="1" x14ac:dyDescent="0.45">
      <c r="A141" s="31">
        <v>140</v>
      </c>
      <c r="B141" s="9" t="s">
        <v>86</v>
      </c>
      <c r="C141" s="4" t="s">
        <v>1759</v>
      </c>
      <c r="D141" s="4" t="s">
        <v>1760</v>
      </c>
      <c r="E141" s="1" t="s">
        <v>108</v>
      </c>
      <c r="F141" s="1" t="s">
        <v>127</v>
      </c>
      <c r="G141" s="1" t="s">
        <v>1761</v>
      </c>
      <c r="H141" s="1" t="s">
        <v>1762</v>
      </c>
      <c r="I141" s="1" t="s">
        <v>1763</v>
      </c>
      <c r="J141" s="1">
        <v>0</v>
      </c>
      <c r="K141" s="1">
        <v>0</v>
      </c>
      <c r="L141" s="1"/>
      <c r="M141" s="1"/>
      <c r="N141" s="1" t="s">
        <v>1764</v>
      </c>
      <c r="O141" s="1" t="s">
        <v>176</v>
      </c>
      <c r="P141" s="3" t="s">
        <v>96</v>
      </c>
      <c r="Q141" s="87" t="s">
        <v>290</v>
      </c>
      <c r="R141" s="88">
        <v>5436160</v>
      </c>
      <c r="S141" s="87" t="s">
        <v>290</v>
      </c>
      <c r="T141" s="96">
        <v>7631574</v>
      </c>
      <c r="U141" s="1"/>
      <c r="V141" s="43" t="s">
        <v>97</v>
      </c>
      <c r="W141" s="1"/>
      <c r="X141" s="1"/>
      <c r="Y141" s="1" t="s">
        <v>98</v>
      </c>
      <c r="Z141" s="13"/>
      <c r="AA141" s="1" t="s">
        <v>1765</v>
      </c>
      <c r="AB141" s="1" t="s">
        <v>100</v>
      </c>
      <c r="AC141" t="s">
        <v>799</v>
      </c>
      <c r="AD141" s="1" t="s">
        <v>1766</v>
      </c>
      <c r="AE141" s="1" t="s">
        <v>1767</v>
      </c>
      <c r="AF141" s="1" t="s">
        <v>103</v>
      </c>
      <c r="AG141" t="s">
        <v>799</v>
      </c>
      <c r="AH141" s="1" t="s">
        <v>1768</v>
      </c>
      <c r="AI141" s="1" t="s">
        <v>1769</v>
      </c>
      <c r="AJ141" s="26" t="s">
        <v>105</v>
      </c>
      <c r="AK141" s="1"/>
      <c r="AL141" s="1"/>
      <c r="AM141" s="1"/>
      <c r="AN141" s="1"/>
      <c r="AO141" s="1"/>
      <c r="AP141" s="1"/>
      <c r="AQ141" s="1"/>
      <c r="AR141" s="1"/>
      <c r="AS141" s="1"/>
      <c r="BA141" s="1"/>
      <c r="BB141" s="1"/>
    </row>
    <row r="142" spans="1:54" ht="15" customHeight="1" thickTop="1" thickBot="1" x14ac:dyDescent="0.45">
      <c r="A142" s="31">
        <v>141</v>
      </c>
      <c r="B142" s="9" t="s">
        <v>86</v>
      </c>
      <c r="C142" s="4" t="s">
        <v>1770</v>
      </c>
      <c r="D142" s="4" t="s">
        <v>1771</v>
      </c>
      <c r="E142" s="1" t="s">
        <v>109</v>
      </c>
      <c r="F142" s="1" t="s">
        <v>127</v>
      </c>
      <c r="G142" s="1" t="s">
        <v>1772</v>
      </c>
      <c r="H142" s="1" t="s">
        <v>1773</v>
      </c>
      <c r="I142" s="1" t="s">
        <v>1774</v>
      </c>
      <c r="J142" s="1">
        <v>0</v>
      </c>
      <c r="K142" s="1">
        <v>0</v>
      </c>
      <c r="L142" s="1"/>
      <c r="M142" s="1"/>
      <c r="N142" s="1" t="s">
        <v>1775</v>
      </c>
      <c r="O142" s="1" t="s">
        <v>147</v>
      </c>
      <c r="P142" s="3" t="s">
        <v>96</v>
      </c>
      <c r="Q142" s="87" t="s">
        <v>190</v>
      </c>
      <c r="R142" s="88">
        <v>5460143</v>
      </c>
      <c r="S142" s="87" t="s">
        <v>190</v>
      </c>
      <c r="T142" s="96">
        <v>3593175</v>
      </c>
      <c r="U142" s="1"/>
      <c r="V142" s="43" t="s">
        <v>97</v>
      </c>
      <c r="W142" s="1"/>
      <c r="X142" s="1"/>
      <c r="Y142" s="1" t="s">
        <v>98</v>
      </c>
      <c r="Z142" s="13"/>
      <c r="AA142" s="1" t="s">
        <v>1776</v>
      </c>
      <c r="AB142" s="1" t="s">
        <v>100</v>
      </c>
      <c r="AC142" t="s">
        <v>811</v>
      </c>
      <c r="AD142" s="1" t="s">
        <v>1777</v>
      </c>
      <c r="AE142" s="1" t="s">
        <v>1778</v>
      </c>
      <c r="AF142" s="1" t="s">
        <v>103</v>
      </c>
      <c r="AG142" t="s">
        <v>811</v>
      </c>
      <c r="AH142" s="1" t="s">
        <v>1779</v>
      </c>
      <c r="AI142" s="1" t="s">
        <v>1780</v>
      </c>
      <c r="AJ142" s="26" t="s">
        <v>105</v>
      </c>
      <c r="AK142" s="1"/>
      <c r="AL142" s="1"/>
      <c r="AM142" s="1"/>
      <c r="AN142" s="1"/>
      <c r="AO142" s="1"/>
      <c r="AP142" s="1"/>
      <c r="AQ142" s="1"/>
      <c r="AR142" s="1"/>
      <c r="AS142" s="1"/>
      <c r="BA142" s="1"/>
      <c r="BB142" s="1"/>
    </row>
    <row r="143" spans="1:54" ht="15" customHeight="1" thickTop="1" thickBot="1" x14ac:dyDescent="0.45">
      <c r="A143" s="31">
        <v>142</v>
      </c>
      <c r="B143" s="9" t="s">
        <v>86</v>
      </c>
      <c r="C143" s="4" t="s">
        <v>1781</v>
      </c>
      <c r="D143" s="4" t="s">
        <v>1782</v>
      </c>
      <c r="E143" s="1" t="s">
        <v>127</v>
      </c>
      <c r="F143" s="1" t="s">
        <v>109</v>
      </c>
      <c r="G143" s="1" t="s">
        <v>1783</v>
      </c>
      <c r="H143" s="1" t="s">
        <v>1784</v>
      </c>
      <c r="I143" s="1" t="s">
        <v>1785</v>
      </c>
      <c r="J143" s="1">
        <v>0</v>
      </c>
      <c r="K143" s="1">
        <v>0</v>
      </c>
      <c r="L143" s="1"/>
      <c r="M143" s="1"/>
      <c r="N143" s="1" t="s">
        <v>1786</v>
      </c>
      <c r="O143" s="1" t="s">
        <v>95</v>
      </c>
      <c r="P143" s="3" t="s">
        <v>96</v>
      </c>
      <c r="Q143" s="87" t="s">
        <v>440</v>
      </c>
      <c r="R143" s="88">
        <v>62354402</v>
      </c>
      <c r="S143" s="87" t="s">
        <v>440</v>
      </c>
      <c r="T143" s="96">
        <v>75362394</v>
      </c>
      <c r="U143" s="1"/>
      <c r="V143" s="43" t="s">
        <v>97</v>
      </c>
      <c r="W143" s="1"/>
      <c r="X143" s="1"/>
      <c r="Y143" s="1" t="s">
        <v>98</v>
      </c>
      <c r="Z143" s="26"/>
      <c r="AA143" s="1" t="s">
        <v>1787</v>
      </c>
      <c r="AB143" s="1" t="s">
        <v>100</v>
      </c>
      <c r="AC143" t="s">
        <v>823</v>
      </c>
      <c r="AD143" s="1" t="s">
        <v>1788</v>
      </c>
      <c r="AE143" s="1" t="s">
        <v>1789</v>
      </c>
      <c r="AF143" s="1" t="s">
        <v>103</v>
      </c>
      <c r="AG143" t="s">
        <v>823</v>
      </c>
      <c r="AH143" s="1" t="s">
        <v>1790</v>
      </c>
      <c r="AI143" s="1" t="s">
        <v>1791</v>
      </c>
      <c r="AJ143" s="26" t="s">
        <v>105</v>
      </c>
      <c r="AK143" s="1"/>
      <c r="AL143" s="1"/>
      <c r="AM143" s="1"/>
      <c r="AN143" s="1"/>
      <c r="AO143" s="1"/>
      <c r="AP143" s="1"/>
      <c r="AQ143" s="1"/>
      <c r="AR143" s="1"/>
      <c r="AS143" s="1"/>
      <c r="BA143" s="1"/>
      <c r="BB143" s="1"/>
    </row>
    <row r="144" spans="1:54" ht="15" customHeight="1" thickTop="1" thickBot="1" x14ac:dyDescent="0.45">
      <c r="A144" s="31">
        <v>143</v>
      </c>
      <c r="B144" s="9" t="s">
        <v>86</v>
      </c>
      <c r="C144" s="4" t="s">
        <v>1792</v>
      </c>
      <c r="D144" s="4" t="s">
        <v>1793</v>
      </c>
      <c r="E144" s="1" t="s">
        <v>127</v>
      </c>
      <c r="F144" s="1" t="s">
        <v>108</v>
      </c>
      <c r="G144" s="1" t="s">
        <v>1794</v>
      </c>
      <c r="H144" s="1" t="s">
        <v>1795</v>
      </c>
      <c r="I144" s="1" t="s">
        <v>1796</v>
      </c>
      <c r="J144" s="1">
        <v>0</v>
      </c>
      <c r="K144" s="1">
        <v>0</v>
      </c>
      <c r="L144" s="1"/>
      <c r="M144" s="1"/>
      <c r="N144" s="1" t="s">
        <v>1797</v>
      </c>
      <c r="O144" s="1" t="s">
        <v>147</v>
      </c>
      <c r="P144" s="3" t="s">
        <v>96</v>
      </c>
      <c r="Q144" s="87" t="s">
        <v>239</v>
      </c>
      <c r="R144" s="88">
        <v>27353346</v>
      </c>
      <c r="S144" s="87" t="s">
        <v>239</v>
      </c>
      <c r="T144" s="96">
        <v>29307827</v>
      </c>
      <c r="U144" s="1"/>
      <c r="V144" s="43" t="s">
        <v>97</v>
      </c>
      <c r="W144" s="1"/>
      <c r="X144" s="1"/>
      <c r="Y144" s="1" t="s">
        <v>98</v>
      </c>
      <c r="Z144" s="13"/>
      <c r="AA144" s="1" t="s">
        <v>1798</v>
      </c>
      <c r="AB144" s="1" t="s">
        <v>100</v>
      </c>
      <c r="AC144" t="s">
        <v>837</v>
      </c>
      <c r="AD144" s="1" t="s">
        <v>1799</v>
      </c>
      <c r="AE144" s="1" t="s">
        <v>1800</v>
      </c>
      <c r="AF144" s="1" t="s">
        <v>103</v>
      </c>
      <c r="AG144" t="s">
        <v>837</v>
      </c>
      <c r="AH144" s="1" t="s">
        <v>1801</v>
      </c>
      <c r="AI144" s="1" t="s">
        <v>1802</v>
      </c>
      <c r="AJ144" s="26" t="s">
        <v>105</v>
      </c>
      <c r="AK144" s="1"/>
      <c r="AL144" s="1"/>
      <c r="AM144" s="1"/>
      <c r="AN144" s="1"/>
      <c r="AO144" s="1"/>
      <c r="AP144" s="1"/>
      <c r="AQ144" s="1"/>
      <c r="AR144" s="1"/>
      <c r="AS144" s="1"/>
      <c r="BA144" s="1"/>
      <c r="BB144" s="1"/>
    </row>
    <row r="145" spans="1:54" ht="15" customHeight="1" thickTop="1" thickBot="1" x14ac:dyDescent="0.45">
      <c r="A145" s="31">
        <v>144</v>
      </c>
      <c r="B145" s="9" t="s">
        <v>86</v>
      </c>
      <c r="C145" s="4" t="s">
        <v>1803</v>
      </c>
      <c r="D145" s="4" t="s">
        <v>1804</v>
      </c>
      <c r="E145" s="1" t="s">
        <v>108</v>
      </c>
      <c r="F145" s="1" t="s">
        <v>127</v>
      </c>
      <c r="G145" s="1" t="s">
        <v>1805</v>
      </c>
      <c r="H145" s="1" t="s">
        <v>1806</v>
      </c>
      <c r="I145" s="1" t="s">
        <v>1807</v>
      </c>
      <c r="J145" s="1">
        <v>0</v>
      </c>
      <c r="K145" s="1">
        <v>0</v>
      </c>
      <c r="L145" s="1"/>
      <c r="M145" s="1"/>
      <c r="N145" s="1" t="s">
        <v>1808</v>
      </c>
      <c r="O145" s="1" t="s">
        <v>176</v>
      </c>
      <c r="P145" s="3" t="s">
        <v>96</v>
      </c>
      <c r="Q145" s="87" t="s">
        <v>252</v>
      </c>
      <c r="R145" s="88">
        <v>23632129</v>
      </c>
      <c r="S145" s="87" t="s">
        <v>252</v>
      </c>
      <c r="T145" s="96">
        <v>34870376</v>
      </c>
      <c r="U145" s="1"/>
      <c r="V145" s="43" t="s">
        <v>97</v>
      </c>
      <c r="W145" s="1"/>
      <c r="X145" s="1"/>
      <c r="Y145" s="1" t="s">
        <v>98</v>
      </c>
      <c r="Z145" s="13"/>
      <c r="AA145" s="1" t="s">
        <v>1809</v>
      </c>
      <c r="AB145" s="1" t="s">
        <v>100</v>
      </c>
      <c r="AC145" t="s">
        <v>849</v>
      </c>
      <c r="AD145" s="1" t="s">
        <v>1810</v>
      </c>
      <c r="AE145" s="1" t="s">
        <v>1811</v>
      </c>
      <c r="AF145" s="1" t="s">
        <v>103</v>
      </c>
      <c r="AG145" t="s">
        <v>849</v>
      </c>
      <c r="AH145" s="1" t="s">
        <v>1812</v>
      </c>
      <c r="AI145" s="1" t="s">
        <v>1813</v>
      </c>
      <c r="AJ145" s="26" t="s">
        <v>105</v>
      </c>
      <c r="AK145" s="1"/>
      <c r="AL145" s="1"/>
      <c r="AM145" s="1"/>
      <c r="AN145" s="1"/>
      <c r="AO145" s="1"/>
      <c r="AP145" s="1"/>
      <c r="AQ145" s="1"/>
      <c r="AR145" s="1"/>
      <c r="AS145" s="1"/>
      <c r="BA145" s="1"/>
      <c r="BB145" s="1"/>
    </row>
    <row r="146" spans="1:54" ht="15" customHeight="1" thickTop="1" thickBot="1" x14ac:dyDescent="0.45">
      <c r="A146" s="31">
        <v>145</v>
      </c>
      <c r="B146" s="9" t="s">
        <v>86</v>
      </c>
      <c r="C146" s="4" t="s">
        <v>1814</v>
      </c>
      <c r="D146" s="4" t="s">
        <v>1815</v>
      </c>
      <c r="E146" s="1" t="s">
        <v>127</v>
      </c>
      <c r="F146" s="1" t="s">
        <v>108</v>
      </c>
      <c r="G146" s="1" t="s">
        <v>1816</v>
      </c>
      <c r="H146" s="1" t="s">
        <v>1817</v>
      </c>
      <c r="I146" s="1" t="s">
        <v>1818</v>
      </c>
      <c r="J146" s="1">
        <v>0</v>
      </c>
      <c r="K146" s="1">
        <v>0</v>
      </c>
      <c r="L146" s="1"/>
      <c r="M146" s="1"/>
      <c r="N146" s="1" t="s">
        <v>1819</v>
      </c>
      <c r="O146" s="1" t="s">
        <v>176</v>
      </c>
      <c r="P146" s="3" t="s">
        <v>96</v>
      </c>
      <c r="Q146" s="87" t="s">
        <v>190</v>
      </c>
      <c r="R146" s="88">
        <v>31130645</v>
      </c>
      <c r="S146" s="87" t="s">
        <v>190</v>
      </c>
      <c r="T146" s="96">
        <v>42945148</v>
      </c>
      <c r="U146" s="1"/>
      <c r="V146" s="43" t="s">
        <v>97</v>
      </c>
      <c r="W146" s="1"/>
      <c r="X146" s="1"/>
      <c r="Y146" s="1" t="s">
        <v>98</v>
      </c>
      <c r="Z146" s="13"/>
      <c r="AA146" s="1" t="s">
        <v>1820</v>
      </c>
      <c r="AB146" s="1" t="s">
        <v>100</v>
      </c>
      <c r="AC146" t="s">
        <v>862</v>
      </c>
      <c r="AD146" s="1" t="s">
        <v>1821</v>
      </c>
      <c r="AE146" s="1" t="s">
        <v>1822</v>
      </c>
      <c r="AF146" s="1" t="s">
        <v>103</v>
      </c>
      <c r="AG146" t="s">
        <v>862</v>
      </c>
      <c r="AH146" s="1" t="s">
        <v>1823</v>
      </c>
      <c r="AI146" s="1" t="s">
        <v>1824</v>
      </c>
      <c r="AJ146" s="26" t="s">
        <v>105</v>
      </c>
      <c r="AK146" s="1"/>
      <c r="AL146" s="1"/>
      <c r="AM146" s="1"/>
      <c r="AN146" s="1"/>
      <c r="AO146" s="1"/>
      <c r="AP146" s="1"/>
      <c r="AQ146" s="1"/>
      <c r="AR146" s="1"/>
      <c r="AS146" s="1"/>
      <c r="BA146" s="1"/>
      <c r="BB146" s="1"/>
    </row>
    <row r="147" spans="1:54" ht="15" customHeight="1" thickTop="1" thickBot="1" x14ac:dyDescent="0.45">
      <c r="A147" s="31">
        <v>146</v>
      </c>
      <c r="B147" s="9" t="s">
        <v>86</v>
      </c>
      <c r="C147" s="4" t="s">
        <v>1825</v>
      </c>
      <c r="D147" s="4" t="s">
        <v>1826</v>
      </c>
      <c r="E147" s="1" t="s">
        <v>127</v>
      </c>
      <c r="F147" s="1" t="s">
        <v>142</v>
      </c>
      <c r="G147" s="1" t="s">
        <v>1827</v>
      </c>
      <c r="H147" s="1" t="s">
        <v>1828</v>
      </c>
      <c r="I147" s="1" t="s">
        <v>1829</v>
      </c>
      <c r="J147" s="1">
        <v>0</v>
      </c>
      <c r="K147" s="3">
        <v>0.7</v>
      </c>
      <c r="L147" s="3"/>
      <c r="M147" s="3"/>
      <c r="N147" s="1" t="s">
        <v>1830</v>
      </c>
      <c r="O147" s="1" t="s">
        <v>95</v>
      </c>
      <c r="P147" s="3" t="s">
        <v>96</v>
      </c>
      <c r="Q147" s="87" t="s">
        <v>327</v>
      </c>
      <c r="R147" s="88">
        <v>31889864</v>
      </c>
      <c r="S147" s="87" t="s">
        <v>327</v>
      </c>
      <c r="T147" s="96" t="s">
        <v>1831</v>
      </c>
      <c r="U147" s="1"/>
      <c r="V147" s="43" t="s">
        <v>97</v>
      </c>
      <c r="W147" s="1"/>
      <c r="X147" s="1"/>
      <c r="Y147" s="1" t="s">
        <v>98</v>
      </c>
      <c r="Z147" s="13"/>
      <c r="AA147" s="1" t="s">
        <v>1832</v>
      </c>
      <c r="AB147" s="1" t="s">
        <v>100</v>
      </c>
      <c r="AC147" t="s">
        <v>874</v>
      </c>
      <c r="AD147" s="1" t="s">
        <v>1833</v>
      </c>
      <c r="AE147" s="1" t="s">
        <v>1834</v>
      </c>
      <c r="AF147" s="1" t="s">
        <v>103</v>
      </c>
      <c r="AG147" t="s">
        <v>874</v>
      </c>
      <c r="AH147" s="1" t="s">
        <v>1835</v>
      </c>
      <c r="AI147" s="1" t="s">
        <v>1836</v>
      </c>
      <c r="AJ147" s="26" t="s">
        <v>105</v>
      </c>
      <c r="AK147" s="1"/>
      <c r="AL147" s="1"/>
      <c r="AM147" s="1"/>
      <c r="AN147" s="1"/>
      <c r="AO147" s="1"/>
      <c r="AP147" s="1"/>
      <c r="AQ147" s="1"/>
      <c r="AR147" s="1"/>
      <c r="AS147" s="1"/>
      <c r="BA147" s="1"/>
      <c r="BB147" s="1"/>
    </row>
    <row r="148" spans="1:54" ht="15" customHeight="1" thickTop="1" thickBot="1" x14ac:dyDescent="0.45">
      <c r="A148" s="31">
        <v>147</v>
      </c>
      <c r="B148" s="9" t="s">
        <v>86</v>
      </c>
      <c r="C148" s="4" t="s">
        <v>1837</v>
      </c>
      <c r="D148" s="4" t="s">
        <v>1837</v>
      </c>
      <c r="E148" s="1" t="s">
        <v>108</v>
      </c>
      <c r="F148" s="1" t="s">
        <v>127</v>
      </c>
      <c r="G148" s="1" t="s">
        <v>1838</v>
      </c>
      <c r="H148" s="1" t="s">
        <v>1839</v>
      </c>
      <c r="I148" s="1" t="s">
        <v>1840</v>
      </c>
      <c r="J148" s="1">
        <v>0</v>
      </c>
      <c r="K148" s="1">
        <v>0</v>
      </c>
      <c r="L148" s="1"/>
      <c r="M148" s="1"/>
      <c r="N148" s="1" t="s">
        <v>1841</v>
      </c>
      <c r="O148" s="1" t="s">
        <v>147</v>
      </c>
      <c r="P148" s="3" t="s">
        <v>96</v>
      </c>
      <c r="Q148" s="87" t="s">
        <v>491</v>
      </c>
      <c r="R148" s="88">
        <v>47621841</v>
      </c>
      <c r="S148" s="87" t="s">
        <v>491</v>
      </c>
      <c r="T148" s="96">
        <v>56708050</v>
      </c>
      <c r="U148" s="1"/>
      <c r="V148" s="43" t="s">
        <v>97</v>
      </c>
      <c r="W148" s="1"/>
      <c r="X148" s="1"/>
      <c r="Y148" s="1" t="s">
        <v>98</v>
      </c>
      <c r="Z148" s="26"/>
      <c r="AA148" s="1" t="s">
        <v>1842</v>
      </c>
      <c r="AB148" s="1" t="s">
        <v>100</v>
      </c>
      <c r="AC148" t="s">
        <v>886</v>
      </c>
      <c r="AD148" s="1" t="s">
        <v>1843</v>
      </c>
      <c r="AE148" s="1" t="s">
        <v>1844</v>
      </c>
      <c r="AF148" s="1" t="s">
        <v>103</v>
      </c>
      <c r="AG148" t="s">
        <v>886</v>
      </c>
      <c r="AH148" s="1" t="s">
        <v>1845</v>
      </c>
      <c r="AI148" s="1" t="s">
        <v>1846</v>
      </c>
      <c r="AJ148" s="26" t="s">
        <v>105</v>
      </c>
      <c r="AK148" s="1"/>
      <c r="AL148" s="1"/>
      <c r="AM148" s="1"/>
      <c r="AN148" s="1"/>
      <c r="AO148" s="1"/>
      <c r="AP148" s="1"/>
      <c r="AQ148" s="1"/>
      <c r="AR148" s="1"/>
      <c r="AS148" s="1"/>
      <c r="BA148" s="1"/>
      <c r="BB148" s="1"/>
    </row>
    <row r="149" spans="1:54" ht="15" customHeight="1" thickTop="1" thickBot="1" x14ac:dyDescent="0.45">
      <c r="A149" s="31">
        <v>148</v>
      </c>
      <c r="B149" s="9" t="s">
        <v>86</v>
      </c>
      <c r="C149" s="4" t="s">
        <v>1847</v>
      </c>
      <c r="D149" s="4" t="s">
        <v>1848</v>
      </c>
      <c r="E149" s="1" t="s">
        <v>127</v>
      </c>
      <c r="F149" s="1" t="s">
        <v>108</v>
      </c>
      <c r="G149" s="1" t="s">
        <v>1849</v>
      </c>
      <c r="H149" s="1" t="s">
        <v>1850</v>
      </c>
      <c r="I149" s="1" t="s">
        <v>1851</v>
      </c>
      <c r="J149" s="1">
        <v>0</v>
      </c>
      <c r="K149" s="1">
        <v>0</v>
      </c>
      <c r="L149" s="1"/>
      <c r="M149" s="1"/>
      <c r="N149" s="1" t="s">
        <v>1852</v>
      </c>
      <c r="O149" s="1" t="s">
        <v>95</v>
      </c>
      <c r="P149" s="3" t="s">
        <v>96</v>
      </c>
      <c r="Q149" s="87" t="s">
        <v>1457</v>
      </c>
      <c r="R149" s="88">
        <v>40093591</v>
      </c>
      <c r="S149" s="87" t="s">
        <v>1457</v>
      </c>
      <c r="T149" s="96">
        <v>6975904</v>
      </c>
      <c r="U149" s="1"/>
      <c r="V149" s="43" t="s">
        <v>97</v>
      </c>
      <c r="W149" s="1"/>
      <c r="X149" s="1"/>
      <c r="Y149" s="1" t="s">
        <v>98</v>
      </c>
      <c r="Z149" s="13"/>
      <c r="AA149" s="1" t="s">
        <v>1853</v>
      </c>
      <c r="AB149" s="1" t="s">
        <v>100</v>
      </c>
      <c r="AC149" t="s">
        <v>899</v>
      </c>
      <c r="AD149" s="1" t="s">
        <v>1854</v>
      </c>
      <c r="AE149" s="1" t="s">
        <v>1855</v>
      </c>
      <c r="AF149" s="1" t="s">
        <v>103</v>
      </c>
      <c r="AG149" t="s">
        <v>899</v>
      </c>
      <c r="AH149" s="1" t="s">
        <v>1856</v>
      </c>
      <c r="AI149" s="1" t="s">
        <v>1857</v>
      </c>
      <c r="AJ149" s="26" t="s">
        <v>105</v>
      </c>
      <c r="AK149" s="1"/>
      <c r="AL149" s="1"/>
      <c r="AM149" s="1"/>
      <c r="AN149" s="1"/>
      <c r="AO149" s="1"/>
      <c r="AP149" s="1"/>
      <c r="AQ149" s="1"/>
      <c r="AR149" s="1"/>
      <c r="AS149" s="1"/>
      <c r="BA149" s="1"/>
      <c r="BB149" s="1"/>
    </row>
    <row r="150" spans="1:54" ht="15" customHeight="1" thickTop="1" thickBot="1" x14ac:dyDescent="0.45">
      <c r="A150" s="31">
        <v>149</v>
      </c>
      <c r="B150" s="9" t="s">
        <v>86</v>
      </c>
      <c r="C150" s="4" t="s">
        <v>1858</v>
      </c>
      <c r="D150" s="4" t="s">
        <v>1859</v>
      </c>
      <c r="E150" s="1" t="s">
        <v>108</v>
      </c>
      <c r="F150" s="1" t="s">
        <v>127</v>
      </c>
      <c r="G150" s="1" t="s">
        <v>1860</v>
      </c>
      <c r="H150" s="1" t="s">
        <v>1861</v>
      </c>
      <c r="I150" s="1" t="s">
        <v>1862</v>
      </c>
      <c r="J150" s="1">
        <v>0</v>
      </c>
      <c r="K150" s="1">
        <v>0</v>
      </c>
      <c r="L150" s="1"/>
      <c r="M150" s="1"/>
      <c r="N150" s="1" t="s">
        <v>1863</v>
      </c>
      <c r="O150" s="1" t="s">
        <v>95</v>
      </c>
      <c r="P150" s="3" t="s">
        <v>96</v>
      </c>
      <c r="R150" s="88"/>
      <c r="S150" s="87" t="s">
        <v>177</v>
      </c>
      <c r="T150" s="96">
        <v>35130855</v>
      </c>
      <c r="U150" s="1"/>
      <c r="V150" s="43" t="s">
        <v>97</v>
      </c>
      <c r="W150" s="1"/>
      <c r="X150" s="1"/>
      <c r="Y150" s="1" t="s">
        <v>98</v>
      </c>
      <c r="Z150" s="13"/>
      <c r="AA150" s="1" t="s">
        <v>1864</v>
      </c>
      <c r="AB150" s="1" t="s">
        <v>100</v>
      </c>
      <c r="AC150" t="s">
        <v>910</v>
      </c>
      <c r="AD150" s="1" t="s">
        <v>1865</v>
      </c>
      <c r="AE150" s="1" t="s">
        <v>1866</v>
      </c>
      <c r="AF150" s="1" t="s">
        <v>103</v>
      </c>
      <c r="AG150" t="s">
        <v>910</v>
      </c>
      <c r="AH150" s="1" t="s">
        <v>1867</v>
      </c>
      <c r="AI150" s="1" t="s">
        <v>1868</v>
      </c>
      <c r="AJ150" s="26" t="s">
        <v>105</v>
      </c>
      <c r="AK150" s="1"/>
      <c r="AL150" s="1"/>
      <c r="AM150" s="1"/>
      <c r="AN150" s="1"/>
      <c r="AO150" s="1"/>
      <c r="AP150" s="1"/>
      <c r="AQ150" s="1"/>
      <c r="AR150" s="1"/>
      <c r="AS150" s="1"/>
      <c r="BA150" s="1"/>
      <c r="BB150" s="1"/>
    </row>
    <row r="151" spans="1:54" ht="15" customHeight="1" thickTop="1" thickBot="1" x14ac:dyDescent="0.45">
      <c r="A151" s="31">
        <v>150</v>
      </c>
      <c r="B151" s="9" t="s">
        <v>86</v>
      </c>
      <c r="C151" s="4" t="s">
        <v>1869</v>
      </c>
      <c r="D151" s="4" t="s">
        <v>1870</v>
      </c>
      <c r="E151" s="1" t="s">
        <v>127</v>
      </c>
      <c r="F151" s="1" t="s">
        <v>108</v>
      </c>
      <c r="G151" s="1" t="s">
        <v>1871</v>
      </c>
      <c r="H151" s="1" t="s">
        <v>1872</v>
      </c>
      <c r="I151" s="1" t="s">
        <v>1873</v>
      </c>
      <c r="J151" s="1">
        <v>0</v>
      </c>
      <c r="K151" s="1">
        <v>0</v>
      </c>
      <c r="L151" s="1"/>
      <c r="M151" s="1"/>
      <c r="N151" s="1" t="s">
        <v>1874</v>
      </c>
      <c r="O151" s="1" t="s">
        <v>147</v>
      </c>
      <c r="P151" s="3" t="s">
        <v>96</v>
      </c>
      <c r="Q151" s="87" t="s">
        <v>603</v>
      </c>
      <c r="R151" s="88">
        <v>13146728</v>
      </c>
      <c r="S151" s="87" t="s">
        <v>603</v>
      </c>
      <c r="T151" s="96">
        <v>23141496</v>
      </c>
      <c r="U151" s="1"/>
      <c r="V151" s="43" t="s">
        <v>97</v>
      </c>
      <c r="W151" s="1"/>
      <c r="X151" s="1"/>
      <c r="Y151" s="1" t="s">
        <v>98</v>
      </c>
      <c r="Z151" s="26"/>
      <c r="AA151" s="1" t="s">
        <v>1875</v>
      </c>
      <c r="AB151" s="1" t="s">
        <v>100</v>
      </c>
      <c r="AC151" t="s">
        <v>923</v>
      </c>
      <c r="AD151" s="1" t="s">
        <v>1876</v>
      </c>
      <c r="AE151" s="1" t="s">
        <v>1877</v>
      </c>
      <c r="AF151" s="1" t="s">
        <v>103</v>
      </c>
      <c r="AG151" t="s">
        <v>923</v>
      </c>
      <c r="AH151" s="1" t="s">
        <v>1878</v>
      </c>
      <c r="AI151" s="1" t="s">
        <v>1879</v>
      </c>
      <c r="AJ151" s="26" t="s">
        <v>105</v>
      </c>
      <c r="AK151" s="1"/>
      <c r="AL151" s="1"/>
      <c r="AM151" s="1"/>
      <c r="AN151" s="1"/>
      <c r="AO151" s="1"/>
      <c r="AP151" s="1"/>
      <c r="AQ151" s="1"/>
      <c r="AR151" s="1"/>
      <c r="AS151" s="1"/>
      <c r="BA151" s="1"/>
      <c r="BB151" s="1"/>
    </row>
    <row r="152" spans="1:54" ht="15" customHeight="1" thickTop="1" thickBot="1" x14ac:dyDescent="0.45">
      <c r="A152" s="31">
        <v>151</v>
      </c>
      <c r="B152" s="9" t="s">
        <v>86</v>
      </c>
      <c r="C152" s="4" t="s">
        <v>1880</v>
      </c>
      <c r="D152" s="4" t="s">
        <v>1881</v>
      </c>
      <c r="E152" s="1" t="s">
        <v>142</v>
      </c>
      <c r="F152" s="1" t="s">
        <v>127</v>
      </c>
      <c r="G152" s="1" t="s">
        <v>1882</v>
      </c>
      <c r="H152" s="1" t="s">
        <v>1883</v>
      </c>
      <c r="I152" s="1" t="s">
        <v>1884</v>
      </c>
      <c r="J152" s="1">
        <v>0</v>
      </c>
      <c r="K152" s="1">
        <v>0</v>
      </c>
      <c r="L152" s="1"/>
      <c r="M152" s="1"/>
      <c r="N152" s="1" t="s">
        <v>1885</v>
      </c>
      <c r="O152" s="1" t="s">
        <v>95</v>
      </c>
      <c r="P152" s="3" t="s">
        <v>96</v>
      </c>
      <c r="Q152" s="87" t="s">
        <v>239</v>
      </c>
      <c r="R152" s="88">
        <v>72156356</v>
      </c>
      <c r="U152" s="1"/>
      <c r="V152" s="43" t="s">
        <v>97</v>
      </c>
      <c r="W152" s="1"/>
      <c r="X152" s="1"/>
      <c r="Y152" s="1" t="s">
        <v>98</v>
      </c>
      <c r="Z152" s="13"/>
      <c r="AA152" s="1" t="s">
        <v>1886</v>
      </c>
      <c r="AB152" s="1" t="s">
        <v>100</v>
      </c>
      <c r="AC152" t="s">
        <v>938</v>
      </c>
      <c r="AD152" s="1" t="s">
        <v>1887</v>
      </c>
      <c r="AE152" s="1" t="s">
        <v>1888</v>
      </c>
      <c r="AF152" s="1" t="s">
        <v>103</v>
      </c>
      <c r="AG152" t="s">
        <v>938</v>
      </c>
      <c r="AH152" s="1" t="s">
        <v>1889</v>
      </c>
      <c r="AI152" s="1" t="s">
        <v>1890</v>
      </c>
      <c r="AJ152" s="26" t="s">
        <v>105</v>
      </c>
      <c r="AK152" s="1"/>
      <c r="AL152" s="1"/>
      <c r="AM152" s="1"/>
      <c r="AN152" s="1"/>
      <c r="AO152" s="1"/>
      <c r="AP152" s="1"/>
      <c r="AQ152" s="1"/>
      <c r="AR152" s="1"/>
      <c r="AS152" s="1"/>
      <c r="BA152" s="1"/>
      <c r="BB152" s="1"/>
    </row>
    <row r="153" spans="1:54" ht="15" customHeight="1" thickTop="1" thickBot="1" x14ac:dyDescent="0.45">
      <c r="A153" s="31">
        <v>152</v>
      </c>
      <c r="B153" s="9" t="s">
        <v>86</v>
      </c>
      <c r="C153" s="4" t="s">
        <v>1891</v>
      </c>
      <c r="D153" s="4" t="s">
        <v>1892</v>
      </c>
      <c r="E153" s="1" t="s">
        <v>127</v>
      </c>
      <c r="F153" s="1" t="s">
        <v>142</v>
      </c>
      <c r="G153" s="1" t="s">
        <v>1893</v>
      </c>
      <c r="H153" s="1" t="s">
        <v>1894</v>
      </c>
      <c r="I153" s="1" t="s">
        <v>1895</v>
      </c>
      <c r="J153" s="1">
        <v>0</v>
      </c>
      <c r="K153" s="1">
        <v>0</v>
      </c>
      <c r="L153" s="1"/>
      <c r="M153" s="1"/>
      <c r="N153" s="1" t="s">
        <v>1896</v>
      </c>
      <c r="O153" s="1" t="s">
        <v>147</v>
      </c>
      <c r="P153" s="3" t="s">
        <v>96</v>
      </c>
      <c r="Q153" s="87" t="s">
        <v>115</v>
      </c>
      <c r="R153" s="88">
        <v>51040180</v>
      </c>
      <c r="S153" s="87" t="s">
        <v>115</v>
      </c>
      <c r="T153" s="96">
        <v>21039383</v>
      </c>
      <c r="U153" s="1"/>
      <c r="V153" s="43" t="s">
        <v>97</v>
      </c>
      <c r="W153" s="1"/>
      <c r="X153" s="1"/>
      <c r="Y153" s="1" t="s">
        <v>98</v>
      </c>
      <c r="Z153" s="26"/>
      <c r="AA153" s="1" t="s">
        <v>1897</v>
      </c>
      <c r="AB153" s="1" t="s">
        <v>100</v>
      </c>
      <c r="AC153" t="s">
        <v>950</v>
      </c>
      <c r="AD153" s="1" t="s">
        <v>1898</v>
      </c>
      <c r="AE153" s="1" t="s">
        <v>1899</v>
      </c>
      <c r="AF153" s="1" t="s">
        <v>103</v>
      </c>
      <c r="AG153" t="s">
        <v>950</v>
      </c>
      <c r="AH153" s="1" t="s">
        <v>1900</v>
      </c>
      <c r="AI153" s="1" t="s">
        <v>1901</v>
      </c>
      <c r="AJ153" s="26" t="s">
        <v>105</v>
      </c>
      <c r="AK153" s="1"/>
      <c r="AL153" s="1"/>
      <c r="AM153" s="1"/>
      <c r="AN153" s="1"/>
      <c r="AO153" s="1"/>
      <c r="AP153" s="1"/>
      <c r="AQ153" s="1"/>
      <c r="AR153" s="1"/>
      <c r="AS153" s="1"/>
      <c r="BA153" s="1"/>
      <c r="BB153" s="1"/>
    </row>
    <row r="154" spans="1:54" ht="15" customHeight="1" thickTop="1" thickBot="1" x14ac:dyDescent="0.45">
      <c r="A154" s="31">
        <v>153</v>
      </c>
      <c r="B154" s="9" t="s">
        <v>86</v>
      </c>
      <c r="C154" s="4" t="s">
        <v>1902</v>
      </c>
      <c r="D154" s="4" t="s">
        <v>1903</v>
      </c>
      <c r="E154" s="1" t="s">
        <v>108</v>
      </c>
      <c r="F154" s="1" t="s">
        <v>157</v>
      </c>
      <c r="G154" s="1" t="s">
        <v>1904</v>
      </c>
      <c r="H154" s="1" t="s">
        <v>1905</v>
      </c>
      <c r="I154" s="1" t="s">
        <v>1906</v>
      </c>
      <c r="J154" s="1">
        <v>0</v>
      </c>
      <c r="K154" s="1">
        <v>0</v>
      </c>
      <c r="L154" s="1"/>
      <c r="M154" s="1"/>
      <c r="N154" s="1" t="s">
        <v>1907</v>
      </c>
      <c r="O154" s="1" t="s">
        <v>147</v>
      </c>
      <c r="P154" s="3" t="s">
        <v>96</v>
      </c>
      <c r="Q154" s="87" t="s">
        <v>177</v>
      </c>
      <c r="R154" s="88" t="s">
        <v>1908</v>
      </c>
      <c r="S154" s="87" t="s">
        <v>177</v>
      </c>
      <c r="T154" s="96">
        <v>58688462</v>
      </c>
      <c r="U154" s="1"/>
      <c r="V154" s="43" t="s">
        <v>97</v>
      </c>
      <c r="W154" s="1"/>
      <c r="X154" s="1"/>
      <c r="Y154" s="1" t="s">
        <v>98</v>
      </c>
      <c r="Z154" s="26"/>
      <c r="AA154" s="1" t="s">
        <v>1909</v>
      </c>
      <c r="AB154" s="1" t="s">
        <v>100</v>
      </c>
      <c r="AC154" t="s">
        <v>962</v>
      </c>
      <c r="AD154" s="1" t="s">
        <v>1910</v>
      </c>
      <c r="AE154" s="1" t="s">
        <v>1911</v>
      </c>
      <c r="AF154" s="1" t="s">
        <v>103</v>
      </c>
      <c r="AG154" t="s">
        <v>962</v>
      </c>
      <c r="AH154" s="1" t="s">
        <v>1912</v>
      </c>
      <c r="AI154" s="1" t="s">
        <v>1913</v>
      </c>
      <c r="AJ154" s="26" t="s">
        <v>105</v>
      </c>
      <c r="AK154" s="1"/>
      <c r="AL154" s="1"/>
      <c r="AM154" s="1"/>
      <c r="AN154" s="1"/>
      <c r="AO154" s="1"/>
      <c r="AP154" s="1"/>
      <c r="AQ154" s="1"/>
      <c r="AR154" s="1"/>
      <c r="AS154" s="1"/>
      <c r="BA154" s="1"/>
      <c r="BB154" s="1"/>
    </row>
    <row r="155" spans="1:54" ht="15" customHeight="1" thickTop="1" thickBot="1" x14ac:dyDescent="0.45">
      <c r="A155" s="31">
        <v>154</v>
      </c>
      <c r="B155" s="9" t="s">
        <v>86</v>
      </c>
      <c r="C155" s="4" t="s">
        <v>1914</v>
      </c>
      <c r="D155" s="4" t="s">
        <v>1915</v>
      </c>
      <c r="E155" s="1" t="s">
        <v>108</v>
      </c>
      <c r="F155" s="1" t="s">
        <v>127</v>
      </c>
      <c r="G155" s="1" t="s">
        <v>1916</v>
      </c>
      <c r="H155" s="1" t="s">
        <v>1917</v>
      </c>
      <c r="I155" s="1" t="s">
        <v>1918</v>
      </c>
      <c r="J155" s="1">
        <v>0</v>
      </c>
      <c r="K155" s="1">
        <v>0</v>
      </c>
      <c r="L155" s="1"/>
      <c r="M155" s="1"/>
      <c r="N155" s="1" t="s">
        <v>1919</v>
      </c>
      <c r="O155" s="1" t="s">
        <v>95</v>
      </c>
      <c r="P155" s="3" t="s">
        <v>96</v>
      </c>
      <c r="Q155" s="87" t="s">
        <v>190</v>
      </c>
      <c r="R155" s="88">
        <v>43120003</v>
      </c>
      <c r="S155" s="87" t="s">
        <v>252</v>
      </c>
      <c r="T155" s="96">
        <v>36061414</v>
      </c>
      <c r="U155" s="1"/>
      <c r="V155" s="43" t="s">
        <v>97</v>
      </c>
      <c r="W155" s="1"/>
      <c r="X155" s="1"/>
      <c r="Y155" s="1" t="s">
        <v>98</v>
      </c>
      <c r="Z155" s="13"/>
      <c r="AA155" s="1" t="s">
        <v>1920</v>
      </c>
      <c r="AB155" s="1" t="s">
        <v>100</v>
      </c>
      <c r="AC155" t="s">
        <v>973</v>
      </c>
      <c r="AD155" s="1" t="s">
        <v>1921</v>
      </c>
      <c r="AE155" s="1" t="s">
        <v>1922</v>
      </c>
      <c r="AF155" s="1" t="s">
        <v>103</v>
      </c>
      <c r="AG155" t="s">
        <v>973</v>
      </c>
      <c r="AH155" s="1" t="s">
        <v>1923</v>
      </c>
      <c r="AI155" s="1" t="s">
        <v>1924</v>
      </c>
      <c r="AJ155" s="26" t="s">
        <v>105</v>
      </c>
      <c r="AK155" s="1"/>
      <c r="AL155" s="1"/>
      <c r="AM155" s="1"/>
      <c r="AN155" s="1"/>
      <c r="AO155" s="1"/>
      <c r="AP155" s="1"/>
      <c r="AQ155" s="1"/>
      <c r="AR155" s="1"/>
      <c r="AS155" s="1"/>
      <c r="BA155" s="1"/>
      <c r="BB155" s="1"/>
    </row>
    <row r="156" spans="1:54" ht="15" customHeight="1" thickTop="1" thickBot="1" x14ac:dyDescent="0.45">
      <c r="A156" s="31">
        <v>155</v>
      </c>
      <c r="B156" s="9" t="s">
        <v>86</v>
      </c>
      <c r="C156" s="4" t="s">
        <v>1925</v>
      </c>
      <c r="D156" s="4" t="s">
        <v>1926</v>
      </c>
      <c r="E156" s="1" t="s">
        <v>109</v>
      </c>
      <c r="F156" s="1" t="s">
        <v>142</v>
      </c>
      <c r="G156" s="1" t="s">
        <v>1927</v>
      </c>
      <c r="H156" s="1" t="s">
        <v>1928</v>
      </c>
      <c r="I156" s="1" t="s">
        <v>1929</v>
      </c>
      <c r="J156" s="1">
        <v>0</v>
      </c>
      <c r="K156" s="1">
        <v>0</v>
      </c>
      <c r="L156" s="1"/>
      <c r="M156" s="1"/>
      <c r="N156" s="1" t="s">
        <v>1930</v>
      </c>
      <c r="O156" s="1" t="s">
        <v>176</v>
      </c>
      <c r="P156" s="3" t="s">
        <v>96</v>
      </c>
      <c r="Q156" s="87" t="s">
        <v>1601</v>
      </c>
      <c r="R156" s="88">
        <v>29333295</v>
      </c>
      <c r="S156" s="87" t="s">
        <v>1601</v>
      </c>
      <c r="T156" s="96">
        <v>29941952</v>
      </c>
      <c r="U156" s="1"/>
      <c r="V156" s="43" t="s">
        <v>97</v>
      </c>
      <c r="W156" s="2" t="s">
        <v>735</v>
      </c>
      <c r="X156" s="2"/>
      <c r="Y156" s="1" t="s">
        <v>98</v>
      </c>
      <c r="Z156" s="13"/>
      <c r="AA156" s="1" t="s">
        <v>1931</v>
      </c>
      <c r="AB156" s="1" t="s">
        <v>100</v>
      </c>
      <c r="AC156" t="s">
        <v>985</v>
      </c>
      <c r="AD156" s="1" t="s">
        <v>1932</v>
      </c>
      <c r="AE156" s="1" t="s">
        <v>1933</v>
      </c>
      <c r="AF156" s="1" t="s">
        <v>103</v>
      </c>
      <c r="AG156" t="s">
        <v>985</v>
      </c>
      <c r="AH156" s="1" t="s">
        <v>1934</v>
      </c>
      <c r="AI156" s="1" t="s">
        <v>1935</v>
      </c>
      <c r="AJ156" s="26" t="s">
        <v>105</v>
      </c>
      <c r="AK156" s="1"/>
      <c r="AL156" s="1"/>
      <c r="AM156" s="1"/>
      <c r="AN156" s="1"/>
      <c r="AO156" s="1"/>
      <c r="AP156" s="1"/>
      <c r="AQ156" s="1"/>
      <c r="AR156" s="1"/>
      <c r="AS156" s="1"/>
      <c r="BA156" s="1"/>
      <c r="BB156" s="1"/>
    </row>
    <row r="157" spans="1:54" ht="15" customHeight="1" thickTop="1" thickBot="1" x14ac:dyDescent="0.45">
      <c r="A157" s="31">
        <v>156</v>
      </c>
      <c r="B157" s="9" t="s">
        <v>86</v>
      </c>
      <c r="C157" s="4" t="s">
        <v>1936</v>
      </c>
      <c r="D157" s="4" t="s">
        <v>1937</v>
      </c>
      <c r="E157" s="1" t="s">
        <v>109</v>
      </c>
      <c r="F157" s="1" t="s">
        <v>142</v>
      </c>
      <c r="G157" s="1" t="s">
        <v>1938</v>
      </c>
      <c r="H157" s="1" t="s">
        <v>1939</v>
      </c>
      <c r="I157" s="1" t="s">
        <v>1940</v>
      </c>
      <c r="J157" s="1">
        <v>0</v>
      </c>
      <c r="K157" s="1">
        <v>0</v>
      </c>
      <c r="L157" s="1"/>
      <c r="M157" s="1"/>
      <c r="N157" s="1" t="s">
        <v>1941</v>
      </c>
      <c r="O157" s="1" t="s">
        <v>176</v>
      </c>
      <c r="P157" s="3" t="s">
        <v>96</v>
      </c>
      <c r="Q157" s="87" t="s">
        <v>177</v>
      </c>
      <c r="R157" s="88">
        <v>14699971</v>
      </c>
      <c r="S157" s="87" t="s">
        <v>1457</v>
      </c>
      <c r="T157" s="96">
        <v>38784886</v>
      </c>
      <c r="U157" s="1"/>
      <c r="V157" s="43" t="s">
        <v>97</v>
      </c>
      <c r="W157" s="1"/>
      <c r="X157" s="1"/>
      <c r="Y157" s="1" t="s">
        <v>98</v>
      </c>
      <c r="Z157" s="26"/>
      <c r="AA157" s="1" t="s">
        <v>1942</v>
      </c>
      <c r="AB157" s="1" t="s">
        <v>100</v>
      </c>
      <c r="AC157" t="s">
        <v>996</v>
      </c>
      <c r="AD157" s="1" t="s">
        <v>1943</v>
      </c>
      <c r="AE157" s="1" t="s">
        <v>1944</v>
      </c>
      <c r="AF157" s="1" t="s">
        <v>103</v>
      </c>
      <c r="AG157" t="s">
        <v>996</v>
      </c>
      <c r="AH157" s="1" t="s">
        <v>1945</v>
      </c>
      <c r="AI157" s="1" t="s">
        <v>1946</v>
      </c>
      <c r="AJ157" s="26" t="s">
        <v>105</v>
      </c>
      <c r="AK157" s="1"/>
      <c r="AL157" s="1"/>
      <c r="AM157" s="1"/>
      <c r="AN157" s="1"/>
      <c r="AO157" s="1"/>
      <c r="AP157" s="1"/>
      <c r="AQ157" s="1"/>
      <c r="AR157" s="1"/>
      <c r="AS157" s="1"/>
      <c r="BA157" s="1"/>
      <c r="BB157" s="1"/>
    </row>
    <row r="158" spans="1:54" ht="15" customHeight="1" thickTop="1" thickBot="1" x14ac:dyDescent="0.45">
      <c r="A158" s="31">
        <v>157</v>
      </c>
      <c r="B158" s="9" t="s">
        <v>86</v>
      </c>
      <c r="C158" s="4" t="s">
        <v>1947</v>
      </c>
      <c r="D158" s="4" t="s">
        <v>1948</v>
      </c>
      <c r="E158" s="1" t="s">
        <v>109</v>
      </c>
      <c r="F158" s="1" t="s">
        <v>142</v>
      </c>
      <c r="G158" s="1" t="s">
        <v>1949</v>
      </c>
      <c r="H158" s="1" t="s">
        <v>1950</v>
      </c>
      <c r="I158" s="1" t="s">
        <v>1951</v>
      </c>
      <c r="J158" s="1">
        <v>0</v>
      </c>
      <c r="K158" s="1">
        <v>0</v>
      </c>
      <c r="L158" s="1"/>
      <c r="M158" s="1"/>
      <c r="N158" s="1" t="s">
        <v>1952</v>
      </c>
      <c r="O158" s="1" t="s">
        <v>176</v>
      </c>
      <c r="P158" s="3" t="s">
        <v>96</v>
      </c>
      <c r="Q158" s="87" t="s">
        <v>440</v>
      </c>
      <c r="R158" s="88">
        <v>19138835</v>
      </c>
      <c r="S158" s="87" t="s">
        <v>440</v>
      </c>
      <c r="T158" s="96">
        <v>23147965</v>
      </c>
      <c r="U158" s="1"/>
      <c r="V158" s="43" t="s">
        <v>97</v>
      </c>
      <c r="W158" s="1"/>
      <c r="X158" s="1"/>
      <c r="Y158" s="1" t="s">
        <v>98</v>
      </c>
      <c r="Z158" s="13"/>
      <c r="AA158" s="1" t="s">
        <v>1953</v>
      </c>
      <c r="AB158" s="1" t="s">
        <v>100</v>
      </c>
      <c r="AC158" t="s">
        <v>1007</v>
      </c>
      <c r="AD158" s="1" t="s">
        <v>1954</v>
      </c>
      <c r="AE158" s="1" t="s">
        <v>1955</v>
      </c>
      <c r="AF158" s="1" t="s">
        <v>103</v>
      </c>
      <c r="AG158" t="s">
        <v>1007</v>
      </c>
      <c r="AH158" s="1" t="s">
        <v>1956</v>
      </c>
      <c r="AI158" s="1" t="s">
        <v>1957</v>
      </c>
      <c r="AJ158" s="26" t="s">
        <v>105</v>
      </c>
      <c r="AK158" s="1"/>
      <c r="AL158" s="1"/>
      <c r="AM158" s="1"/>
      <c r="AN158" s="1"/>
      <c r="AO158" s="1"/>
      <c r="AP158" s="1"/>
      <c r="AQ158" s="1"/>
      <c r="AR158" s="1"/>
      <c r="AS158" s="1"/>
      <c r="BA158" s="1"/>
      <c r="BB158" s="1"/>
    </row>
    <row r="159" spans="1:54" ht="15" customHeight="1" thickTop="1" thickBot="1" x14ac:dyDescent="0.45">
      <c r="A159" s="31">
        <v>158</v>
      </c>
      <c r="B159" s="9" t="s">
        <v>86</v>
      </c>
      <c r="C159" s="4" t="s">
        <v>1958</v>
      </c>
      <c r="D159" s="4" t="s">
        <v>1959</v>
      </c>
      <c r="E159" s="1" t="s">
        <v>127</v>
      </c>
      <c r="F159" s="1" t="s">
        <v>108</v>
      </c>
      <c r="G159" s="1" t="s">
        <v>1960</v>
      </c>
      <c r="H159" s="1" t="s">
        <v>1961</v>
      </c>
      <c r="I159" s="1" t="s">
        <v>1962</v>
      </c>
      <c r="J159" s="1">
        <v>0</v>
      </c>
      <c r="K159" s="1">
        <v>0</v>
      </c>
      <c r="L159" s="1"/>
      <c r="M159" s="1"/>
      <c r="N159" s="1" t="s">
        <v>1963</v>
      </c>
      <c r="O159" s="1" t="s">
        <v>147</v>
      </c>
      <c r="P159" s="3" t="s">
        <v>96</v>
      </c>
      <c r="Q159" s="87" t="s">
        <v>1964</v>
      </c>
      <c r="R159" s="88">
        <v>41784960</v>
      </c>
      <c r="S159" s="87" t="s">
        <v>440</v>
      </c>
      <c r="T159" s="96">
        <v>2800047</v>
      </c>
      <c r="U159" s="1"/>
      <c r="V159" s="43" t="s">
        <v>97</v>
      </c>
      <c r="W159" s="1"/>
      <c r="X159" s="1"/>
      <c r="Y159" s="1" t="s">
        <v>98</v>
      </c>
      <c r="Z159" s="26"/>
      <c r="AA159" s="1" t="s">
        <v>1965</v>
      </c>
      <c r="AB159" s="1" t="s">
        <v>100</v>
      </c>
      <c r="AC159" t="s">
        <v>1019</v>
      </c>
      <c r="AD159" s="1" t="s">
        <v>1966</v>
      </c>
      <c r="AE159" s="1" t="s">
        <v>1967</v>
      </c>
      <c r="AF159" s="1" t="s">
        <v>103</v>
      </c>
      <c r="AG159" t="s">
        <v>1019</v>
      </c>
      <c r="AH159" s="1" t="s">
        <v>1968</v>
      </c>
      <c r="AI159" s="1" t="s">
        <v>1969</v>
      </c>
      <c r="AJ159" s="26" t="s">
        <v>105</v>
      </c>
      <c r="AK159" s="1"/>
      <c r="AL159" s="1"/>
      <c r="AM159" s="1"/>
      <c r="AN159" s="1"/>
      <c r="AO159" s="1"/>
      <c r="AP159" s="1"/>
      <c r="AQ159" s="1"/>
      <c r="AR159" s="1"/>
      <c r="AS159" s="1"/>
      <c r="BA159" s="1"/>
      <c r="BB159" s="1"/>
    </row>
    <row r="160" spans="1:54" ht="15" customHeight="1" thickTop="1" thickBot="1" x14ac:dyDescent="0.45">
      <c r="A160" s="31">
        <v>159</v>
      </c>
      <c r="B160" s="9" t="s">
        <v>86</v>
      </c>
      <c r="C160" s="4" t="s">
        <v>1970</v>
      </c>
      <c r="D160" s="4" t="s">
        <v>1971</v>
      </c>
      <c r="E160" s="1" t="s">
        <v>109</v>
      </c>
      <c r="F160" s="1" t="s">
        <v>142</v>
      </c>
      <c r="G160" s="1" t="s">
        <v>1972</v>
      </c>
      <c r="H160" s="1" t="s">
        <v>1973</v>
      </c>
      <c r="I160" s="1" t="s">
        <v>1974</v>
      </c>
      <c r="J160" s="1">
        <v>0</v>
      </c>
      <c r="K160" s="1">
        <v>0</v>
      </c>
      <c r="L160" s="1"/>
      <c r="M160" s="1"/>
      <c r="N160" s="1" t="s">
        <v>1975</v>
      </c>
      <c r="O160" s="1" t="s">
        <v>176</v>
      </c>
      <c r="P160" s="3" t="s">
        <v>96</v>
      </c>
      <c r="Q160" s="87" t="s">
        <v>1457</v>
      </c>
      <c r="R160" s="88">
        <v>17928099</v>
      </c>
      <c r="S160" s="87" t="s">
        <v>1457</v>
      </c>
      <c r="T160" s="96">
        <v>24569258</v>
      </c>
      <c r="U160" s="1"/>
      <c r="V160" s="43" t="s">
        <v>97</v>
      </c>
      <c r="W160" s="1"/>
      <c r="X160" s="1"/>
      <c r="Y160" s="1" t="s">
        <v>98</v>
      </c>
      <c r="Z160" s="13"/>
      <c r="AA160" s="1" t="s">
        <v>1976</v>
      </c>
      <c r="AB160" s="1" t="s">
        <v>100</v>
      </c>
      <c r="AC160" t="s">
        <v>1031</v>
      </c>
      <c r="AD160" s="1" t="s">
        <v>1977</v>
      </c>
      <c r="AE160" s="1" t="s">
        <v>1978</v>
      </c>
      <c r="AF160" s="1" t="s">
        <v>103</v>
      </c>
      <c r="AG160" t="s">
        <v>1031</v>
      </c>
      <c r="AH160" s="1" t="s">
        <v>1979</v>
      </c>
      <c r="AI160" s="1" t="s">
        <v>1980</v>
      </c>
      <c r="AJ160" s="26" t="s">
        <v>105</v>
      </c>
      <c r="AK160" s="1"/>
      <c r="AL160" s="1"/>
      <c r="AM160" s="1"/>
      <c r="AN160" s="1"/>
      <c r="AO160" s="1"/>
      <c r="AP160" s="1"/>
      <c r="AQ160" s="1"/>
      <c r="AR160" s="1"/>
      <c r="AS160" s="1"/>
      <c r="BA160" s="1"/>
      <c r="BB160" s="1"/>
    </row>
    <row r="161" spans="1:54" ht="15" customHeight="1" thickTop="1" thickBot="1" x14ac:dyDescent="0.45">
      <c r="A161" s="31">
        <v>160</v>
      </c>
      <c r="B161" s="9" t="s">
        <v>86</v>
      </c>
      <c r="C161" s="4" t="s">
        <v>1981</v>
      </c>
      <c r="D161" s="4" t="s">
        <v>1982</v>
      </c>
      <c r="E161" s="1" t="s">
        <v>142</v>
      </c>
      <c r="F161" s="1" t="s">
        <v>109</v>
      </c>
      <c r="G161" s="1" t="s">
        <v>1983</v>
      </c>
      <c r="H161" s="1" t="s">
        <v>1984</v>
      </c>
      <c r="I161" s="1" t="s">
        <v>1985</v>
      </c>
      <c r="J161" s="1">
        <v>0</v>
      </c>
      <c r="K161" s="1">
        <v>0</v>
      </c>
      <c r="L161" s="1"/>
      <c r="M161" s="1"/>
      <c r="N161" s="1" t="s">
        <v>1986</v>
      </c>
      <c r="O161" s="1" t="s">
        <v>147</v>
      </c>
      <c r="P161" s="3" t="s">
        <v>96</v>
      </c>
      <c r="Q161" s="87" t="s">
        <v>239</v>
      </c>
      <c r="R161" s="88">
        <v>30314171</v>
      </c>
      <c r="S161" s="87" t="s">
        <v>239</v>
      </c>
      <c r="T161" s="96">
        <v>31470258</v>
      </c>
      <c r="U161" s="1"/>
      <c r="V161" s="43" t="s">
        <v>97</v>
      </c>
      <c r="W161" s="1"/>
      <c r="X161" s="1"/>
      <c r="Y161" s="1" t="s">
        <v>98</v>
      </c>
      <c r="Z161" s="26"/>
      <c r="AA161" s="1" t="s">
        <v>1987</v>
      </c>
      <c r="AB161" s="1" t="s">
        <v>100</v>
      </c>
      <c r="AC161" t="s">
        <v>1047</v>
      </c>
      <c r="AD161" s="1" t="s">
        <v>1988</v>
      </c>
      <c r="AE161" s="1" t="s">
        <v>1989</v>
      </c>
      <c r="AF161" s="1" t="s">
        <v>103</v>
      </c>
      <c r="AG161" t="s">
        <v>1047</v>
      </c>
      <c r="AH161" s="1" t="s">
        <v>1990</v>
      </c>
      <c r="AI161" s="1" t="s">
        <v>1991</v>
      </c>
      <c r="AJ161" s="26" t="s">
        <v>105</v>
      </c>
      <c r="AK161" s="1"/>
      <c r="AL161" s="1"/>
      <c r="AM161" s="1"/>
      <c r="AN161" s="1"/>
      <c r="AO161" s="1"/>
      <c r="AP161" s="1"/>
      <c r="AQ161" s="1"/>
      <c r="AR161" s="1"/>
      <c r="AS161" s="1"/>
      <c r="BA161" s="1"/>
      <c r="BB161" s="1"/>
    </row>
    <row r="162" spans="1:54" ht="15" customHeight="1" thickTop="1" thickBot="1" x14ac:dyDescent="0.45">
      <c r="A162" s="31">
        <v>161</v>
      </c>
      <c r="B162" s="9" t="s">
        <v>86</v>
      </c>
      <c r="C162" s="4" t="s">
        <v>1992</v>
      </c>
      <c r="D162" s="4" t="s">
        <v>1993</v>
      </c>
      <c r="E162" s="1" t="s">
        <v>108</v>
      </c>
      <c r="F162" s="1" t="s">
        <v>142</v>
      </c>
      <c r="G162" s="1" t="s">
        <v>1994</v>
      </c>
      <c r="H162" s="1" t="s">
        <v>1995</v>
      </c>
      <c r="I162" s="1" t="s">
        <v>1996</v>
      </c>
      <c r="J162" s="1">
        <v>0</v>
      </c>
      <c r="K162" s="1">
        <v>0</v>
      </c>
      <c r="L162" s="1"/>
      <c r="M162" s="1"/>
      <c r="N162" s="1" t="s">
        <v>1997</v>
      </c>
      <c r="O162" s="1" t="s">
        <v>176</v>
      </c>
      <c r="P162" s="3" t="s">
        <v>96</v>
      </c>
      <c r="R162" s="88"/>
      <c r="S162" s="87" t="s">
        <v>834</v>
      </c>
      <c r="T162" s="96">
        <v>37411470</v>
      </c>
      <c r="U162" s="1"/>
      <c r="V162" s="43" t="s">
        <v>97</v>
      </c>
      <c r="W162" s="1"/>
      <c r="X162" s="1"/>
      <c r="Y162" s="1" t="s">
        <v>98</v>
      </c>
      <c r="Z162" s="13"/>
      <c r="AA162" s="1" t="s">
        <v>1998</v>
      </c>
      <c r="AB162" s="1" t="s">
        <v>100</v>
      </c>
      <c r="AC162" t="s">
        <v>1059</v>
      </c>
      <c r="AD162" s="1" t="s">
        <v>1999</v>
      </c>
      <c r="AE162" s="1" t="s">
        <v>2000</v>
      </c>
      <c r="AF162" s="1" t="s">
        <v>103</v>
      </c>
      <c r="AG162" t="s">
        <v>1059</v>
      </c>
      <c r="AH162" s="1" t="s">
        <v>2001</v>
      </c>
      <c r="AI162" s="1" t="s">
        <v>2002</v>
      </c>
      <c r="AJ162" s="26" t="s">
        <v>105</v>
      </c>
      <c r="AK162" s="1"/>
      <c r="AL162" s="1"/>
      <c r="AM162" s="1"/>
      <c r="AN162" s="1"/>
      <c r="AO162" s="1"/>
      <c r="AP162" s="1"/>
      <c r="AQ162" s="1"/>
      <c r="AR162" s="1"/>
      <c r="AS162" s="1"/>
      <c r="BA162" s="1"/>
      <c r="BB162" s="1"/>
    </row>
    <row r="163" spans="1:54" ht="15" customHeight="1" thickTop="1" thickBot="1" x14ac:dyDescent="0.45">
      <c r="A163" s="31">
        <v>162</v>
      </c>
      <c r="B163" s="9" t="s">
        <v>86</v>
      </c>
      <c r="C163" s="4" t="s">
        <v>2003</v>
      </c>
      <c r="D163" s="4" t="s">
        <v>2004</v>
      </c>
      <c r="E163" s="1" t="s">
        <v>108</v>
      </c>
      <c r="F163" s="1" t="s">
        <v>127</v>
      </c>
      <c r="G163" s="1" t="s">
        <v>2005</v>
      </c>
      <c r="H163" s="1" t="s">
        <v>2006</v>
      </c>
      <c r="I163" s="1" t="s">
        <v>2007</v>
      </c>
      <c r="J163" s="1">
        <v>0</v>
      </c>
      <c r="K163" s="1">
        <v>0</v>
      </c>
      <c r="L163" s="1"/>
      <c r="M163" s="1"/>
      <c r="N163" s="1" t="s">
        <v>2008</v>
      </c>
      <c r="O163" s="1" t="s">
        <v>176</v>
      </c>
      <c r="P163" s="3" t="s">
        <v>96</v>
      </c>
      <c r="Q163" s="87" t="s">
        <v>132</v>
      </c>
      <c r="R163" s="88">
        <v>29099828</v>
      </c>
      <c r="S163" s="87" t="s">
        <v>491</v>
      </c>
      <c r="T163" s="96">
        <v>15919055</v>
      </c>
      <c r="U163" s="1"/>
      <c r="V163" s="43" t="s">
        <v>97</v>
      </c>
      <c r="W163" s="1"/>
      <c r="X163" s="1"/>
      <c r="Y163" s="1" t="s">
        <v>98</v>
      </c>
      <c r="Z163" s="13"/>
      <c r="AA163" s="1" t="s">
        <v>2009</v>
      </c>
      <c r="AB163" s="1" t="s">
        <v>100</v>
      </c>
      <c r="AC163" t="s">
        <v>1072</v>
      </c>
      <c r="AD163" s="1" t="s">
        <v>2010</v>
      </c>
      <c r="AE163" s="1" t="s">
        <v>2011</v>
      </c>
      <c r="AF163" s="1" t="s">
        <v>103</v>
      </c>
      <c r="AG163" t="s">
        <v>1072</v>
      </c>
      <c r="AH163" s="1" t="s">
        <v>2012</v>
      </c>
      <c r="AI163" s="1" t="s">
        <v>2013</v>
      </c>
      <c r="AJ163" s="26" t="s">
        <v>105</v>
      </c>
      <c r="AK163" s="1"/>
      <c r="AL163" s="1"/>
      <c r="AM163" s="1"/>
      <c r="AN163" s="1"/>
      <c r="AO163" s="1"/>
      <c r="AP163" s="1"/>
      <c r="AQ163" s="1"/>
      <c r="AR163" s="1"/>
      <c r="AS163" s="1"/>
      <c r="BA163" s="1"/>
      <c r="BB163" s="1"/>
    </row>
    <row r="164" spans="1:54" ht="15" customHeight="1" thickTop="1" thickBot="1" x14ac:dyDescent="0.45">
      <c r="A164" s="31">
        <v>163</v>
      </c>
      <c r="B164" s="9" t="s">
        <v>86</v>
      </c>
      <c r="C164" s="4" t="s">
        <v>2014</v>
      </c>
      <c r="D164" s="4" t="s">
        <v>2015</v>
      </c>
      <c r="E164" s="1" t="s">
        <v>109</v>
      </c>
      <c r="F164" s="1" t="s">
        <v>142</v>
      </c>
      <c r="G164" s="1" t="s">
        <v>2016</v>
      </c>
      <c r="H164" s="1" t="s">
        <v>2017</v>
      </c>
      <c r="I164" s="1" t="s">
        <v>2018</v>
      </c>
      <c r="J164" s="1">
        <v>0</v>
      </c>
      <c r="K164" s="1">
        <v>0</v>
      </c>
      <c r="L164" s="1"/>
      <c r="M164" s="1"/>
      <c r="N164" s="1" t="s">
        <v>2019</v>
      </c>
      <c r="O164" s="1" t="s">
        <v>176</v>
      </c>
      <c r="P164" s="3" t="s">
        <v>96</v>
      </c>
      <c r="R164" s="88"/>
      <c r="S164" s="87" t="s">
        <v>1457</v>
      </c>
      <c r="T164" s="96">
        <v>26852592</v>
      </c>
      <c r="U164" s="1"/>
      <c r="V164" s="43" t="s">
        <v>97</v>
      </c>
      <c r="W164" s="1"/>
      <c r="X164" s="1"/>
      <c r="Y164" s="1" t="s">
        <v>98</v>
      </c>
      <c r="Z164" s="13"/>
      <c r="AA164" s="1" t="s">
        <v>2020</v>
      </c>
      <c r="AB164" s="1" t="s">
        <v>100</v>
      </c>
      <c r="AC164" t="s">
        <v>1084</v>
      </c>
      <c r="AD164" s="1" t="s">
        <v>2021</v>
      </c>
      <c r="AE164" s="1" t="s">
        <v>2022</v>
      </c>
      <c r="AF164" s="1" t="s">
        <v>103</v>
      </c>
      <c r="AG164" t="s">
        <v>1084</v>
      </c>
      <c r="AH164" s="1" t="s">
        <v>2023</v>
      </c>
      <c r="AI164" s="1" t="s">
        <v>2024</v>
      </c>
      <c r="AJ164" s="26" t="s">
        <v>105</v>
      </c>
      <c r="AK164" s="1"/>
      <c r="AL164" s="1"/>
      <c r="AM164" s="1"/>
      <c r="AN164" s="1"/>
      <c r="AO164" s="1"/>
      <c r="AP164" s="1"/>
      <c r="AQ164" s="1"/>
      <c r="AR164" s="1"/>
      <c r="AS164" s="1"/>
      <c r="BA164" s="1"/>
      <c r="BB164" s="1"/>
    </row>
    <row r="165" spans="1:54" ht="15" customHeight="1" thickTop="1" thickBot="1" x14ac:dyDescent="0.45">
      <c r="A165" s="31">
        <v>164</v>
      </c>
      <c r="B165" s="9" t="s">
        <v>86</v>
      </c>
      <c r="C165" s="4" t="s">
        <v>2025</v>
      </c>
      <c r="D165" s="4" t="s">
        <v>2026</v>
      </c>
      <c r="E165" s="1" t="s">
        <v>108</v>
      </c>
      <c r="F165" s="1" t="s">
        <v>127</v>
      </c>
      <c r="G165" s="1" t="s">
        <v>2027</v>
      </c>
      <c r="H165" s="1" t="s">
        <v>2028</v>
      </c>
      <c r="I165" s="1" t="s">
        <v>2029</v>
      </c>
      <c r="J165" s="1">
        <v>0</v>
      </c>
      <c r="K165" s="1">
        <v>0</v>
      </c>
      <c r="L165" s="1"/>
      <c r="M165" s="1"/>
      <c r="N165" s="1" t="s">
        <v>2030</v>
      </c>
      <c r="O165" s="1" t="s">
        <v>147</v>
      </c>
      <c r="P165" s="3" t="s">
        <v>96</v>
      </c>
      <c r="Q165" s="87" t="s">
        <v>1325</v>
      </c>
      <c r="R165" s="88">
        <v>20362912</v>
      </c>
      <c r="S165" s="87" t="s">
        <v>1325</v>
      </c>
      <c r="T165" s="96">
        <v>21879673</v>
      </c>
      <c r="U165" s="1"/>
      <c r="V165" s="43" t="s">
        <v>97</v>
      </c>
      <c r="W165" s="1"/>
      <c r="X165" s="1"/>
      <c r="Y165" s="1" t="s">
        <v>98</v>
      </c>
      <c r="Z165" s="26"/>
      <c r="AA165" s="1" t="s">
        <v>2031</v>
      </c>
      <c r="AB165" s="1" t="s">
        <v>100</v>
      </c>
      <c r="AC165" t="s">
        <v>1097</v>
      </c>
      <c r="AD165" s="1" t="s">
        <v>2032</v>
      </c>
      <c r="AE165" s="1" t="s">
        <v>2033</v>
      </c>
      <c r="AF165" s="1" t="s">
        <v>103</v>
      </c>
      <c r="AG165" t="s">
        <v>1097</v>
      </c>
      <c r="AH165" s="1" t="s">
        <v>2034</v>
      </c>
      <c r="AI165" s="1" t="s">
        <v>2035</v>
      </c>
      <c r="AJ165" s="26" t="s">
        <v>105</v>
      </c>
      <c r="AK165" s="1"/>
      <c r="AL165" s="1"/>
      <c r="AM165" s="1"/>
      <c r="AN165" s="1"/>
      <c r="AO165" s="1"/>
      <c r="AP165" s="1"/>
      <c r="AQ165" s="1"/>
      <c r="AR165" s="1"/>
      <c r="AS165" s="1"/>
      <c r="BA165" s="1"/>
      <c r="BB165" s="1"/>
    </row>
    <row r="166" spans="1:54" ht="15" customHeight="1" thickTop="1" thickBot="1" x14ac:dyDescent="0.45">
      <c r="A166" s="31">
        <v>165</v>
      </c>
      <c r="B166" s="9" t="s">
        <v>86</v>
      </c>
      <c r="C166" s="4" t="s">
        <v>2036</v>
      </c>
      <c r="D166" s="4" t="s">
        <v>2037</v>
      </c>
      <c r="E166" s="1" t="s">
        <v>109</v>
      </c>
      <c r="F166" s="1" t="s">
        <v>142</v>
      </c>
      <c r="G166" s="1" t="s">
        <v>2038</v>
      </c>
      <c r="H166" s="1" t="s">
        <v>2039</v>
      </c>
      <c r="I166" s="1" t="s">
        <v>2040</v>
      </c>
      <c r="J166" s="1">
        <v>0</v>
      </c>
      <c r="K166" s="1">
        <v>0</v>
      </c>
      <c r="L166" s="1"/>
      <c r="M166" s="1"/>
      <c r="N166" s="1" t="s">
        <v>2041</v>
      </c>
      <c r="O166" s="1" t="s">
        <v>176</v>
      </c>
      <c r="P166" s="3" t="s">
        <v>96</v>
      </c>
      <c r="Q166" s="87" t="s">
        <v>252</v>
      </c>
      <c r="R166" s="88">
        <v>31069128</v>
      </c>
      <c r="S166" s="87" t="s">
        <v>252</v>
      </c>
      <c r="T166" s="96">
        <v>27801414</v>
      </c>
      <c r="U166" s="1"/>
      <c r="V166" s="43" t="s">
        <v>97</v>
      </c>
      <c r="W166" s="1"/>
      <c r="X166" s="1"/>
      <c r="Y166" s="1" t="s">
        <v>98</v>
      </c>
      <c r="Z166" s="13"/>
      <c r="AA166" s="1" t="s">
        <v>2042</v>
      </c>
      <c r="AB166" s="1" t="s">
        <v>100</v>
      </c>
      <c r="AC166" t="s">
        <v>1110</v>
      </c>
      <c r="AD166" s="1" t="s">
        <v>2043</v>
      </c>
      <c r="AE166" s="1" t="s">
        <v>2044</v>
      </c>
      <c r="AF166" s="1" t="s">
        <v>103</v>
      </c>
      <c r="AG166" t="s">
        <v>1110</v>
      </c>
      <c r="AH166" s="1" t="s">
        <v>2045</v>
      </c>
      <c r="AI166" s="1" t="s">
        <v>2046</v>
      </c>
      <c r="AJ166" s="26" t="s">
        <v>105</v>
      </c>
      <c r="AK166" s="1"/>
      <c r="AL166" s="1"/>
      <c r="AM166" s="1"/>
      <c r="AN166" s="1"/>
      <c r="AO166" s="1"/>
      <c r="AP166" s="1"/>
      <c r="AQ166" s="1"/>
      <c r="AR166" s="1"/>
      <c r="AS166" s="1"/>
      <c r="BA166" s="1"/>
      <c r="BB166" s="1"/>
    </row>
    <row r="167" spans="1:54" ht="15" customHeight="1" thickTop="1" thickBot="1" x14ac:dyDescent="0.45">
      <c r="A167" s="31">
        <v>166</v>
      </c>
      <c r="B167" s="9" t="s">
        <v>86</v>
      </c>
      <c r="C167" s="4" t="s">
        <v>2047</v>
      </c>
      <c r="D167" s="4" t="s">
        <v>2048</v>
      </c>
      <c r="E167" s="1" t="s">
        <v>108</v>
      </c>
      <c r="F167" s="1" t="s">
        <v>109</v>
      </c>
      <c r="G167" s="1" t="s">
        <v>2049</v>
      </c>
      <c r="H167" s="1" t="s">
        <v>2050</v>
      </c>
      <c r="I167" s="1" t="s">
        <v>2051</v>
      </c>
      <c r="J167" s="1">
        <v>0</v>
      </c>
      <c r="K167" s="1">
        <v>0</v>
      </c>
      <c r="L167" s="1"/>
      <c r="M167" s="1"/>
      <c r="N167" s="1" t="s">
        <v>2052</v>
      </c>
      <c r="O167" s="1" t="s">
        <v>147</v>
      </c>
      <c r="P167" s="3" t="s">
        <v>96</v>
      </c>
      <c r="R167" s="88"/>
      <c r="U167" s="1"/>
      <c r="V167" s="43" t="s">
        <v>97</v>
      </c>
      <c r="W167" s="1"/>
      <c r="X167" s="1"/>
      <c r="Y167" s="1" t="s">
        <v>98</v>
      </c>
      <c r="Z167" s="26"/>
      <c r="AA167" s="1" t="s">
        <v>2053</v>
      </c>
      <c r="AB167" s="1" t="s">
        <v>100</v>
      </c>
      <c r="AC167" t="s">
        <v>2054</v>
      </c>
      <c r="AD167" s="1" t="s">
        <v>2055</v>
      </c>
      <c r="AE167" s="1" t="s">
        <v>2056</v>
      </c>
      <c r="AF167" s="1" t="s">
        <v>103</v>
      </c>
      <c r="AG167" t="s">
        <v>2054</v>
      </c>
      <c r="AH167" s="1" t="s">
        <v>2057</v>
      </c>
      <c r="AI167" s="1" t="s">
        <v>2058</v>
      </c>
      <c r="AJ167" s="26" t="s">
        <v>105</v>
      </c>
      <c r="AK167" s="1"/>
      <c r="AL167" s="1"/>
      <c r="AM167" s="1"/>
      <c r="AN167" s="1"/>
      <c r="AO167" s="1"/>
      <c r="AP167" s="1"/>
      <c r="AQ167" s="1"/>
      <c r="AR167" s="1"/>
      <c r="AS167" s="1"/>
      <c r="BA167" s="1"/>
      <c r="BB167" s="1"/>
    </row>
    <row r="168" spans="1:54" ht="15" customHeight="1" thickTop="1" thickBot="1" x14ac:dyDescent="0.45">
      <c r="A168" s="31">
        <v>167</v>
      </c>
      <c r="B168" s="9" t="s">
        <v>86</v>
      </c>
      <c r="C168" s="4" t="s">
        <v>2059</v>
      </c>
      <c r="D168" s="4" t="s">
        <v>2060</v>
      </c>
      <c r="E168" s="1" t="s">
        <v>142</v>
      </c>
      <c r="F168" s="1" t="s">
        <v>127</v>
      </c>
      <c r="G168" s="1" t="s">
        <v>2061</v>
      </c>
      <c r="H168" s="1" t="s">
        <v>2062</v>
      </c>
      <c r="I168" s="1" t="s">
        <v>2063</v>
      </c>
      <c r="J168" s="1">
        <v>0</v>
      </c>
      <c r="K168" s="1">
        <v>0</v>
      </c>
      <c r="L168" s="1"/>
      <c r="M168" s="1"/>
      <c r="N168" s="1" t="s">
        <v>2064</v>
      </c>
      <c r="O168" s="1" t="s">
        <v>95</v>
      </c>
      <c r="P168" s="3" t="s">
        <v>96</v>
      </c>
      <c r="Q168" s="87" t="s">
        <v>162</v>
      </c>
      <c r="R168" s="88">
        <v>6695198</v>
      </c>
      <c r="S168" s="87" t="s">
        <v>162</v>
      </c>
      <c r="T168" s="96">
        <v>2423432</v>
      </c>
      <c r="U168" s="1"/>
      <c r="V168" s="43" t="s">
        <v>97</v>
      </c>
      <c r="W168" s="1"/>
      <c r="X168" s="1"/>
      <c r="Y168" s="1" t="s">
        <v>98</v>
      </c>
      <c r="Z168" s="13"/>
      <c r="AA168" s="1" t="s">
        <v>2065</v>
      </c>
      <c r="AB168" s="1" t="s">
        <v>100</v>
      </c>
      <c r="AC168" t="s">
        <v>2066</v>
      </c>
      <c r="AD168" s="1" t="s">
        <v>2067</v>
      </c>
      <c r="AE168" s="1" t="s">
        <v>2068</v>
      </c>
      <c r="AF168" s="1" t="s">
        <v>103</v>
      </c>
      <c r="AG168" t="s">
        <v>2066</v>
      </c>
      <c r="AH168" s="1" t="s">
        <v>2069</v>
      </c>
      <c r="AI168" s="1" t="s">
        <v>2070</v>
      </c>
      <c r="AJ168" s="26" t="s">
        <v>105</v>
      </c>
      <c r="AK168" s="1"/>
      <c r="AL168" s="1"/>
      <c r="AM168" s="1"/>
      <c r="AN168" s="1"/>
      <c r="AO168" s="1"/>
      <c r="AP168" s="1"/>
      <c r="AQ168" s="1"/>
      <c r="AR168" s="1"/>
      <c r="AS168" s="1"/>
      <c r="BA168" s="1"/>
      <c r="BB168" s="1"/>
    </row>
    <row r="169" spans="1:54" ht="15" customHeight="1" thickTop="1" thickBot="1" x14ac:dyDescent="0.45">
      <c r="A169" s="31">
        <v>168</v>
      </c>
      <c r="B169" s="9" t="s">
        <v>86</v>
      </c>
      <c r="C169" s="4" t="s">
        <v>2071</v>
      </c>
      <c r="D169" s="4" t="s">
        <v>2072</v>
      </c>
      <c r="E169" s="1" t="s">
        <v>108</v>
      </c>
      <c r="F169" s="1" t="s">
        <v>109</v>
      </c>
      <c r="G169" s="1" t="s">
        <v>2073</v>
      </c>
      <c r="H169" s="1" t="s">
        <v>2074</v>
      </c>
      <c r="I169" s="1" t="s">
        <v>2075</v>
      </c>
      <c r="J169" s="1">
        <v>0</v>
      </c>
      <c r="K169" s="1">
        <v>0</v>
      </c>
      <c r="L169" s="1"/>
      <c r="M169" s="1"/>
      <c r="N169" s="1" t="s">
        <v>2076</v>
      </c>
      <c r="O169" s="1" t="s">
        <v>147</v>
      </c>
      <c r="P169" s="3" t="s">
        <v>96</v>
      </c>
      <c r="Q169" s="87" t="s">
        <v>1325</v>
      </c>
      <c r="R169" s="88">
        <v>14420914</v>
      </c>
      <c r="S169" s="87" t="s">
        <v>1325</v>
      </c>
      <c r="T169" s="96">
        <v>15838315</v>
      </c>
      <c r="U169" s="1"/>
      <c r="V169" s="43" t="s">
        <v>97</v>
      </c>
      <c r="W169" s="1"/>
      <c r="X169" s="1"/>
      <c r="Y169" s="1" t="s">
        <v>98</v>
      </c>
      <c r="Z169" s="26"/>
      <c r="AA169" s="1" t="s">
        <v>2077</v>
      </c>
      <c r="AB169" s="1" t="s">
        <v>100</v>
      </c>
      <c r="AC169" t="s">
        <v>2078</v>
      </c>
      <c r="AD169" s="1" t="s">
        <v>2079</v>
      </c>
      <c r="AE169" s="1" t="s">
        <v>2080</v>
      </c>
      <c r="AF169" s="1" t="s">
        <v>103</v>
      </c>
      <c r="AG169" t="s">
        <v>2078</v>
      </c>
      <c r="AH169" s="1" t="s">
        <v>2081</v>
      </c>
      <c r="AI169" s="1" t="s">
        <v>2082</v>
      </c>
      <c r="AJ169" s="26" t="s">
        <v>105</v>
      </c>
      <c r="AK169" s="1"/>
      <c r="AL169" s="1"/>
      <c r="AM169" s="1"/>
      <c r="AN169" s="1"/>
      <c r="AO169" s="1"/>
      <c r="AP169" s="1"/>
      <c r="AQ169" s="1"/>
      <c r="AR169" s="1"/>
      <c r="AS169" s="1"/>
      <c r="BA169" s="1"/>
      <c r="BB169" s="1"/>
    </row>
    <row r="170" spans="1:54" ht="15" customHeight="1" thickTop="1" thickBot="1" x14ac:dyDescent="0.45">
      <c r="A170" s="31">
        <v>169</v>
      </c>
      <c r="B170" s="9" t="s">
        <v>86</v>
      </c>
      <c r="C170" s="4" t="s">
        <v>2083</v>
      </c>
      <c r="D170" s="4" t="s">
        <v>2084</v>
      </c>
      <c r="E170" s="1" t="s">
        <v>109</v>
      </c>
      <c r="F170" s="1" t="s">
        <v>127</v>
      </c>
      <c r="G170" s="1" t="s">
        <v>2085</v>
      </c>
      <c r="H170" s="1" t="s">
        <v>2086</v>
      </c>
      <c r="I170" s="1" t="s">
        <v>2087</v>
      </c>
      <c r="J170" s="1">
        <v>0</v>
      </c>
      <c r="K170" s="1">
        <v>0</v>
      </c>
      <c r="L170" s="1"/>
      <c r="M170" s="1"/>
      <c r="N170" s="1" t="s">
        <v>2088</v>
      </c>
      <c r="O170" s="1" t="s">
        <v>95</v>
      </c>
      <c r="P170" s="3" t="s">
        <v>96</v>
      </c>
      <c r="Q170" s="87" t="s">
        <v>628</v>
      </c>
      <c r="R170" s="88">
        <v>34830271</v>
      </c>
      <c r="S170" s="87" t="s">
        <v>628</v>
      </c>
      <c r="T170" s="96">
        <v>37155946</v>
      </c>
      <c r="U170" s="1"/>
      <c r="V170" s="43" t="s">
        <v>97</v>
      </c>
      <c r="W170" s="1"/>
      <c r="X170" s="1"/>
      <c r="Y170" s="1" t="s">
        <v>98</v>
      </c>
      <c r="Z170" s="13"/>
      <c r="AA170" s="1" t="s">
        <v>2089</v>
      </c>
      <c r="AB170" s="1" t="s">
        <v>100</v>
      </c>
      <c r="AC170" t="s">
        <v>2090</v>
      </c>
      <c r="AD170" s="1" t="s">
        <v>2091</v>
      </c>
      <c r="AE170" s="1" t="s">
        <v>2092</v>
      </c>
      <c r="AF170" s="1" t="s">
        <v>103</v>
      </c>
      <c r="AG170" t="s">
        <v>2090</v>
      </c>
      <c r="AH170" s="1" t="s">
        <v>2093</v>
      </c>
      <c r="AI170" s="1" t="s">
        <v>2094</v>
      </c>
      <c r="AJ170" s="26" t="s">
        <v>105</v>
      </c>
      <c r="AK170" s="1"/>
      <c r="AL170" s="1"/>
      <c r="AM170" s="1"/>
      <c r="AN170" s="1"/>
      <c r="AO170" s="1"/>
      <c r="AP170" s="1"/>
      <c r="AQ170" s="1"/>
      <c r="AR170" s="1"/>
      <c r="AS170" s="1"/>
      <c r="BA170" s="1"/>
      <c r="BB170" s="1"/>
    </row>
    <row r="171" spans="1:54" ht="15" customHeight="1" thickTop="1" thickBot="1" x14ac:dyDescent="0.45">
      <c r="A171" s="31">
        <v>170</v>
      </c>
      <c r="B171" s="9" t="s">
        <v>86</v>
      </c>
      <c r="C171" s="4" t="s">
        <v>2095</v>
      </c>
      <c r="D171" s="4" t="s">
        <v>2096</v>
      </c>
      <c r="E171" s="1" t="s">
        <v>108</v>
      </c>
      <c r="F171" s="1" t="s">
        <v>109</v>
      </c>
      <c r="G171" s="1" t="s">
        <v>2097</v>
      </c>
      <c r="H171" s="1" t="s">
        <v>2098</v>
      </c>
      <c r="I171" s="1" t="s">
        <v>2099</v>
      </c>
      <c r="J171" s="1">
        <v>0</v>
      </c>
      <c r="K171" s="1">
        <v>0</v>
      </c>
      <c r="L171" s="1"/>
      <c r="M171" s="1"/>
      <c r="N171" s="1" t="s">
        <v>2100</v>
      </c>
      <c r="O171" s="1" t="s">
        <v>176</v>
      </c>
      <c r="P171" s="3" t="s">
        <v>96</v>
      </c>
      <c r="Q171" s="87" t="s">
        <v>578</v>
      </c>
      <c r="R171" s="88">
        <v>11728129</v>
      </c>
      <c r="S171" s="87" t="s">
        <v>578</v>
      </c>
      <c r="T171" s="96">
        <v>23877989</v>
      </c>
      <c r="U171" s="1"/>
      <c r="V171" s="43" t="s">
        <v>97</v>
      </c>
      <c r="W171" s="1"/>
      <c r="X171" s="1"/>
      <c r="Y171" s="1" t="s">
        <v>98</v>
      </c>
      <c r="Z171" s="26"/>
      <c r="AA171" s="1" t="s">
        <v>2101</v>
      </c>
      <c r="AB171" s="1" t="s">
        <v>100</v>
      </c>
      <c r="AC171" t="s">
        <v>2102</v>
      </c>
      <c r="AD171" s="1" t="s">
        <v>2103</v>
      </c>
      <c r="AE171" s="1" t="s">
        <v>2104</v>
      </c>
      <c r="AF171" s="1" t="s">
        <v>103</v>
      </c>
      <c r="AG171" t="s">
        <v>2102</v>
      </c>
      <c r="AH171" s="1" t="s">
        <v>2105</v>
      </c>
      <c r="AI171" s="1" t="s">
        <v>2106</v>
      </c>
      <c r="AJ171" s="26" t="s">
        <v>105</v>
      </c>
      <c r="AK171" s="1"/>
      <c r="AL171" s="1"/>
      <c r="AM171" s="1"/>
      <c r="AN171" s="1"/>
      <c r="AO171" s="1"/>
      <c r="AP171" s="1"/>
      <c r="AQ171" s="1"/>
      <c r="AR171" s="1"/>
      <c r="AS171" s="1"/>
      <c r="BA171" s="1"/>
      <c r="BB171" s="1"/>
    </row>
    <row r="172" spans="1:54" ht="15" customHeight="1" thickTop="1" thickBot="1" x14ac:dyDescent="0.45">
      <c r="A172" s="31">
        <v>171</v>
      </c>
      <c r="B172" s="9" t="s">
        <v>86</v>
      </c>
      <c r="C172" s="4" t="s">
        <v>2107</v>
      </c>
      <c r="D172" s="4" t="s">
        <v>2108</v>
      </c>
      <c r="E172" s="1" t="s">
        <v>109</v>
      </c>
      <c r="F172" s="1" t="s">
        <v>108</v>
      </c>
      <c r="G172" s="1" t="s">
        <v>2109</v>
      </c>
      <c r="H172" s="1" t="s">
        <v>2110</v>
      </c>
      <c r="I172" s="1" t="s">
        <v>2111</v>
      </c>
      <c r="J172" s="1">
        <v>0</v>
      </c>
      <c r="K172" s="1">
        <v>0</v>
      </c>
      <c r="L172" s="1"/>
      <c r="M172" s="1"/>
      <c r="N172" s="1" t="s">
        <v>2112</v>
      </c>
      <c r="O172" s="1" t="s">
        <v>95</v>
      </c>
      <c r="P172" s="3" t="s">
        <v>96</v>
      </c>
      <c r="Q172" s="87" t="s">
        <v>177</v>
      </c>
      <c r="R172" s="88">
        <v>36761804</v>
      </c>
      <c r="S172" s="87" t="s">
        <v>177</v>
      </c>
      <c r="T172" s="96">
        <v>36480917</v>
      </c>
      <c r="U172" s="1"/>
      <c r="V172" s="43" t="s">
        <v>97</v>
      </c>
      <c r="W172" s="1"/>
      <c r="X172" s="1"/>
      <c r="Y172" s="1" t="s">
        <v>98</v>
      </c>
      <c r="Z172" s="13"/>
      <c r="AA172" s="1" t="s">
        <v>2113</v>
      </c>
      <c r="AB172" s="1" t="s">
        <v>100</v>
      </c>
      <c r="AC172" t="s">
        <v>2114</v>
      </c>
      <c r="AD172" s="1" t="s">
        <v>2115</v>
      </c>
      <c r="AE172" s="1" t="s">
        <v>2116</v>
      </c>
      <c r="AF172" s="1" t="s">
        <v>103</v>
      </c>
      <c r="AG172" t="s">
        <v>2114</v>
      </c>
      <c r="AH172" s="1" t="s">
        <v>2117</v>
      </c>
      <c r="AI172" s="1" t="s">
        <v>2118</v>
      </c>
      <c r="AJ172" s="26" t="s">
        <v>105</v>
      </c>
      <c r="AK172" s="1"/>
      <c r="AL172" s="1"/>
      <c r="AM172" s="1"/>
      <c r="AN172" s="1"/>
      <c r="AO172" s="1"/>
      <c r="AP172" s="1"/>
      <c r="AQ172" s="1"/>
      <c r="AR172" s="1"/>
      <c r="AS172" s="1"/>
      <c r="BA172" s="1"/>
      <c r="BB172" s="1"/>
    </row>
    <row r="173" spans="1:54" ht="15" customHeight="1" thickTop="1" thickBot="1" x14ac:dyDescent="0.45">
      <c r="A173" s="31">
        <v>172</v>
      </c>
      <c r="B173" s="9" t="s">
        <v>86</v>
      </c>
      <c r="C173" s="4" t="s">
        <v>2119</v>
      </c>
      <c r="D173" s="4" t="s">
        <v>2120</v>
      </c>
      <c r="E173" s="1" t="s">
        <v>109</v>
      </c>
      <c r="F173" s="1" t="s">
        <v>142</v>
      </c>
      <c r="G173" s="1" t="s">
        <v>2121</v>
      </c>
      <c r="H173" s="1" t="s">
        <v>2122</v>
      </c>
      <c r="I173" s="1" t="s">
        <v>2123</v>
      </c>
      <c r="J173" s="1">
        <v>0</v>
      </c>
      <c r="K173" s="1">
        <v>0</v>
      </c>
      <c r="L173" s="1"/>
      <c r="M173" s="1"/>
      <c r="N173" s="1" t="s">
        <v>2124</v>
      </c>
      <c r="O173" s="1" t="s">
        <v>176</v>
      </c>
      <c r="P173" s="3" t="s">
        <v>96</v>
      </c>
      <c r="Q173" s="87" t="s">
        <v>440</v>
      </c>
      <c r="R173" s="88" t="s">
        <v>2125</v>
      </c>
      <c r="S173" s="87" t="s">
        <v>440</v>
      </c>
      <c r="T173" s="96">
        <v>26992696</v>
      </c>
      <c r="U173" s="1"/>
      <c r="V173" s="43" t="s">
        <v>97</v>
      </c>
      <c r="W173" s="1"/>
      <c r="X173" s="1"/>
      <c r="Y173" s="1" t="s">
        <v>98</v>
      </c>
      <c r="Z173" s="13"/>
      <c r="AA173" s="1" t="s">
        <v>2126</v>
      </c>
      <c r="AB173" s="1" t="s">
        <v>100</v>
      </c>
      <c r="AC173" t="s">
        <v>2127</v>
      </c>
      <c r="AD173" s="1" t="s">
        <v>2128</v>
      </c>
      <c r="AE173" s="1" t="s">
        <v>2129</v>
      </c>
      <c r="AF173" s="1" t="s">
        <v>103</v>
      </c>
      <c r="AG173" t="s">
        <v>2127</v>
      </c>
      <c r="AH173" s="1" t="s">
        <v>2130</v>
      </c>
      <c r="AI173" s="1" t="s">
        <v>2131</v>
      </c>
      <c r="AJ173" s="26" t="s">
        <v>105</v>
      </c>
      <c r="AK173" s="1"/>
      <c r="AL173" s="1"/>
      <c r="AM173" s="1"/>
      <c r="AN173" s="1"/>
      <c r="AO173" s="1"/>
      <c r="AP173" s="1"/>
      <c r="AQ173" s="1"/>
      <c r="AR173" s="1"/>
      <c r="AS173" s="1"/>
      <c r="BA173" s="1"/>
      <c r="BB173" s="1"/>
    </row>
    <row r="174" spans="1:54" ht="15" customHeight="1" thickTop="1" thickBot="1" x14ac:dyDescent="0.45">
      <c r="A174" s="31">
        <v>173</v>
      </c>
      <c r="B174" s="9" t="s">
        <v>86</v>
      </c>
      <c r="C174" s="4" t="s">
        <v>2132</v>
      </c>
      <c r="D174" s="4" t="s">
        <v>2132</v>
      </c>
      <c r="E174" s="1" t="s">
        <v>108</v>
      </c>
      <c r="F174" s="1" t="s">
        <v>127</v>
      </c>
      <c r="G174" s="1" t="s">
        <v>2133</v>
      </c>
      <c r="H174" s="1" t="s">
        <v>2134</v>
      </c>
      <c r="I174" s="1" t="s">
        <v>2135</v>
      </c>
      <c r="J174" s="1">
        <v>0</v>
      </c>
      <c r="K174" s="1">
        <v>0</v>
      </c>
      <c r="L174" s="1"/>
      <c r="M174" s="1"/>
      <c r="N174" s="1" t="s">
        <v>2136</v>
      </c>
      <c r="O174" s="1" t="s">
        <v>147</v>
      </c>
      <c r="P174" s="3" t="s">
        <v>96</v>
      </c>
      <c r="Q174" s="87" t="s">
        <v>834</v>
      </c>
      <c r="R174" s="88">
        <v>29760263</v>
      </c>
      <c r="S174" s="87" t="s">
        <v>834</v>
      </c>
      <c r="T174" s="96">
        <v>28445695</v>
      </c>
      <c r="U174" s="1"/>
      <c r="V174" s="43" t="s">
        <v>97</v>
      </c>
      <c r="W174" s="2" t="s">
        <v>735</v>
      </c>
      <c r="X174" s="2"/>
      <c r="Y174" s="1" t="s">
        <v>98</v>
      </c>
      <c r="Z174" s="26"/>
      <c r="AA174" s="1" t="s">
        <v>2137</v>
      </c>
      <c r="AB174" s="1" t="s">
        <v>100</v>
      </c>
      <c r="AC174" t="s">
        <v>2138</v>
      </c>
      <c r="AD174" s="1" t="s">
        <v>2139</v>
      </c>
      <c r="AE174" s="1" t="s">
        <v>2140</v>
      </c>
      <c r="AF174" s="1" t="s">
        <v>103</v>
      </c>
      <c r="AG174" t="s">
        <v>2138</v>
      </c>
      <c r="AH174" s="1" t="s">
        <v>2141</v>
      </c>
      <c r="AI174" s="1" t="s">
        <v>2142</v>
      </c>
      <c r="AJ174" s="26" t="s">
        <v>105</v>
      </c>
      <c r="AK174" s="1"/>
      <c r="AL174" s="1"/>
      <c r="AM174" s="1"/>
      <c r="AN174" s="1"/>
      <c r="AO174" s="1"/>
      <c r="AP174" s="1"/>
      <c r="AQ174" s="1"/>
      <c r="AR174" s="1"/>
      <c r="AS174" s="1"/>
      <c r="BA174" s="1"/>
      <c r="BB174" s="1"/>
    </row>
    <row r="175" spans="1:54" ht="15" customHeight="1" thickTop="1" thickBot="1" x14ac:dyDescent="0.45">
      <c r="A175" s="31">
        <v>174</v>
      </c>
      <c r="B175" s="9" t="s">
        <v>86</v>
      </c>
      <c r="C175" s="4" t="s">
        <v>2143</v>
      </c>
      <c r="D175" s="4" t="s">
        <v>2144</v>
      </c>
      <c r="E175" s="1" t="s">
        <v>108</v>
      </c>
      <c r="F175" s="1" t="s">
        <v>127</v>
      </c>
      <c r="G175" s="1" t="s">
        <v>2145</v>
      </c>
      <c r="H175" s="1" t="s">
        <v>2146</v>
      </c>
      <c r="I175" s="1" t="s">
        <v>2147</v>
      </c>
      <c r="J175" s="1">
        <v>0</v>
      </c>
      <c r="K175" s="1">
        <v>0</v>
      </c>
      <c r="L175" s="1"/>
      <c r="M175" s="1"/>
      <c r="N175" s="1" t="s">
        <v>2148</v>
      </c>
      <c r="O175" s="1" t="s">
        <v>176</v>
      </c>
      <c r="P175" s="3" t="s">
        <v>96</v>
      </c>
      <c r="R175" s="88"/>
      <c r="S175" s="87" t="s">
        <v>1601</v>
      </c>
      <c r="T175" s="96">
        <v>37061421</v>
      </c>
      <c r="U175" s="1"/>
      <c r="V175" s="43" t="s">
        <v>97</v>
      </c>
      <c r="W175" s="1"/>
      <c r="X175" s="1"/>
      <c r="Y175" s="1" t="s">
        <v>98</v>
      </c>
      <c r="Z175" s="26"/>
      <c r="AA175" s="1" t="s">
        <v>2149</v>
      </c>
      <c r="AB175" s="1" t="s">
        <v>100</v>
      </c>
      <c r="AC175" t="s">
        <v>1123</v>
      </c>
      <c r="AD175" s="1" t="s">
        <v>2150</v>
      </c>
      <c r="AE175" s="1" t="s">
        <v>2151</v>
      </c>
      <c r="AF175" s="1" t="s">
        <v>103</v>
      </c>
      <c r="AG175" t="s">
        <v>1123</v>
      </c>
      <c r="AH175" s="1" t="s">
        <v>2152</v>
      </c>
      <c r="AI175" s="1" t="s">
        <v>2153</v>
      </c>
      <c r="AJ175" s="26" t="s">
        <v>105</v>
      </c>
      <c r="AK175" s="1"/>
      <c r="AL175" s="1"/>
      <c r="AM175" s="1"/>
      <c r="AN175" s="1"/>
      <c r="AO175" s="1"/>
      <c r="AP175" s="1"/>
      <c r="AQ175" s="1"/>
      <c r="AR175" s="1"/>
      <c r="AS175" s="1"/>
      <c r="BA175" s="1"/>
      <c r="BB175" s="1"/>
    </row>
    <row r="176" spans="1:54" ht="15" customHeight="1" thickTop="1" thickBot="1" x14ac:dyDescent="0.45">
      <c r="A176" s="31">
        <v>175</v>
      </c>
      <c r="B176" s="9" t="s">
        <v>86</v>
      </c>
      <c r="C176" s="4" t="s">
        <v>2154</v>
      </c>
      <c r="D176" s="4" t="s">
        <v>2155</v>
      </c>
      <c r="E176" s="1" t="s">
        <v>109</v>
      </c>
      <c r="F176" s="1" t="s">
        <v>142</v>
      </c>
      <c r="G176" s="1" t="s">
        <v>2156</v>
      </c>
      <c r="H176" s="1" t="s">
        <v>2157</v>
      </c>
      <c r="I176" s="1" t="s">
        <v>2158</v>
      </c>
      <c r="J176" s="1">
        <v>0</v>
      </c>
      <c r="K176" s="1">
        <v>0</v>
      </c>
      <c r="L176" s="1"/>
      <c r="M176" s="1"/>
      <c r="N176" s="1" t="s">
        <v>2159</v>
      </c>
      <c r="O176" s="1" t="s">
        <v>147</v>
      </c>
      <c r="P176" s="3" t="s">
        <v>96</v>
      </c>
      <c r="Q176" s="87" t="s">
        <v>148</v>
      </c>
      <c r="R176" s="88">
        <v>9939318</v>
      </c>
      <c r="S176" s="87" t="s">
        <v>415</v>
      </c>
      <c r="T176" s="96">
        <v>27483610</v>
      </c>
      <c r="U176" s="1"/>
      <c r="V176" s="43" t="s">
        <v>97</v>
      </c>
      <c r="W176" s="1"/>
      <c r="X176" s="1"/>
      <c r="Y176" s="1" t="s">
        <v>98</v>
      </c>
      <c r="Z176" s="26"/>
      <c r="AA176" s="1" t="s">
        <v>2160</v>
      </c>
      <c r="AB176" s="1" t="s">
        <v>100</v>
      </c>
      <c r="AC176" t="s">
        <v>1136</v>
      </c>
      <c r="AD176" s="1" t="s">
        <v>2161</v>
      </c>
      <c r="AE176" s="1" t="s">
        <v>2162</v>
      </c>
      <c r="AF176" s="1" t="s">
        <v>103</v>
      </c>
      <c r="AG176" t="s">
        <v>1136</v>
      </c>
      <c r="AH176" s="1" t="s">
        <v>2163</v>
      </c>
      <c r="AI176" s="1" t="s">
        <v>2164</v>
      </c>
      <c r="AJ176" s="26" t="s">
        <v>105</v>
      </c>
      <c r="AK176" s="1"/>
      <c r="AL176" s="1"/>
      <c r="AM176" s="1"/>
      <c r="AN176" s="1"/>
      <c r="AO176" s="1"/>
      <c r="AP176" s="1"/>
      <c r="AQ176" s="1"/>
      <c r="AR176" s="1"/>
      <c r="AS176" s="1"/>
      <c r="BA176" s="1"/>
      <c r="BB176" s="1"/>
    </row>
    <row r="177" spans="1:54" ht="15" customHeight="1" thickTop="1" thickBot="1" x14ac:dyDescent="0.45">
      <c r="A177" s="31">
        <v>176</v>
      </c>
      <c r="B177" s="9" t="s">
        <v>86</v>
      </c>
      <c r="C177" s="4" t="s">
        <v>2165</v>
      </c>
      <c r="D177" s="4" t="s">
        <v>2166</v>
      </c>
      <c r="E177" s="1" t="s">
        <v>127</v>
      </c>
      <c r="F177" s="1" t="s">
        <v>108</v>
      </c>
      <c r="G177" s="1" t="s">
        <v>2167</v>
      </c>
      <c r="H177" s="1" t="s">
        <v>2168</v>
      </c>
      <c r="I177" s="1" t="s">
        <v>2169</v>
      </c>
      <c r="J177" s="1">
        <v>0</v>
      </c>
      <c r="K177" s="1">
        <v>0</v>
      </c>
      <c r="L177" s="1"/>
      <c r="M177" s="1"/>
      <c r="N177" s="1" t="s">
        <v>2170</v>
      </c>
      <c r="O177" s="1" t="s">
        <v>147</v>
      </c>
      <c r="P177" s="3" t="s">
        <v>96</v>
      </c>
      <c r="Q177" s="87" t="s">
        <v>440</v>
      </c>
      <c r="R177" s="88">
        <v>34802127</v>
      </c>
      <c r="S177" s="87" t="s">
        <v>314</v>
      </c>
      <c r="T177" s="96">
        <v>72097697</v>
      </c>
      <c r="U177" s="1"/>
      <c r="V177" s="43" t="s">
        <v>97</v>
      </c>
      <c r="W177" s="1"/>
      <c r="X177" s="1"/>
      <c r="Y177" s="1" t="s">
        <v>98</v>
      </c>
      <c r="Z177" s="26"/>
      <c r="AA177" s="1" t="s">
        <v>2171</v>
      </c>
      <c r="AB177" s="1" t="s">
        <v>100</v>
      </c>
      <c r="AC177" t="s">
        <v>1150</v>
      </c>
      <c r="AD177" s="1" t="s">
        <v>2172</v>
      </c>
      <c r="AE177" s="1" t="s">
        <v>2173</v>
      </c>
      <c r="AF177" s="1" t="s">
        <v>103</v>
      </c>
      <c r="AG177" t="s">
        <v>1150</v>
      </c>
      <c r="AH177" s="1" t="s">
        <v>2174</v>
      </c>
      <c r="AI177" s="46" t="s">
        <v>2175</v>
      </c>
      <c r="AJ177" s="26" t="s">
        <v>105</v>
      </c>
      <c r="AK177" s="1"/>
      <c r="AL177" s="1"/>
      <c r="AM177" s="1"/>
      <c r="AN177" s="1"/>
      <c r="AO177" s="1"/>
      <c r="AP177" s="1"/>
      <c r="AQ177" s="1"/>
      <c r="AR177" s="1"/>
      <c r="AS177" s="1"/>
      <c r="BA177" s="1"/>
      <c r="BB177" s="1"/>
    </row>
    <row r="178" spans="1:54" ht="15" customHeight="1" thickTop="1" thickBot="1" x14ac:dyDescent="0.45">
      <c r="A178" s="31">
        <v>177</v>
      </c>
      <c r="B178" s="9" t="s">
        <v>86</v>
      </c>
      <c r="C178" s="4" t="s">
        <v>2176</v>
      </c>
      <c r="D178" s="4" t="s">
        <v>2176</v>
      </c>
      <c r="E178" s="1" t="s">
        <v>109</v>
      </c>
      <c r="F178" s="1" t="s">
        <v>108</v>
      </c>
      <c r="G178" s="1" t="s">
        <v>2177</v>
      </c>
      <c r="H178" s="1" t="s">
        <v>2178</v>
      </c>
      <c r="I178" s="1" t="s">
        <v>2179</v>
      </c>
      <c r="J178" s="1">
        <v>0</v>
      </c>
      <c r="K178" s="1">
        <v>0</v>
      </c>
      <c r="L178" s="1"/>
      <c r="M178" s="1"/>
      <c r="N178" s="1" t="s">
        <v>2180</v>
      </c>
      <c r="O178" s="1" t="s">
        <v>176</v>
      </c>
      <c r="P178" s="3" t="s">
        <v>96</v>
      </c>
      <c r="Q178" s="87" t="s">
        <v>834</v>
      </c>
      <c r="R178" s="88">
        <v>29785703</v>
      </c>
      <c r="S178" s="87" t="s">
        <v>834</v>
      </c>
      <c r="T178" s="96">
        <v>28420240</v>
      </c>
      <c r="U178" s="1"/>
      <c r="V178" s="43" t="s">
        <v>97</v>
      </c>
      <c r="W178" s="1"/>
      <c r="X178" s="1"/>
      <c r="Y178" s="1" t="s">
        <v>98</v>
      </c>
      <c r="Z178" s="13"/>
      <c r="AA178" s="1" t="s">
        <v>2181</v>
      </c>
      <c r="AB178" s="1" t="s">
        <v>100</v>
      </c>
      <c r="AC178" t="s">
        <v>1162</v>
      </c>
      <c r="AD178" s="1" t="s">
        <v>2182</v>
      </c>
      <c r="AE178" s="1" t="s">
        <v>2183</v>
      </c>
      <c r="AF178" s="1" t="s">
        <v>103</v>
      </c>
      <c r="AG178" t="s">
        <v>1162</v>
      </c>
      <c r="AH178" s="1" t="s">
        <v>2184</v>
      </c>
      <c r="AI178" s="1" t="s">
        <v>2185</v>
      </c>
      <c r="AJ178" s="26" t="s">
        <v>105</v>
      </c>
      <c r="AK178" s="1"/>
      <c r="AL178" s="1"/>
      <c r="AM178" s="1"/>
      <c r="AN178" s="1"/>
      <c r="AO178" s="1"/>
      <c r="AP178" s="1"/>
      <c r="AQ178" s="1"/>
      <c r="AR178" s="1"/>
      <c r="AS178" s="1"/>
      <c r="BA178" s="1"/>
      <c r="BB178" s="1"/>
    </row>
    <row r="179" spans="1:54" ht="15" customHeight="1" thickTop="1" thickBot="1" x14ac:dyDescent="0.45">
      <c r="A179" s="31">
        <v>178</v>
      </c>
      <c r="B179" s="9" t="s">
        <v>86</v>
      </c>
      <c r="C179" s="4" t="s">
        <v>2186</v>
      </c>
      <c r="D179" s="4" t="s">
        <v>2187</v>
      </c>
      <c r="E179" s="1" t="s">
        <v>142</v>
      </c>
      <c r="F179" s="1" t="s">
        <v>127</v>
      </c>
      <c r="G179" s="1" t="s">
        <v>2188</v>
      </c>
      <c r="H179" s="1" t="s">
        <v>2189</v>
      </c>
      <c r="I179" s="1" t="s">
        <v>2190</v>
      </c>
      <c r="J179" s="1">
        <v>0</v>
      </c>
      <c r="K179" s="1">
        <v>0</v>
      </c>
      <c r="L179" s="1"/>
      <c r="M179" s="1"/>
      <c r="N179" s="1" t="s">
        <v>2191</v>
      </c>
      <c r="O179" s="1" t="s">
        <v>95</v>
      </c>
      <c r="P179" s="3" t="s">
        <v>96</v>
      </c>
      <c r="Q179" s="87" t="s">
        <v>516</v>
      </c>
      <c r="R179" s="88">
        <v>12543170</v>
      </c>
      <c r="S179" s="87" t="s">
        <v>516</v>
      </c>
      <c r="T179" s="96" t="s">
        <v>2192</v>
      </c>
      <c r="U179" s="1"/>
      <c r="V179" s="43" t="s">
        <v>97</v>
      </c>
      <c r="W179" s="1" t="s">
        <v>2193</v>
      </c>
      <c r="X179" s="1"/>
      <c r="Y179" s="1" t="s">
        <v>98</v>
      </c>
      <c r="Z179" s="13"/>
      <c r="AA179" s="1" t="s">
        <v>2194</v>
      </c>
      <c r="AB179" s="1" t="s">
        <v>100</v>
      </c>
      <c r="AC179" t="s">
        <v>2195</v>
      </c>
      <c r="AD179" s="1" t="s">
        <v>2196</v>
      </c>
      <c r="AE179" s="1" t="s">
        <v>2197</v>
      </c>
      <c r="AF179" s="1" t="s">
        <v>103</v>
      </c>
      <c r="AG179" t="s">
        <v>2195</v>
      </c>
      <c r="AH179" s="1" t="s">
        <v>2198</v>
      </c>
      <c r="AI179" s="1" t="s">
        <v>2199</v>
      </c>
      <c r="AJ179" s="26" t="s">
        <v>105</v>
      </c>
      <c r="AK179" s="1"/>
      <c r="AL179" s="1"/>
      <c r="AM179" s="1"/>
      <c r="AN179" s="1"/>
      <c r="AO179" s="1"/>
      <c r="AP179" s="1"/>
      <c r="AQ179" s="1"/>
      <c r="AR179" s="1"/>
      <c r="AS179" s="1"/>
      <c r="BA179" s="1"/>
      <c r="BB179" s="1"/>
    </row>
    <row r="180" spans="1:54" ht="15" customHeight="1" thickTop="1" thickBot="1" x14ac:dyDescent="0.45">
      <c r="A180" s="31">
        <v>179</v>
      </c>
      <c r="B180" s="9" t="s">
        <v>86</v>
      </c>
      <c r="C180" s="4" t="s">
        <v>2200</v>
      </c>
      <c r="D180" s="4" t="s">
        <v>2201</v>
      </c>
      <c r="E180" s="1" t="s">
        <v>109</v>
      </c>
      <c r="F180" s="1" t="s">
        <v>142</v>
      </c>
      <c r="G180" s="1" t="s">
        <v>2202</v>
      </c>
      <c r="H180" s="1" t="s">
        <v>2203</v>
      </c>
      <c r="I180" s="1" t="s">
        <v>2204</v>
      </c>
      <c r="J180" s="1">
        <v>0</v>
      </c>
      <c r="K180" s="1">
        <v>0</v>
      </c>
      <c r="L180" s="1"/>
      <c r="M180" s="1"/>
      <c r="N180" s="1" t="s">
        <v>2205</v>
      </c>
      <c r="O180" s="1" t="s">
        <v>176</v>
      </c>
      <c r="P180" s="3" t="s">
        <v>96</v>
      </c>
      <c r="Q180" s="87" t="s">
        <v>440</v>
      </c>
      <c r="R180" s="88">
        <v>9430381</v>
      </c>
      <c r="S180" s="87" t="s">
        <v>440</v>
      </c>
      <c r="T180" s="96">
        <v>11679141</v>
      </c>
      <c r="U180" s="1"/>
      <c r="V180" s="43" t="s">
        <v>97</v>
      </c>
      <c r="W180" s="1"/>
      <c r="X180" s="1"/>
      <c r="Y180" s="1" t="s">
        <v>98</v>
      </c>
      <c r="Z180" s="26"/>
      <c r="AA180" s="1" t="s">
        <v>2206</v>
      </c>
      <c r="AB180" s="1" t="s">
        <v>100</v>
      </c>
      <c r="AC180" t="s">
        <v>1174</v>
      </c>
      <c r="AD180" s="1" t="s">
        <v>2207</v>
      </c>
      <c r="AE180" s="1" t="s">
        <v>2208</v>
      </c>
      <c r="AF180" s="1" t="s">
        <v>103</v>
      </c>
      <c r="AG180" t="s">
        <v>1174</v>
      </c>
      <c r="AH180" s="1" t="s">
        <v>2209</v>
      </c>
      <c r="AI180" s="1" t="s">
        <v>2210</v>
      </c>
      <c r="AJ180" s="26" t="s">
        <v>105</v>
      </c>
      <c r="AK180" s="1"/>
      <c r="AL180" s="1"/>
      <c r="AM180" s="1"/>
      <c r="AN180" s="1"/>
      <c r="AO180" s="1"/>
      <c r="AP180" s="1"/>
      <c r="AQ180" s="1"/>
      <c r="AR180" s="1"/>
      <c r="AS180" s="1"/>
      <c r="BA180" s="1"/>
      <c r="BB180" s="1"/>
    </row>
    <row r="181" spans="1:54" ht="15" customHeight="1" thickTop="1" thickBot="1" x14ac:dyDescent="0.45">
      <c r="A181" s="31">
        <v>180</v>
      </c>
      <c r="B181" s="9" t="s">
        <v>86</v>
      </c>
      <c r="C181" s="4" t="s">
        <v>2211</v>
      </c>
      <c r="D181" s="4" t="s">
        <v>2212</v>
      </c>
      <c r="E181" s="1" t="s">
        <v>109</v>
      </c>
      <c r="F181" s="1" t="s">
        <v>157</v>
      </c>
      <c r="G181" s="1" t="s">
        <v>2213</v>
      </c>
      <c r="H181" s="1" t="s">
        <v>2214</v>
      </c>
      <c r="I181" s="1" t="s">
        <v>2215</v>
      </c>
      <c r="J181" s="1">
        <v>0</v>
      </c>
      <c r="K181" s="1">
        <v>0</v>
      </c>
      <c r="L181" s="1"/>
      <c r="M181" s="1"/>
      <c r="N181" s="1" t="s">
        <v>2216</v>
      </c>
      <c r="O181" s="1" t="s">
        <v>176</v>
      </c>
      <c r="P181" s="3" t="s">
        <v>96</v>
      </c>
      <c r="Q181" s="87" t="s">
        <v>516</v>
      </c>
      <c r="R181" s="88">
        <v>4070652</v>
      </c>
      <c r="S181" s="87" t="s">
        <v>516</v>
      </c>
      <c r="T181" s="96">
        <v>20118827</v>
      </c>
      <c r="U181" s="1"/>
      <c r="V181" s="43" t="s">
        <v>97</v>
      </c>
      <c r="W181" s="1"/>
      <c r="X181" s="1"/>
      <c r="Y181" s="1" t="s">
        <v>98</v>
      </c>
      <c r="Z181" s="13"/>
      <c r="AA181" s="1" t="s">
        <v>2217</v>
      </c>
      <c r="AB181" s="1" t="s">
        <v>100</v>
      </c>
      <c r="AC181" t="s">
        <v>2218</v>
      </c>
      <c r="AD181" s="1" t="s">
        <v>2219</v>
      </c>
      <c r="AE181" s="1" t="s">
        <v>2220</v>
      </c>
      <c r="AF181" s="1" t="s">
        <v>103</v>
      </c>
      <c r="AG181" t="s">
        <v>2218</v>
      </c>
      <c r="AH181" s="1" t="s">
        <v>2221</v>
      </c>
      <c r="AI181" s="1" t="s">
        <v>2222</v>
      </c>
      <c r="AJ181" s="26" t="s">
        <v>105</v>
      </c>
      <c r="AK181" s="1"/>
      <c r="AL181" s="1"/>
      <c r="AM181" s="1"/>
      <c r="AN181" s="1"/>
      <c r="AO181" s="1"/>
      <c r="AP181" s="1"/>
      <c r="AQ181" s="1"/>
      <c r="AR181" s="1"/>
      <c r="AS181" s="1"/>
      <c r="BA181" s="1"/>
      <c r="BB181" s="1"/>
    </row>
    <row r="182" spans="1:54" ht="15" customHeight="1" thickTop="1" thickBot="1" x14ac:dyDescent="0.45">
      <c r="A182" s="31">
        <v>181</v>
      </c>
      <c r="B182" s="9" t="s">
        <v>86</v>
      </c>
      <c r="C182" s="4" t="s">
        <v>2223</v>
      </c>
      <c r="D182" s="4" t="s">
        <v>2224</v>
      </c>
      <c r="E182" s="1" t="s">
        <v>109</v>
      </c>
      <c r="F182" s="1" t="s">
        <v>142</v>
      </c>
      <c r="G182" s="1" t="s">
        <v>2225</v>
      </c>
      <c r="H182" s="1" t="s">
        <v>2226</v>
      </c>
      <c r="I182" s="1" t="s">
        <v>2227</v>
      </c>
      <c r="J182" s="1">
        <v>0</v>
      </c>
      <c r="K182" s="1">
        <v>0</v>
      </c>
      <c r="L182" s="1"/>
      <c r="M182" s="1"/>
      <c r="N182" s="1" t="s">
        <v>2228</v>
      </c>
      <c r="O182" s="1" t="s">
        <v>95</v>
      </c>
      <c r="P182" s="3" t="s">
        <v>96</v>
      </c>
      <c r="Q182" s="87" t="s">
        <v>314</v>
      </c>
      <c r="R182" s="88">
        <v>27546510</v>
      </c>
      <c r="S182" s="87" t="s">
        <v>252</v>
      </c>
      <c r="T182" s="96">
        <v>20994028</v>
      </c>
      <c r="U182" s="1"/>
      <c r="V182" s="43" t="s">
        <v>97</v>
      </c>
      <c r="W182" s="1"/>
      <c r="X182" s="1"/>
      <c r="Y182" s="1" t="s">
        <v>98</v>
      </c>
      <c r="Z182" s="13"/>
      <c r="AA182" s="1" t="s">
        <v>2229</v>
      </c>
      <c r="AB182" s="1" t="s">
        <v>100</v>
      </c>
      <c r="AC182" t="s">
        <v>2230</v>
      </c>
      <c r="AD182" s="1" t="s">
        <v>2231</v>
      </c>
      <c r="AE182" s="1" t="s">
        <v>2232</v>
      </c>
      <c r="AF182" s="1" t="s">
        <v>103</v>
      </c>
      <c r="AG182" t="s">
        <v>2230</v>
      </c>
      <c r="AH182" s="1" t="s">
        <v>2233</v>
      </c>
      <c r="AI182" s="1" t="s">
        <v>2234</v>
      </c>
      <c r="AJ182" s="26" t="s">
        <v>105</v>
      </c>
      <c r="AK182" s="1"/>
      <c r="AL182" s="1"/>
      <c r="AM182" s="1"/>
      <c r="AN182" s="1"/>
      <c r="AO182" s="1"/>
      <c r="AP182" s="1"/>
      <c r="AQ182" s="1"/>
      <c r="AR182" s="1"/>
      <c r="AS182" s="1"/>
      <c r="BA182" s="1"/>
      <c r="BB182" s="1"/>
    </row>
    <row r="183" spans="1:54" ht="15" customHeight="1" thickTop="1" thickBot="1" x14ac:dyDescent="0.45">
      <c r="A183" s="31">
        <v>182</v>
      </c>
      <c r="B183" s="9" t="s">
        <v>86</v>
      </c>
      <c r="C183" s="4" t="s">
        <v>2235</v>
      </c>
      <c r="D183" s="4" t="s">
        <v>2236</v>
      </c>
      <c r="E183" s="1" t="s">
        <v>108</v>
      </c>
      <c r="F183" s="1" t="s">
        <v>127</v>
      </c>
      <c r="G183" s="1" t="s">
        <v>2237</v>
      </c>
      <c r="H183" s="1" t="s">
        <v>2238</v>
      </c>
      <c r="I183" s="1" t="s">
        <v>2239</v>
      </c>
      <c r="J183" s="1">
        <v>0</v>
      </c>
      <c r="K183" s="1">
        <v>0</v>
      </c>
      <c r="L183" s="1"/>
      <c r="M183" s="1"/>
      <c r="N183" s="1" t="s">
        <v>2240</v>
      </c>
      <c r="O183" s="1" t="s">
        <v>147</v>
      </c>
      <c r="P183" s="3" t="s">
        <v>96</v>
      </c>
      <c r="R183" s="88"/>
      <c r="S183" s="87" t="s">
        <v>603</v>
      </c>
      <c r="T183" s="96">
        <v>31397037</v>
      </c>
      <c r="U183" s="1"/>
      <c r="V183" s="43" t="s">
        <v>97</v>
      </c>
      <c r="W183" s="1"/>
      <c r="X183" s="1"/>
      <c r="Y183" s="1" t="s">
        <v>98</v>
      </c>
      <c r="Z183" s="13"/>
      <c r="AA183" s="1" t="s">
        <v>2241</v>
      </c>
      <c r="AB183" s="1" t="s">
        <v>2242</v>
      </c>
      <c r="AC183" t="s">
        <v>24</v>
      </c>
      <c r="AD183" s="1" t="s">
        <v>2243</v>
      </c>
      <c r="AE183" s="1" t="s">
        <v>2244</v>
      </c>
      <c r="AF183" s="1" t="s">
        <v>2245</v>
      </c>
      <c r="AG183" t="s">
        <v>24</v>
      </c>
      <c r="AH183" s="1" t="s">
        <v>2246</v>
      </c>
      <c r="AI183" s="1" t="s">
        <v>2247</v>
      </c>
      <c r="AJ183" s="26" t="s">
        <v>105</v>
      </c>
      <c r="AK183" s="1"/>
      <c r="AL183" s="1"/>
      <c r="AM183" s="1"/>
      <c r="AN183" s="1"/>
      <c r="AO183" s="1"/>
      <c r="AP183" s="1"/>
      <c r="AQ183" s="1"/>
      <c r="AR183" s="1"/>
      <c r="AS183" s="1"/>
      <c r="BA183" s="1"/>
      <c r="BB183" s="1"/>
    </row>
    <row r="184" spans="1:54" ht="15" customHeight="1" thickTop="1" thickBot="1" x14ac:dyDescent="0.45">
      <c r="A184" s="31">
        <v>183</v>
      </c>
      <c r="B184" s="9" t="s">
        <v>86</v>
      </c>
      <c r="C184" s="4" t="s">
        <v>2248</v>
      </c>
      <c r="D184" s="4" t="s">
        <v>2249</v>
      </c>
      <c r="E184" s="1" t="s">
        <v>142</v>
      </c>
      <c r="F184" s="1" t="s">
        <v>109</v>
      </c>
      <c r="G184" s="1" t="s">
        <v>2250</v>
      </c>
      <c r="H184" s="1" t="s">
        <v>2251</v>
      </c>
      <c r="I184" s="1" t="s">
        <v>2252</v>
      </c>
      <c r="J184" s="1">
        <v>0</v>
      </c>
      <c r="K184" s="1">
        <v>0</v>
      </c>
      <c r="L184" s="1"/>
      <c r="M184" s="1"/>
      <c r="N184" s="1" t="s">
        <v>2253</v>
      </c>
      <c r="O184" s="1" t="s">
        <v>95</v>
      </c>
      <c r="P184" s="3" t="s">
        <v>96</v>
      </c>
      <c r="Q184" s="87" t="s">
        <v>132</v>
      </c>
      <c r="R184" s="88">
        <v>46457753</v>
      </c>
      <c r="S184" s="87" t="s">
        <v>132</v>
      </c>
      <c r="T184" s="96">
        <v>41283424</v>
      </c>
      <c r="U184" s="1"/>
      <c r="V184" s="43" t="s">
        <v>97</v>
      </c>
      <c r="W184" s="1"/>
      <c r="X184" s="1"/>
      <c r="Y184" s="1" t="s">
        <v>98</v>
      </c>
      <c r="Z184" s="13"/>
      <c r="AA184" s="1" t="s">
        <v>2254</v>
      </c>
      <c r="AB184" s="1" t="s">
        <v>2242</v>
      </c>
      <c r="AC184" t="s">
        <v>135</v>
      </c>
      <c r="AD184" s="1" t="s">
        <v>2255</v>
      </c>
      <c r="AE184" s="1" t="s">
        <v>2256</v>
      </c>
      <c r="AF184" s="1" t="s">
        <v>2245</v>
      </c>
      <c r="AG184" t="s">
        <v>135</v>
      </c>
      <c r="AH184" s="1" t="s">
        <v>2257</v>
      </c>
      <c r="AI184" s="1" t="s">
        <v>2258</v>
      </c>
      <c r="AJ184" s="26" t="s">
        <v>105</v>
      </c>
      <c r="AK184" s="1"/>
      <c r="AL184" s="1"/>
      <c r="AM184" s="1"/>
      <c r="AN184" s="1"/>
      <c r="AO184" s="1"/>
      <c r="AP184" s="1"/>
      <c r="AQ184" s="1"/>
      <c r="AR184" s="1"/>
      <c r="AS184" s="1"/>
      <c r="BA184" s="1"/>
      <c r="BB184" s="1"/>
    </row>
    <row r="185" spans="1:54" ht="15" customHeight="1" thickTop="1" thickBot="1" x14ac:dyDescent="0.45">
      <c r="A185" s="31">
        <v>184</v>
      </c>
      <c r="B185" s="9" t="s">
        <v>86</v>
      </c>
      <c r="C185" s="4" t="s">
        <v>2259</v>
      </c>
      <c r="D185" s="4" t="s">
        <v>2260</v>
      </c>
      <c r="E185" s="1" t="s">
        <v>127</v>
      </c>
      <c r="F185" s="1" t="s">
        <v>108</v>
      </c>
      <c r="G185" s="1" t="s">
        <v>2261</v>
      </c>
      <c r="H185" s="1" t="s">
        <v>2262</v>
      </c>
      <c r="I185" s="1" t="s">
        <v>2263</v>
      </c>
      <c r="J185" s="1">
        <v>0</v>
      </c>
      <c r="K185" s="1">
        <v>0</v>
      </c>
      <c r="L185" s="1"/>
      <c r="M185" s="1"/>
      <c r="N185" s="1" t="s">
        <v>2264</v>
      </c>
      <c r="O185" s="1" t="s">
        <v>147</v>
      </c>
      <c r="P185" s="3" t="s">
        <v>96</v>
      </c>
      <c r="R185" s="88"/>
      <c r="S185" s="87" t="s">
        <v>115</v>
      </c>
      <c r="T185" s="96">
        <v>16275426</v>
      </c>
      <c r="U185" s="1"/>
      <c r="V185" s="43" t="s">
        <v>97</v>
      </c>
      <c r="W185" s="1"/>
      <c r="X185" s="1"/>
      <c r="Y185" s="1" t="s">
        <v>98</v>
      </c>
      <c r="Z185" s="26"/>
      <c r="AA185" s="1" t="s">
        <v>2265</v>
      </c>
      <c r="AB185" s="1" t="s">
        <v>2242</v>
      </c>
      <c r="AC185" t="s">
        <v>150</v>
      </c>
      <c r="AD185" s="1" t="s">
        <v>2266</v>
      </c>
      <c r="AE185" s="1" t="s">
        <v>2267</v>
      </c>
      <c r="AF185" s="1" t="s">
        <v>2245</v>
      </c>
      <c r="AG185" t="s">
        <v>150</v>
      </c>
      <c r="AH185" s="1" t="s">
        <v>2268</v>
      </c>
      <c r="AI185" s="1" t="s">
        <v>2269</v>
      </c>
      <c r="AJ185" s="26" t="s">
        <v>105</v>
      </c>
      <c r="AK185" s="1"/>
      <c r="AL185" s="1"/>
      <c r="AM185" s="1"/>
      <c r="AN185" s="1"/>
      <c r="AO185" s="1"/>
      <c r="AP185" s="1"/>
      <c r="AQ185" s="1"/>
      <c r="AR185" s="1"/>
      <c r="AS185" s="1"/>
      <c r="BA185" s="1"/>
      <c r="BB185" s="1"/>
    </row>
    <row r="186" spans="1:54" ht="15" customHeight="1" thickTop="1" thickBot="1" x14ac:dyDescent="0.45">
      <c r="A186" s="31">
        <v>185</v>
      </c>
      <c r="B186" s="9" t="s">
        <v>86</v>
      </c>
      <c r="C186" s="4" t="s">
        <v>2270</v>
      </c>
      <c r="D186" s="4" t="s">
        <v>2270</v>
      </c>
      <c r="E186" s="1" t="s">
        <v>109</v>
      </c>
      <c r="F186" s="1" t="s">
        <v>108</v>
      </c>
      <c r="G186" s="1" t="s">
        <v>2271</v>
      </c>
      <c r="H186" s="1" t="s">
        <v>2272</v>
      </c>
      <c r="I186" s="1" t="s">
        <v>2273</v>
      </c>
      <c r="J186" s="1">
        <v>0</v>
      </c>
      <c r="K186" s="1">
        <v>0</v>
      </c>
      <c r="L186" s="1"/>
      <c r="M186" s="1"/>
      <c r="N186" s="1" t="s">
        <v>2274</v>
      </c>
      <c r="O186" s="1" t="s">
        <v>176</v>
      </c>
      <c r="P186" s="3" t="s">
        <v>96</v>
      </c>
      <c r="Q186" s="87" t="s">
        <v>1325</v>
      </c>
      <c r="R186" s="88">
        <v>13378891</v>
      </c>
      <c r="S186" s="87" t="s">
        <v>1325</v>
      </c>
      <c r="T186" s="96">
        <v>14629707</v>
      </c>
      <c r="U186" s="1"/>
      <c r="V186" s="43" t="s">
        <v>97</v>
      </c>
      <c r="W186" s="1"/>
      <c r="X186" s="1"/>
      <c r="Y186" s="1" t="s">
        <v>98</v>
      </c>
      <c r="Z186" s="26"/>
      <c r="AA186" s="1" t="s">
        <v>2275</v>
      </c>
      <c r="AB186" s="1" t="s">
        <v>2242</v>
      </c>
      <c r="AC186" t="s">
        <v>165</v>
      </c>
      <c r="AD186" s="1" t="s">
        <v>2276</v>
      </c>
      <c r="AE186" s="1" t="s">
        <v>2277</v>
      </c>
      <c r="AF186" s="1" t="s">
        <v>2245</v>
      </c>
      <c r="AG186" t="s">
        <v>165</v>
      </c>
      <c r="AH186" s="1" t="s">
        <v>2278</v>
      </c>
      <c r="AI186" s="1" t="s">
        <v>2279</v>
      </c>
      <c r="AJ186" s="26" t="s">
        <v>105</v>
      </c>
      <c r="AK186" s="1"/>
      <c r="AL186" s="1"/>
      <c r="AM186" s="1"/>
      <c r="AN186" s="1"/>
      <c r="AO186" s="1"/>
      <c r="AP186" s="1"/>
      <c r="AQ186" s="1"/>
      <c r="AR186" s="1"/>
      <c r="AS186" s="1"/>
      <c r="BA186" s="1"/>
      <c r="BB186" s="1"/>
    </row>
    <row r="187" spans="1:54" ht="15" customHeight="1" thickTop="1" thickBot="1" x14ac:dyDescent="0.45">
      <c r="A187" s="31">
        <v>186</v>
      </c>
      <c r="B187" s="9" t="s">
        <v>86</v>
      </c>
      <c r="C187" s="4" t="s">
        <v>2280</v>
      </c>
      <c r="D187" s="4" t="s">
        <v>2281</v>
      </c>
      <c r="E187" s="1" t="s">
        <v>142</v>
      </c>
      <c r="F187" s="1" t="s">
        <v>157</v>
      </c>
      <c r="G187" s="1" t="s">
        <v>2282</v>
      </c>
      <c r="H187" s="1" t="s">
        <v>2283</v>
      </c>
      <c r="I187" s="1" t="s">
        <v>2284</v>
      </c>
      <c r="J187" s="1">
        <v>0</v>
      </c>
      <c r="K187" s="1">
        <v>0</v>
      </c>
      <c r="L187" s="1"/>
      <c r="M187" s="1"/>
      <c r="N187" s="1" t="s">
        <v>2285</v>
      </c>
      <c r="O187" s="1" t="s">
        <v>147</v>
      </c>
      <c r="P187" s="3" t="s">
        <v>96</v>
      </c>
      <c r="Q187" s="87" t="s">
        <v>114</v>
      </c>
      <c r="R187" s="88">
        <v>7664045</v>
      </c>
      <c r="S187" s="87" t="s">
        <v>203</v>
      </c>
      <c r="T187" s="96">
        <v>13005607</v>
      </c>
      <c r="U187" s="1"/>
      <c r="V187" s="43" t="s">
        <v>97</v>
      </c>
      <c r="W187" s="1"/>
      <c r="X187" s="1"/>
      <c r="Y187" s="1" t="s">
        <v>98</v>
      </c>
      <c r="Z187" s="26"/>
      <c r="AA187" s="1" t="s">
        <v>2286</v>
      </c>
      <c r="AB187" s="1" t="s">
        <v>2242</v>
      </c>
      <c r="AC187" t="s">
        <v>179</v>
      </c>
      <c r="AD187" s="1" t="s">
        <v>2287</v>
      </c>
      <c r="AE187" s="1" t="s">
        <v>2288</v>
      </c>
      <c r="AF187" s="1" t="s">
        <v>2245</v>
      </c>
      <c r="AG187" t="s">
        <v>179</v>
      </c>
      <c r="AH187" s="1" t="s">
        <v>2289</v>
      </c>
      <c r="AI187" s="1" t="s">
        <v>2290</v>
      </c>
      <c r="AJ187" s="26" t="s">
        <v>105</v>
      </c>
      <c r="AK187" s="1"/>
      <c r="AL187" s="1"/>
      <c r="AM187" s="1"/>
      <c r="AN187" s="1"/>
      <c r="AO187" s="1"/>
      <c r="AP187" s="1"/>
      <c r="AQ187" s="1"/>
      <c r="AR187" s="1"/>
      <c r="AS187" s="1"/>
      <c r="BA187" s="1"/>
      <c r="BB187" s="1"/>
    </row>
    <row r="188" spans="1:54" ht="15" customHeight="1" thickTop="1" thickBot="1" x14ac:dyDescent="0.45">
      <c r="A188" s="31">
        <v>187</v>
      </c>
      <c r="B188" s="3" t="s">
        <v>86</v>
      </c>
      <c r="C188" s="4" t="s">
        <v>2291</v>
      </c>
      <c r="D188" s="4" t="s">
        <v>2292</v>
      </c>
      <c r="E188" s="1" t="s">
        <v>127</v>
      </c>
      <c r="F188" s="1" t="s">
        <v>109</v>
      </c>
      <c r="G188" s="1" t="s">
        <v>2293</v>
      </c>
      <c r="H188" s="1" t="s">
        <v>2294</v>
      </c>
      <c r="I188" s="1" t="s">
        <v>2295</v>
      </c>
      <c r="J188" s="1">
        <v>0</v>
      </c>
      <c r="K188" s="1">
        <v>0</v>
      </c>
      <c r="L188" s="1"/>
      <c r="M188" s="1"/>
      <c r="N188" s="1" t="s">
        <v>2296</v>
      </c>
      <c r="O188" s="1" t="s">
        <v>176</v>
      </c>
      <c r="P188" s="3" t="s">
        <v>96</v>
      </c>
      <c r="Q188" s="87" t="s">
        <v>1457</v>
      </c>
      <c r="R188" s="88">
        <v>23782920</v>
      </c>
      <c r="S188" s="87" t="s">
        <v>1457</v>
      </c>
      <c r="T188" s="96">
        <v>19962166</v>
      </c>
      <c r="U188" s="1"/>
      <c r="V188" s="43" t="s">
        <v>97</v>
      </c>
      <c r="W188" s="1"/>
      <c r="X188" s="1"/>
      <c r="Y188" s="1" t="s">
        <v>98</v>
      </c>
      <c r="Z188" s="13"/>
      <c r="AA188" s="1" t="s">
        <v>2297</v>
      </c>
      <c r="AB188" s="1" t="s">
        <v>2242</v>
      </c>
      <c r="AC188" t="s">
        <v>192</v>
      </c>
      <c r="AD188" s="1" t="s">
        <v>2298</v>
      </c>
      <c r="AE188" s="1" t="s">
        <v>2299</v>
      </c>
      <c r="AF188" s="1" t="s">
        <v>2245</v>
      </c>
      <c r="AG188" t="s">
        <v>192</v>
      </c>
      <c r="AH188" s="1" t="s">
        <v>2300</v>
      </c>
      <c r="AI188" s="1" t="s">
        <v>2301</v>
      </c>
      <c r="AJ188" s="26" t="s">
        <v>105</v>
      </c>
      <c r="AK188" s="1"/>
      <c r="AL188" s="1"/>
      <c r="AM188" s="1"/>
      <c r="AN188" s="1"/>
      <c r="AO188" s="1"/>
      <c r="AP188" s="1"/>
      <c r="AQ188" s="1"/>
      <c r="AR188" s="1"/>
      <c r="AS188" s="1"/>
      <c r="BA188" s="1"/>
      <c r="BB188" s="1"/>
    </row>
    <row r="189" spans="1:54" ht="15" customHeight="1" thickTop="1" thickBot="1" x14ac:dyDescent="0.45">
      <c r="A189" s="31">
        <v>188</v>
      </c>
      <c r="B189" s="9" t="s">
        <v>86</v>
      </c>
      <c r="C189" s="4" t="s">
        <v>2302</v>
      </c>
      <c r="D189" s="4" t="s">
        <v>2303</v>
      </c>
      <c r="E189" s="1" t="s">
        <v>109</v>
      </c>
      <c r="F189" s="1" t="s">
        <v>127</v>
      </c>
      <c r="G189" s="1" t="s">
        <v>2304</v>
      </c>
      <c r="H189" s="1" t="s">
        <v>2305</v>
      </c>
      <c r="I189" s="1" t="s">
        <v>2306</v>
      </c>
      <c r="J189" s="1">
        <v>0</v>
      </c>
      <c r="K189" s="1">
        <v>0</v>
      </c>
      <c r="L189" s="1"/>
      <c r="M189" s="1"/>
      <c r="N189" s="1" t="s">
        <v>2307</v>
      </c>
      <c r="O189" s="1" t="s">
        <v>147</v>
      </c>
      <c r="P189" s="3" t="s">
        <v>96</v>
      </c>
      <c r="Q189" s="87" t="s">
        <v>491</v>
      </c>
      <c r="R189" s="88">
        <v>60109411</v>
      </c>
      <c r="S189" s="87" t="s">
        <v>491</v>
      </c>
      <c r="T189" s="96" t="s">
        <v>897</v>
      </c>
      <c r="U189" s="1"/>
      <c r="V189" s="43" t="s">
        <v>97</v>
      </c>
      <c r="W189" s="1"/>
      <c r="X189" s="1"/>
      <c r="Y189" s="1" t="s">
        <v>98</v>
      </c>
      <c r="Z189" s="26"/>
      <c r="AA189" s="1" t="s">
        <v>2308</v>
      </c>
      <c r="AB189" s="1" t="s">
        <v>2242</v>
      </c>
      <c r="AC189" t="s">
        <v>205</v>
      </c>
      <c r="AD189" s="1" t="s">
        <v>2309</v>
      </c>
      <c r="AE189" s="1" t="s">
        <v>2310</v>
      </c>
      <c r="AF189" s="1" t="s">
        <v>2245</v>
      </c>
      <c r="AG189" t="s">
        <v>205</v>
      </c>
      <c r="AH189" s="1" t="s">
        <v>2311</v>
      </c>
      <c r="AI189" s="1" t="s">
        <v>2312</v>
      </c>
      <c r="AJ189" s="26" t="s">
        <v>105</v>
      </c>
      <c r="AK189" s="1"/>
      <c r="AL189" s="1"/>
      <c r="AM189" s="1"/>
      <c r="AN189" s="1"/>
      <c r="AO189" s="1"/>
      <c r="AP189" s="1"/>
      <c r="AQ189" s="1"/>
      <c r="AR189" s="1"/>
      <c r="AS189" s="1"/>
      <c r="BA189" s="1"/>
      <c r="BB189" s="1"/>
    </row>
    <row r="190" spans="1:54" ht="15" customHeight="1" thickTop="1" thickBot="1" x14ac:dyDescent="0.45">
      <c r="A190" s="31">
        <v>189</v>
      </c>
      <c r="B190" s="9" t="s">
        <v>86</v>
      </c>
      <c r="C190" s="4" t="s">
        <v>2313</v>
      </c>
      <c r="D190" s="4" t="s">
        <v>2314</v>
      </c>
      <c r="E190" s="1" t="s">
        <v>108</v>
      </c>
      <c r="F190" s="1" t="s">
        <v>127</v>
      </c>
      <c r="G190" s="1" t="s">
        <v>2315</v>
      </c>
      <c r="H190" s="1" t="s">
        <v>2316</v>
      </c>
      <c r="I190" s="1" t="s">
        <v>2317</v>
      </c>
      <c r="J190" s="1">
        <v>0</v>
      </c>
      <c r="K190" s="1">
        <v>0</v>
      </c>
      <c r="L190" s="1"/>
      <c r="M190" s="1"/>
      <c r="N190" s="1" t="s">
        <v>2318</v>
      </c>
      <c r="O190" s="1" t="s">
        <v>176</v>
      </c>
      <c r="P190" s="3" t="s">
        <v>96</v>
      </c>
      <c r="Q190" s="87" t="s">
        <v>252</v>
      </c>
      <c r="R190" s="88">
        <v>8993026</v>
      </c>
      <c r="U190" s="1"/>
      <c r="V190" s="43" t="s">
        <v>97</v>
      </c>
      <c r="W190" s="1"/>
      <c r="X190" s="1"/>
      <c r="Y190" s="1" t="s">
        <v>98</v>
      </c>
      <c r="Z190" s="13"/>
      <c r="AA190" s="1" t="s">
        <v>2319</v>
      </c>
      <c r="AB190" s="1" t="s">
        <v>2242</v>
      </c>
      <c r="AC190" t="s">
        <v>217</v>
      </c>
      <c r="AD190" s="1" t="s">
        <v>2320</v>
      </c>
      <c r="AE190" s="1" t="s">
        <v>2321</v>
      </c>
      <c r="AF190" s="1" t="s">
        <v>2245</v>
      </c>
      <c r="AG190" t="s">
        <v>217</v>
      </c>
      <c r="AH190" s="1" t="s">
        <v>2322</v>
      </c>
      <c r="AI190" s="1" t="s">
        <v>2323</v>
      </c>
      <c r="AJ190" s="26" t="s">
        <v>105</v>
      </c>
      <c r="AK190" s="1"/>
      <c r="AL190" s="1"/>
      <c r="AM190" s="1"/>
      <c r="AN190" s="1"/>
      <c r="AO190" s="1"/>
      <c r="AP190" s="1"/>
      <c r="AQ190" s="1"/>
      <c r="AR190" s="1"/>
      <c r="AS190" s="1"/>
      <c r="BA190" s="1"/>
      <c r="BB190" s="1"/>
    </row>
    <row r="191" spans="1:54" ht="15" customHeight="1" thickTop="1" thickBot="1" x14ac:dyDescent="0.45">
      <c r="A191" s="31">
        <v>190</v>
      </c>
      <c r="B191" s="9" t="s">
        <v>86</v>
      </c>
      <c r="C191" s="4" t="s">
        <v>2324</v>
      </c>
      <c r="D191" s="4" t="s">
        <v>2325</v>
      </c>
      <c r="E191" s="1" t="s">
        <v>109</v>
      </c>
      <c r="F191" s="1" t="s">
        <v>142</v>
      </c>
      <c r="G191" s="1" t="s">
        <v>2326</v>
      </c>
      <c r="H191" s="1" t="s">
        <v>2327</v>
      </c>
      <c r="I191" s="1" t="s">
        <v>2328</v>
      </c>
      <c r="J191" s="1">
        <v>0</v>
      </c>
      <c r="K191" s="1">
        <v>0</v>
      </c>
      <c r="L191" s="1"/>
      <c r="M191" s="1"/>
      <c r="N191" s="1" t="s">
        <v>2329</v>
      </c>
      <c r="O191" s="1" t="s">
        <v>95</v>
      </c>
      <c r="P191" s="3" t="s">
        <v>96</v>
      </c>
      <c r="Q191" s="87" t="s">
        <v>590</v>
      </c>
      <c r="R191" s="88">
        <v>35228582</v>
      </c>
      <c r="S191" s="87" t="s">
        <v>590</v>
      </c>
      <c r="T191" s="96">
        <v>36960028</v>
      </c>
      <c r="U191" s="1"/>
      <c r="V191" s="43" t="s">
        <v>97</v>
      </c>
      <c r="W191" s="1"/>
      <c r="X191" s="1"/>
      <c r="Y191" s="1" t="s">
        <v>98</v>
      </c>
      <c r="Z191" s="13"/>
      <c r="AA191" s="1" t="s">
        <v>2330</v>
      </c>
      <c r="AB191" s="1" t="s">
        <v>2242</v>
      </c>
      <c r="AC191" t="s">
        <v>26</v>
      </c>
      <c r="AD191" s="1" t="s">
        <v>2331</v>
      </c>
      <c r="AE191" s="1" t="s">
        <v>2332</v>
      </c>
      <c r="AF191" s="1" t="s">
        <v>2245</v>
      </c>
      <c r="AG191" t="s">
        <v>26</v>
      </c>
      <c r="AH191" s="1" t="s">
        <v>2333</v>
      </c>
      <c r="AI191" s="1" t="s">
        <v>2334</v>
      </c>
      <c r="AJ191" s="26" t="s">
        <v>105</v>
      </c>
      <c r="AK191" s="1"/>
      <c r="AL191" s="1"/>
      <c r="AM191" s="1"/>
      <c r="AN191" s="1"/>
      <c r="AO191" s="1"/>
      <c r="AP191" s="1"/>
      <c r="AQ191" s="1"/>
      <c r="AR191" s="1"/>
      <c r="AS191" s="1"/>
      <c r="BA191" s="1"/>
      <c r="BB191" s="1"/>
    </row>
    <row r="192" spans="1:54" ht="15" customHeight="1" thickTop="1" thickBot="1" x14ac:dyDescent="0.45">
      <c r="A192" s="31">
        <v>191</v>
      </c>
      <c r="B192" s="9" t="s">
        <v>86</v>
      </c>
      <c r="C192" s="4" t="s">
        <v>2335</v>
      </c>
      <c r="D192" s="4" t="s">
        <v>2336</v>
      </c>
      <c r="E192" s="1" t="s">
        <v>142</v>
      </c>
      <c r="F192" s="1" t="s">
        <v>109</v>
      </c>
      <c r="G192" s="1" t="s">
        <v>2337</v>
      </c>
      <c r="H192" s="1" t="s">
        <v>2338</v>
      </c>
      <c r="I192" s="1" t="s">
        <v>2339</v>
      </c>
      <c r="J192" s="1">
        <v>0</v>
      </c>
      <c r="K192" s="1">
        <v>0</v>
      </c>
      <c r="L192" s="1"/>
      <c r="M192" s="1"/>
      <c r="N192" s="1" t="s">
        <v>2340</v>
      </c>
      <c r="O192" s="1" t="s">
        <v>176</v>
      </c>
      <c r="P192" s="3" t="s">
        <v>96</v>
      </c>
      <c r="Q192" s="87" t="s">
        <v>440</v>
      </c>
      <c r="R192" s="88">
        <v>52471033</v>
      </c>
      <c r="S192" s="87" t="s">
        <v>440</v>
      </c>
      <c r="T192" s="96">
        <v>67075478</v>
      </c>
      <c r="U192" s="1"/>
      <c r="V192" s="43" t="s">
        <v>97</v>
      </c>
      <c r="W192" s="1"/>
      <c r="X192" s="1"/>
      <c r="Y192" s="1" t="s">
        <v>98</v>
      </c>
      <c r="Z192" s="13"/>
      <c r="AA192" s="1" t="s">
        <v>2341</v>
      </c>
      <c r="AB192" s="1" t="s">
        <v>2242</v>
      </c>
      <c r="AC192" t="s">
        <v>241</v>
      </c>
      <c r="AD192" s="1" t="s">
        <v>2342</v>
      </c>
      <c r="AE192" s="1" t="s">
        <v>2343</v>
      </c>
      <c r="AF192" s="1" t="s">
        <v>2245</v>
      </c>
      <c r="AG192" t="s">
        <v>241</v>
      </c>
      <c r="AH192" s="1" t="s">
        <v>2344</v>
      </c>
      <c r="AI192" s="1" t="s">
        <v>2345</v>
      </c>
      <c r="AJ192" s="26" t="s">
        <v>105</v>
      </c>
      <c r="AK192" s="1"/>
      <c r="AL192" s="1"/>
      <c r="AM192" s="1"/>
      <c r="AN192" s="1"/>
      <c r="AO192" s="1"/>
      <c r="AP192" s="1"/>
      <c r="AQ192" s="1"/>
      <c r="AR192" s="1"/>
      <c r="AS192" s="1"/>
      <c r="BA192" s="1"/>
      <c r="BB192" s="1"/>
    </row>
    <row r="193" spans="1:54" ht="15" customHeight="1" thickTop="1" thickBot="1" x14ac:dyDescent="0.45">
      <c r="A193" s="31">
        <v>192</v>
      </c>
      <c r="B193" s="9" t="s">
        <v>86</v>
      </c>
      <c r="C193" s="4" t="s">
        <v>2346</v>
      </c>
      <c r="D193" s="4" t="s">
        <v>2347</v>
      </c>
      <c r="E193" s="1" t="s">
        <v>109</v>
      </c>
      <c r="F193" s="1" t="s">
        <v>142</v>
      </c>
      <c r="G193" s="1" t="s">
        <v>2348</v>
      </c>
      <c r="H193" s="1" t="s">
        <v>2349</v>
      </c>
      <c r="I193" s="1" t="s">
        <v>2350</v>
      </c>
      <c r="J193" s="44">
        <v>0.2</v>
      </c>
      <c r="K193" s="1">
        <v>0</v>
      </c>
      <c r="L193" s="1"/>
      <c r="M193" s="1"/>
      <c r="N193" s="1" t="s">
        <v>2351</v>
      </c>
      <c r="O193" s="1" t="s">
        <v>95</v>
      </c>
      <c r="P193" s="3" t="s">
        <v>96</v>
      </c>
      <c r="Q193" s="87" t="s">
        <v>132</v>
      </c>
      <c r="R193" s="88">
        <v>41149096</v>
      </c>
      <c r="S193" s="87" t="s">
        <v>132</v>
      </c>
      <c r="T193" s="96">
        <v>35352564</v>
      </c>
      <c r="U193" s="1"/>
      <c r="V193" s="43" t="s">
        <v>97</v>
      </c>
      <c r="W193" s="1"/>
      <c r="X193" s="1"/>
      <c r="Y193" s="1" t="s">
        <v>98</v>
      </c>
      <c r="Z193" s="13"/>
      <c r="AA193" s="1" t="s">
        <v>2352</v>
      </c>
      <c r="AB193" s="1" t="s">
        <v>2242</v>
      </c>
      <c r="AC193" t="s">
        <v>254</v>
      </c>
      <c r="AD193" s="1" t="s">
        <v>2353</v>
      </c>
      <c r="AE193" s="1" t="s">
        <v>2354</v>
      </c>
      <c r="AF193" s="1" t="s">
        <v>2245</v>
      </c>
      <c r="AG193" t="s">
        <v>254</v>
      </c>
      <c r="AH193" s="1" t="s">
        <v>2355</v>
      </c>
      <c r="AI193" s="1" t="s">
        <v>2356</v>
      </c>
      <c r="AJ193" s="26" t="s">
        <v>105</v>
      </c>
      <c r="AK193" s="1"/>
      <c r="AL193" s="1"/>
      <c r="AM193" s="1"/>
      <c r="AN193" s="1"/>
      <c r="AO193" s="1"/>
      <c r="AP193" s="1"/>
      <c r="AQ193" s="1"/>
      <c r="AR193" s="1"/>
      <c r="AS193" s="1"/>
      <c r="BA193" s="1"/>
      <c r="BB193" s="1"/>
    </row>
    <row r="194" spans="1:54" ht="15" customHeight="1" thickTop="1" thickBot="1" x14ac:dyDescent="0.45">
      <c r="A194" s="31">
        <v>193</v>
      </c>
      <c r="B194" s="9" t="s">
        <v>86</v>
      </c>
      <c r="C194" s="4" t="s">
        <v>2357</v>
      </c>
      <c r="D194" s="4" t="s">
        <v>2358</v>
      </c>
      <c r="E194" s="1" t="s">
        <v>142</v>
      </c>
      <c r="F194" s="1" t="s">
        <v>109</v>
      </c>
      <c r="G194" s="1" t="s">
        <v>2359</v>
      </c>
      <c r="H194" s="1" t="s">
        <v>2360</v>
      </c>
      <c r="I194" s="1" t="s">
        <v>2361</v>
      </c>
      <c r="J194" s="1">
        <v>0</v>
      </c>
      <c r="K194" s="1">
        <v>0</v>
      </c>
      <c r="L194" s="1"/>
      <c r="M194" s="1"/>
      <c r="N194" s="1" t="s">
        <v>2362</v>
      </c>
      <c r="O194" s="1" t="s">
        <v>147</v>
      </c>
      <c r="P194" s="3" t="s">
        <v>96</v>
      </c>
      <c r="Q194" s="87" t="s">
        <v>148</v>
      </c>
      <c r="R194" s="88">
        <v>45385098</v>
      </c>
      <c r="S194" s="87" t="s">
        <v>148</v>
      </c>
      <c r="T194" s="96">
        <v>50283457</v>
      </c>
      <c r="U194" s="1"/>
      <c r="V194" s="43" t="s">
        <v>97</v>
      </c>
      <c r="W194" s="1"/>
      <c r="X194" s="1"/>
      <c r="Y194" s="1" t="s">
        <v>98</v>
      </c>
      <c r="Z194" s="26"/>
      <c r="AA194" s="1" t="s">
        <v>2363</v>
      </c>
      <c r="AB194" s="1" t="s">
        <v>2242</v>
      </c>
      <c r="AC194" t="s">
        <v>266</v>
      </c>
      <c r="AD194" s="1" t="s">
        <v>2364</v>
      </c>
      <c r="AE194" s="1" t="s">
        <v>2365</v>
      </c>
      <c r="AF194" s="1" t="s">
        <v>2245</v>
      </c>
      <c r="AG194" t="s">
        <v>266</v>
      </c>
      <c r="AH194" s="1" t="s">
        <v>2366</v>
      </c>
      <c r="AI194" s="1" t="s">
        <v>2367</v>
      </c>
      <c r="AJ194" s="26" t="s">
        <v>105</v>
      </c>
      <c r="AK194" s="1"/>
      <c r="AL194" s="1"/>
      <c r="AM194" s="1"/>
      <c r="AN194" s="1"/>
      <c r="AO194" s="1"/>
      <c r="AP194" s="1"/>
      <c r="AQ194" s="1"/>
      <c r="AR194" s="1"/>
      <c r="AS194" s="1"/>
      <c r="BA194" s="1"/>
      <c r="BB194" s="1"/>
    </row>
    <row r="195" spans="1:54" ht="15" customHeight="1" thickTop="1" thickBot="1" x14ac:dyDescent="0.45">
      <c r="A195" s="31">
        <v>194</v>
      </c>
      <c r="B195" s="9" t="s">
        <v>86</v>
      </c>
      <c r="C195" s="4" t="s">
        <v>2368</v>
      </c>
      <c r="D195" s="4" t="s">
        <v>2369</v>
      </c>
      <c r="E195" s="1" t="s">
        <v>109</v>
      </c>
      <c r="F195" s="1" t="s">
        <v>127</v>
      </c>
      <c r="G195" s="1" t="s">
        <v>2370</v>
      </c>
      <c r="H195" s="1" t="s">
        <v>2371</v>
      </c>
      <c r="I195" s="1" t="s">
        <v>2372</v>
      </c>
      <c r="J195" s="1">
        <v>0</v>
      </c>
      <c r="K195" s="1">
        <v>0</v>
      </c>
      <c r="L195" s="1"/>
      <c r="M195" s="1"/>
      <c r="N195" s="1" t="s">
        <v>2373</v>
      </c>
      <c r="O195" s="1" t="s">
        <v>176</v>
      </c>
      <c r="P195" s="3" t="s">
        <v>96</v>
      </c>
      <c r="Q195" s="87" t="s">
        <v>1964</v>
      </c>
      <c r="R195" s="88">
        <v>4971142</v>
      </c>
      <c r="S195" s="87" t="s">
        <v>453</v>
      </c>
      <c r="T195" s="96">
        <v>25247839</v>
      </c>
      <c r="U195" s="1"/>
      <c r="V195" s="43" t="s">
        <v>97</v>
      </c>
      <c r="W195" s="1"/>
      <c r="X195" s="1"/>
      <c r="Y195" s="1" t="s">
        <v>98</v>
      </c>
      <c r="Z195" s="13"/>
      <c r="AA195" s="1" t="s">
        <v>2374</v>
      </c>
      <c r="AB195" s="1" t="s">
        <v>2242</v>
      </c>
      <c r="AC195" t="s">
        <v>279</v>
      </c>
      <c r="AD195" s="1" t="s">
        <v>2375</v>
      </c>
      <c r="AE195" s="1" t="s">
        <v>2376</v>
      </c>
      <c r="AF195" s="1" t="s">
        <v>2245</v>
      </c>
      <c r="AG195" t="s">
        <v>279</v>
      </c>
      <c r="AH195" s="1" t="s">
        <v>2377</v>
      </c>
      <c r="AI195" s="1" t="s">
        <v>2378</v>
      </c>
      <c r="AJ195" s="26" t="s">
        <v>105</v>
      </c>
      <c r="AK195" s="1"/>
      <c r="AL195" s="1"/>
      <c r="AM195" s="1"/>
      <c r="AN195" s="1"/>
      <c r="AO195" s="1"/>
      <c r="AP195" s="1"/>
      <c r="AQ195" s="1"/>
      <c r="AR195" s="1"/>
      <c r="AS195" s="1"/>
      <c r="BA195" s="1"/>
      <c r="BB195" s="1"/>
    </row>
    <row r="196" spans="1:54" ht="15" customHeight="1" thickTop="1" thickBot="1" x14ac:dyDescent="0.45">
      <c r="A196" s="31">
        <v>195</v>
      </c>
      <c r="B196" s="9" t="s">
        <v>86</v>
      </c>
      <c r="C196" s="4" t="s">
        <v>2379</v>
      </c>
      <c r="D196" s="4" t="s">
        <v>2380</v>
      </c>
      <c r="E196" s="1" t="s">
        <v>108</v>
      </c>
      <c r="F196" s="1" t="s">
        <v>127</v>
      </c>
      <c r="G196" s="1" t="s">
        <v>2381</v>
      </c>
      <c r="H196" s="1" t="s">
        <v>2382</v>
      </c>
      <c r="I196" s="1" t="s">
        <v>2383</v>
      </c>
      <c r="J196" s="1">
        <v>0</v>
      </c>
      <c r="K196" s="1">
        <v>0</v>
      </c>
      <c r="L196" s="1"/>
      <c r="M196" s="1"/>
      <c r="N196" s="1" t="s">
        <v>2384</v>
      </c>
      <c r="O196" s="1" t="s">
        <v>147</v>
      </c>
      <c r="P196" s="3" t="s">
        <v>96</v>
      </c>
      <c r="Q196" s="87" t="s">
        <v>453</v>
      </c>
      <c r="R196" s="88">
        <v>16907470</v>
      </c>
      <c r="S196" s="87" t="s">
        <v>453</v>
      </c>
      <c r="T196" s="96">
        <v>18438064</v>
      </c>
      <c r="U196" s="1"/>
      <c r="V196" s="43" t="s">
        <v>97</v>
      </c>
      <c r="W196" s="1"/>
      <c r="X196" s="1"/>
      <c r="Y196" s="1" t="s">
        <v>98</v>
      </c>
      <c r="Z196" s="26"/>
      <c r="AA196" s="1" t="s">
        <v>2385</v>
      </c>
      <c r="AB196" s="1" t="s">
        <v>2242</v>
      </c>
      <c r="AC196" t="s">
        <v>292</v>
      </c>
      <c r="AD196" s="1" t="s">
        <v>2386</v>
      </c>
      <c r="AE196" s="1" t="s">
        <v>2387</v>
      </c>
      <c r="AF196" s="1" t="s">
        <v>2245</v>
      </c>
      <c r="AG196" t="s">
        <v>292</v>
      </c>
      <c r="AH196" s="1" t="s">
        <v>2388</v>
      </c>
      <c r="AI196" s="1" t="s">
        <v>2389</v>
      </c>
      <c r="AJ196" s="26" t="s">
        <v>105</v>
      </c>
      <c r="AK196" s="1"/>
      <c r="AL196" s="1"/>
      <c r="AM196" s="1"/>
      <c r="AN196" s="1"/>
      <c r="AO196" s="1"/>
      <c r="AP196" s="1"/>
      <c r="AQ196" s="1"/>
      <c r="AR196" s="1"/>
      <c r="AS196" s="1"/>
      <c r="BA196" s="1"/>
      <c r="BB196" s="1"/>
    </row>
    <row r="197" spans="1:54" ht="15" customHeight="1" thickTop="1" thickBot="1" x14ac:dyDescent="0.45">
      <c r="A197" s="31">
        <v>196</v>
      </c>
      <c r="B197" s="9" t="s">
        <v>86</v>
      </c>
      <c r="C197" s="4" t="s">
        <v>2390</v>
      </c>
      <c r="D197" s="4" t="s">
        <v>2391</v>
      </c>
      <c r="E197" s="1" t="s">
        <v>108</v>
      </c>
      <c r="F197" s="1" t="s">
        <v>127</v>
      </c>
      <c r="G197" s="1" t="s">
        <v>2392</v>
      </c>
      <c r="H197" s="1" t="s">
        <v>2393</v>
      </c>
      <c r="I197" s="1" t="s">
        <v>2394</v>
      </c>
      <c r="J197" s="1">
        <v>0</v>
      </c>
      <c r="K197" s="1">
        <v>0</v>
      </c>
      <c r="L197" s="1"/>
      <c r="M197" s="1"/>
      <c r="N197" s="1" t="s">
        <v>2395</v>
      </c>
      <c r="O197" s="1" t="s">
        <v>147</v>
      </c>
      <c r="P197" s="3" t="s">
        <v>96</v>
      </c>
      <c r="Q197" s="87" t="s">
        <v>314</v>
      </c>
      <c r="R197" s="88">
        <v>43610834</v>
      </c>
      <c r="S197" s="87" t="s">
        <v>314</v>
      </c>
      <c r="T197" s="96">
        <v>48430243</v>
      </c>
      <c r="U197" s="1"/>
      <c r="V197" s="43" t="s">
        <v>97</v>
      </c>
      <c r="W197" s="1"/>
      <c r="X197" s="1"/>
      <c r="Y197" s="1" t="s">
        <v>98</v>
      </c>
      <c r="Z197" s="26"/>
      <c r="AA197" s="1" t="s">
        <v>2396</v>
      </c>
      <c r="AB197" s="1" t="s">
        <v>2242</v>
      </c>
      <c r="AC197" t="s">
        <v>304</v>
      </c>
      <c r="AD197" s="1" t="s">
        <v>2397</v>
      </c>
      <c r="AE197" s="1" t="s">
        <v>2398</v>
      </c>
      <c r="AF197" s="1" t="s">
        <v>2245</v>
      </c>
      <c r="AG197" t="s">
        <v>304</v>
      </c>
      <c r="AH197" s="1" t="s">
        <v>2399</v>
      </c>
      <c r="AI197" s="1" t="s">
        <v>2400</v>
      </c>
      <c r="AJ197" s="26" t="s">
        <v>105</v>
      </c>
      <c r="AK197" s="1"/>
      <c r="AL197" s="1"/>
      <c r="AM197" s="1"/>
      <c r="AN197" s="1"/>
      <c r="AO197" s="1"/>
      <c r="AP197" s="1"/>
      <c r="AQ197" s="1"/>
      <c r="AR197" s="1"/>
      <c r="AS197" s="1"/>
      <c r="BA197" s="1"/>
      <c r="BB197" s="1"/>
    </row>
    <row r="198" spans="1:54" ht="15" customHeight="1" thickTop="1" thickBot="1" x14ac:dyDescent="0.45">
      <c r="A198" s="31">
        <v>197</v>
      </c>
      <c r="B198" s="9" t="s">
        <v>86</v>
      </c>
      <c r="C198" s="4" t="s">
        <v>2401</v>
      </c>
      <c r="D198" s="4" t="s">
        <v>2402</v>
      </c>
      <c r="E198" s="1" t="s">
        <v>109</v>
      </c>
      <c r="F198" s="1" t="s">
        <v>127</v>
      </c>
      <c r="G198" s="1" t="s">
        <v>2403</v>
      </c>
      <c r="H198" s="1" t="s">
        <v>2404</v>
      </c>
      <c r="I198" s="1" t="s">
        <v>2405</v>
      </c>
      <c r="J198" s="1">
        <v>0</v>
      </c>
      <c r="K198" s="1">
        <v>0</v>
      </c>
      <c r="L198" s="1"/>
      <c r="M198" s="1"/>
      <c r="N198" s="1" t="s">
        <v>2406</v>
      </c>
      <c r="O198" s="1" t="s">
        <v>176</v>
      </c>
      <c r="P198" s="3" t="s">
        <v>96</v>
      </c>
      <c r="Q198" s="87" t="s">
        <v>132</v>
      </c>
      <c r="R198" s="88">
        <v>16750220</v>
      </c>
      <c r="S198" s="87" t="s">
        <v>860</v>
      </c>
      <c r="T198" s="96">
        <v>8142848</v>
      </c>
      <c r="U198" s="1"/>
      <c r="V198" s="43" t="s">
        <v>97</v>
      </c>
      <c r="W198" s="1"/>
      <c r="X198" s="1"/>
      <c r="Y198" s="1" t="s">
        <v>98</v>
      </c>
      <c r="Z198" s="13"/>
      <c r="AA198" s="1" t="s">
        <v>2407</v>
      </c>
      <c r="AB198" s="1" t="s">
        <v>2242</v>
      </c>
      <c r="AC198" t="s">
        <v>316</v>
      </c>
      <c r="AD198" s="1" t="s">
        <v>2408</v>
      </c>
      <c r="AE198" s="1" t="s">
        <v>2409</v>
      </c>
      <c r="AF198" s="1" t="s">
        <v>2245</v>
      </c>
      <c r="AG198" t="s">
        <v>316</v>
      </c>
      <c r="AH198" s="1" t="s">
        <v>2410</v>
      </c>
      <c r="AI198" s="1" t="s">
        <v>2411</v>
      </c>
      <c r="AJ198" s="26" t="s">
        <v>105</v>
      </c>
      <c r="AK198" s="1"/>
      <c r="AL198" s="1"/>
      <c r="AM198" s="1"/>
      <c r="AN198" s="1"/>
      <c r="AO198" s="1"/>
      <c r="AP198" s="1"/>
      <c r="AQ198" s="1"/>
      <c r="AR198" s="1"/>
      <c r="AS198" s="1"/>
      <c r="BA198" s="1"/>
      <c r="BB198" s="1"/>
    </row>
    <row r="199" spans="1:54" ht="15" customHeight="1" thickTop="1" thickBot="1" x14ac:dyDescent="0.45">
      <c r="A199" s="31">
        <v>198</v>
      </c>
      <c r="B199" s="9" t="s">
        <v>86</v>
      </c>
      <c r="C199" s="4" t="s">
        <v>2412</v>
      </c>
      <c r="D199" s="4" t="s">
        <v>2413</v>
      </c>
      <c r="E199" s="1" t="s">
        <v>142</v>
      </c>
      <c r="F199" s="1" t="s">
        <v>127</v>
      </c>
      <c r="G199" s="1" t="s">
        <v>2414</v>
      </c>
      <c r="H199" s="1" t="s">
        <v>2415</v>
      </c>
      <c r="I199" s="1" t="s">
        <v>2416</v>
      </c>
      <c r="J199" s="1">
        <v>0</v>
      </c>
      <c r="K199" s="1">
        <v>0</v>
      </c>
      <c r="L199" s="1"/>
      <c r="M199" s="1"/>
      <c r="N199" s="1" t="s">
        <v>2417</v>
      </c>
      <c r="O199" s="1" t="s">
        <v>95</v>
      </c>
      <c r="P199" s="3" t="s">
        <v>96</v>
      </c>
      <c r="Q199" s="87" t="s">
        <v>133</v>
      </c>
      <c r="R199" s="88">
        <v>11463845</v>
      </c>
      <c r="S199" s="87" t="s">
        <v>133</v>
      </c>
      <c r="T199" s="96">
        <v>11736968</v>
      </c>
      <c r="U199" s="1"/>
      <c r="V199" s="43" t="s">
        <v>97</v>
      </c>
      <c r="W199" s="1"/>
      <c r="X199" s="1"/>
      <c r="Y199" s="1" t="s">
        <v>98</v>
      </c>
      <c r="Z199" s="13"/>
      <c r="AA199" s="1" t="s">
        <v>2418</v>
      </c>
      <c r="AB199" s="1" t="s">
        <v>2242</v>
      </c>
      <c r="AC199" t="s">
        <v>329</v>
      </c>
      <c r="AD199" s="1" t="s">
        <v>2419</v>
      </c>
      <c r="AE199" s="1" t="s">
        <v>2420</v>
      </c>
      <c r="AF199" s="1" t="s">
        <v>2245</v>
      </c>
      <c r="AG199" t="s">
        <v>329</v>
      </c>
      <c r="AH199" s="1" t="s">
        <v>2421</v>
      </c>
      <c r="AI199" s="1" t="s">
        <v>2422</v>
      </c>
      <c r="AJ199" s="26" t="s">
        <v>105</v>
      </c>
      <c r="AK199" s="1"/>
      <c r="AL199" s="1"/>
      <c r="AM199" s="1"/>
      <c r="AN199" s="1"/>
      <c r="AO199" s="1"/>
      <c r="AP199" s="1"/>
      <c r="AQ199" s="1"/>
      <c r="AR199" s="1"/>
      <c r="AS199" s="1"/>
      <c r="BA199" s="1"/>
      <c r="BB199" s="1"/>
    </row>
    <row r="200" spans="1:54" ht="15" customHeight="1" thickTop="1" thickBot="1" x14ac:dyDescent="0.45">
      <c r="A200" s="31">
        <v>199</v>
      </c>
      <c r="B200" s="9" t="s">
        <v>86</v>
      </c>
      <c r="C200" s="4" t="s">
        <v>2423</v>
      </c>
      <c r="D200" s="4" t="s">
        <v>2424</v>
      </c>
      <c r="E200" s="1" t="s">
        <v>142</v>
      </c>
      <c r="F200" s="1" t="s">
        <v>127</v>
      </c>
      <c r="G200" s="1" t="s">
        <v>2425</v>
      </c>
      <c r="H200" s="1" t="s">
        <v>2426</v>
      </c>
      <c r="I200" s="1" t="s">
        <v>2427</v>
      </c>
      <c r="J200" s="1">
        <v>0</v>
      </c>
      <c r="K200" s="1">
        <v>0</v>
      </c>
      <c r="L200" s="1"/>
      <c r="M200" s="1"/>
      <c r="N200" s="1" t="s">
        <v>2428</v>
      </c>
      <c r="O200" s="1" t="s">
        <v>147</v>
      </c>
      <c r="P200" s="3" t="s">
        <v>96</v>
      </c>
      <c r="Q200" s="87" t="s">
        <v>628</v>
      </c>
      <c r="R200" s="88">
        <v>25845386</v>
      </c>
      <c r="S200" s="87" t="s">
        <v>628</v>
      </c>
      <c r="T200" s="96">
        <v>27509692</v>
      </c>
      <c r="U200" s="1"/>
      <c r="V200" s="43" t="s">
        <v>97</v>
      </c>
      <c r="W200" s="1"/>
      <c r="X200" s="1"/>
      <c r="Y200" s="1" t="s">
        <v>98</v>
      </c>
      <c r="Z200" s="26"/>
      <c r="AA200" s="1" t="s">
        <v>2429</v>
      </c>
      <c r="AB200" s="1" t="s">
        <v>2242</v>
      </c>
      <c r="AC200" t="s">
        <v>341</v>
      </c>
      <c r="AD200" s="1" t="s">
        <v>2430</v>
      </c>
      <c r="AE200" s="1" t="s">
        <v>2431</v>
      </c>
      <c r="AF200" s="1" t="s">
        <v>2245</v>
      </c>
      <c r="AG200" t="s">
        <v>341</v>
      </c>
      <c r="AH200" s="1" t="s">
        <v>2432</v>
      </c>
      <c r="AI200" s="1" t="s">
        <v>2433</v>
      </c>
      <c r="AJ200" s="26" t="s">
        <v>105</v>
      </c>
      <c r="AK200" s="1"/>
      <c r="AL200" s="1"/>
      <c r="AM200" s="1"/>
      <c r="AN200" s="1"/>
      <c r="AO200" s="1"/>
      <c r="AP200" s="1"/>
      <c r="AQ200" s="1"/>
      <c r="AR200" s="1"/>
      <c r="AS200" s="1"/>
      <c r="BA200" s="1"/>
      <c r="BB200" s="1"/>
    </row>
    <row r="201" spans="1:54" ht="15" customHeight="1" thickTop="1" thickBot="1" x14ac:dyDescent="0.45">
      <c r="A201" s="31">
        <v>200</v>
      </c>
      <c r="B201" s="9" t="s">
        <v>86</v>
      </c>
      <c r="C201" s="4" t="s">
        <v>2434</v>
      </c>
      <c r="D201" s="4" t="s">
        <v>2435</v>
      </c>
      <c r="E201" s="1" t="s">
        <v>108</v>
      </c>
      <c r="F201" s="1" t="s">
        <v>127</v>
      </c>
      <c r="G201" s="1" t="s">
        <v>2436</v>
      </c>
      <c r="H201" s="1" t="s">
        <v>2437</v>
      </c>
      <c r="I201" s="1" t="s">
        <v>2438</v>
      </c>
      <c r="J201" s="1">
        <v>0</v>
      </c>
      <c r="K201" s="1">
        <v>0</v>
      </c>
      <c r="L201" s="1"/>
      <c r="M201" s="1"/>
      <c r="N201" s="1" t="s">
        <v>2439</v>
      </c>
      <c r="O201" s="1" t="s">
        <v>176</v>
      </c>
      <c r="P201" s="3" t="s">
        <v>96</v>
      </c>
      <c r="Q201" s="87" t="s">
        <v>290</v>
      </c>
      <c r="R201" s="88">
        <v>5948580</v>
      </c>
      <c r="S201" s="87" t="s">
        <v>290</v>
      </c>
      <c r="T201" s="96">
        <v>7183341</v>
      </c>
      <c r="U201" s="1"/>
      <c r="V201" s="43" t="s">
        <v>97</v>
      </c>
      <c r="W201" s="1"/>
      <c r="X201" s="1"/>
      <c r="Y201" s="1" t="s">
        <v>98</v>
      </c>
      <c r="Z201" s="26"/>
      <c r="AA201" s="1" t="s">
        <v>2440</v>
      </c>
      <c r="AB201" s="1" t="s">
        <v>2242</v>
      </c>
      <c r="AC201" t="s">
        <v>354</v>
      </c>
      <c r="AD201" s="1" t="s">
        <v>2441</v>
      </c>
      <c r="AE201" s="1" t="s">
        <v>2442</v>
      </c>
      <c r="AF201" s="1" t="s">
        <v>2245</v>
      </c>
      <c r="AG201" t="s">
        <v>354</v>
      </c>
      <c r="AH201" s="1" t="s">
        <v>2443</v>
      </c>
      <c r="AI201" s="1" t="s">
        <v>2444</v>
      </c>
      <c r="AJ201" s="26" t="s">
        <v>105</v>
      </c>
      <c r="AK201" s="1"/>
      <c r="AL201" s="1"/>
      <c r="AM201" s="1"/>
      <c r="AN201" s="1"/>
      <c r="AO201" s="1"/>
      <c r="AP201" s="1"/>
      <c r="AQ201" s="1"/>
      <c r="AR201" s="1"/>
      <c r="AS201" s="1"/>
      <c r="BA201" s="1"/>
      <c r="BB201" s="1"/>
    </row>
    <row r="202" spans="1:54" ht="15" customHeight="1" thickTop="1" thickBot="1" x14ac:dyDescent="0.45">
      <c r="A202" s="31">
        <v>201</v>
      </c>
      <c r="B202" s="9" t="s">
        <v>86</v>
      </c>
      <c r="C202" s="4" t="s">
        <v>2445</v>
      </c>
      <c r="D202" s="4" t="s">
        <v>2445</v>
      </c>
      <c r="E202" s="1" t="s">
        <v>127</v>
      </c>
      <c r="F202" s="1" t="s">
        <v>108</v>
      </c>
      <c r="G202" s="1" t="s">
        <v>2446</v>
      </c>
      <c r="H202" s="1" t="s">
        <v>2447</v>
      </c>
      <c r="I202" s="1" t="s">
        <v>2448</v>
      </c>
      <c r="J202" s="1">
        <v>0</v>
      </c>
      <c r="K202" s="1">
        <v>0</v>
      </c>
      <c r="L202" s="1"/>
      <c r="M202" s="1"/>
      <c r="N202" s="1" t="s">
        <v>2449</v>
      </c>
      <c r="O202" s="1" t="s">
        <v>147</v>
      </c>
      <c r="P202" s="3" t="s">
        <v>96</v>
      </c>
      <c r="Q202" s="87" t="s">
        <v>1964</v>
      </c>
      <c r="R202" s="88">
        <v>39254576</v>
      </c>
      <c r="S202" s="87" t="s">
        <v>1964</v>
      </c>
      <c r="T202" s="96">
        <v>3751056</v>
      </c>
      <c r="U202" s="1"/>
      <c r="V202" s="43" t="s">
        <v>97</v>
      </c>
      <c r="W202" s="1"/>
      <c r="X202" s="1"/>
      <c r="Y202" s="1" t="s">
        <v>98</v>
      </c>
      <c r="Z202" s="26"/>
      <c r="AA202" s="1" t="s">
        <v>2450</v>
      </c>
      <c r="AB202" s="1" t="s">
        <v>2242</v>
      </c>
      <c r="AC202" t="s">
        <v>367</v>
      </c>
      <c r="AD202" s="1" t="s">
        <v>2451</v>
      </c>
      <c r="AE202" s="1" t="s">
        <v>2452</v>
      </c>
      <c r="AF202" s="1" t="s">
        <v>2245</v>
      </c>
      <c r="AG202" t="s">
        <v>367</v>
      </c>
      <c r="AH202" s="1" t="s">
        <v>2453</v>
      </c>
      <c r="AI202" s="1" t="s">
        <v>2454</v>
      </c>
      <c r="AJ202" s="26" t="s">
        <v>105</v>
      </c>
      <c r="AK202" s="1"/>
      <c r="AL202" s="1"/>
      <c r="AM202" s="1"/>
      <c r="AN202" s="1"/>
      <c r="AO202" s="1"/>
      <c r="AP202" s="1"/>
      <c r="AQ202" s="1"/>
      <c r="AR202" s="1"/>
      <c r="AS202" s="1"/>
      <c r="BA202" s="1"/>
      <c r="BB202" s="1"/>
    </row>
    <row r="203" spans="1:54" ht="15" customHeight="1" thickTop="1" thickBot="1" x14ac:dyDescent="0.45">
      <c r="A203" s="31">
        <v>202</v>
      </c>
      <c r="B203" s="9" t="s">
        <v>86</v>
      </c>
      <c r="C203" s="4" t="s">
        <v>2455</v>
      </c>
      <c r="D203" s="4" t="s">
        <v>2455</v>
      </c>
      <c r="E203" s="1" t="s">
        <v>127</v>
      </c>
      <c r="F203" s="1" t="s">
        <v>142</v>
      </c>
      <c r="G203" s="1" t="s">
        <v>2456</v>
      </c>
      <c r="H203" s="1" t="s">
        <v>2457</v>
      </c>
      <c r="I203" s="1" t="s">
        <v>2458</v>
      </c>
      <c r="J203" s="44">
        <v>0.5</v>
      </c>
      <c r="K203" s="1">
        <v>0</v>
      </c>
      <c r="L203" s="1"/>
      <c r="M203" s="1"/>
      <c r="N203" s="1" t="s">
        <v>2459</v>
      </c>
      <c r="O203" s="1" t="s">
        <v>147</v>
      </c>
      <c r="P203" s="3" t="s">
        <v>96</v>
      </c>
      <c r="R203" s="88"/>
      <c r="U203" s="1"/>
      <c r="V203" s="43" t="s">
        <v>97</v>
      </c>
      <c r="W203" s="1"/>
      <c r="X203" s="1" t="s">
        <v>2460</v>
      </c>
      <c r="Y203" s="1" t="s">
        <v>98</v>
      </c>
      <c r="Z203" s="26"/>
      <c r="AA203" s="1" t="s">
        <v>2461</v>
      </c>
      <c r="AB203" s="1" t="s">
        <v>2242</v>
      </c>
      <c r="AC203" t="s">
        <v>380</v>
      </c>
      <c r="AD203" s="1" t="s">
        <v>2462</v>
      </c>
      <c r="AE203" s="1" t="s">
        <v>2463</v>
      </c>
      <c r="AF203" s="1" t="s">
        <v>2245</v>
      </c>
      <c r="AG203" t="s">
        <v>380</v>
      </c>
      <c r="AH203" s="1" t="s">
        <v>2464</v>
      </c>
      <c r="AI203" s="1" t="s">
        <v>2465</v>
      </c>
      <c r="AJ203" s="26" t="s">
        <v>105</v>
      </c>
      <c r="AK203" s="1"/>
      <c r="AL203" s="1"/>
      <c r="AM203" s="1"/>
      <c r="AN203" s="1"/>
      <c r="AO203" s="1"/>
      <c r="AP203" s="1"/>
      <c r="AQ203" s="1"/>
      <c r="AR203" s="1"/>
      <c r="AS203" s="1"/>
      <c r="BA203" s="1"/>
      <c r="BB203" s="1"/>
    </row>
    <row r="204" spans="1:54" ht="15" customHeight="1" thickTop="1" thickBot="1" x14ac:dyDescent="0.45">
      <c r="A204" s="31">
        <v>203</v>
      </c>
      <c r="B204" s="9" t="s">
        <v>86</v>
      </c>
      <c r="C204" s="4" t="s">
        <v>2466</v>
      </c>
      <c r="D204" s="4" t="s">
        <v>2467</v>
      </c>
      <c r="E204" s="1" t="s">
        <v>108</v>
      </c>
      <c r="F204" s="1" t="s">
        <v>109</v>
      </c>
      <c r="G204" s="1" t="s">
        <v>2468</v>
      </c>
      <c r="H204" s="1" t="s">
        <v>2469</v>
      </c>
      <c r="I204" s="1" t="s">
        <v>2470</v>
      </c>
      <c r="J204" s="1">
        <v>0</v>
      </c>
      <c r="K204" s="1">
        <v>0</v>
      </c>
      <c r="L204" s="1"/>
      <c r="M204" s="1"/>
      <c r="N204" s="1" t="s">
        <v>2471</v>
      </c>
      <c r="O204" s="1" t="s">
        <v>176</v>
      </c>
      <c r="P204" s="3" t="s">
        <v>96</v>
      </c>
      <c r="Q204" s="87" t="s">
        <v>453</v>
      </c>
      <c r="R204" s="88">
        <v>30704018</v>
      </c>
      <c r="S204" s="87" t="s">
        <v>453</v>
      </c>
      <c r="T204" s="96">
        <v>30541697</v>
      </c>
      <c r="U204" s="1"/>
      <c r="V204" s="43" t="s">
        <v>97</v>
      </c>
      <c r="W204" s="1"/>
      <c r="X204" s="1"/>
      <c r="Y204" s="1" t="s">
        <v>98</v>
      </c>
      <c r="Z204" s="13"/>
      <c r="AA204" s="1" t="s">
        <v>2472</v>
      </c>
      <c r="AB204" s="1" t="s">
        <v>2242</v>
      </c>
      <c r="AC204" t="s">
        <v>392</v>
      </c>
      <c r="AD204" s="1" t="s">
        <v>2473</v>
      </c>
      <c r="AE204" s="1" t="s">
        <v>2474</v>
      </c>
      <c r="AF204" s="1" t="s">
        <v>2245</v>
      </c>
      <c r="AG204" t="s">
        <v>392</v>
      </c>
      <c r="AH204" s="1" t="s">
        <v>2475</v>
      </c>
      <c r="AI204" s="1" t="s">
        <v>2476</v>
      </c>
      <c r="AJ204" s="26" t="s">
        <v>105</v>
      </c>
      <c r="AK204" s="1"/>
      <c r="AL204" s="1"/>
      <c r="AM204" s="1"/>
      <c r="AN204" s="1"/>
      <c r="AO204" s="1"/>
      <c r="AP204" s="1"/>
      <c r="AQ204" s="1"/>
      <c r="AR204" s="1"/>
      <c r="AS204" s="1"/>
      <c r="BA204" s="1"/>
      <c r="BB204" s="1"/>
    </row>
    <row r="205" spans="1:54" ht="15" customHeight="1" thickTop="1" thickBot="1" x14ac:dyDescent="0.45">
      <c r="A205" s="31">
        <v>204</v>
      </c>
      <c r="B205" s="9" t="s">
        <v>86</v>
      </c>
      <c r="C205" s="4" t="s">
        <v>2477</v>
      </c>
      <c r="D205" s="4" t="s">
        <v>2478</v>
      </c>
      <c r="E205" s="1" t="s">
        <v>142</v>
      </c>
      <c r="F205" s="1" t="s">
        <v>109</v>
      </c>
      <c r="G205" s="1" t="s">
        <v>2479</v>
      </c>
      <c r="H205" s="1" t="s">
        <v>2480</v>
      </c>
      <c r="I205" s="1" t="s">
        <v>2481</v>
      </c>
      <c r="J205" s="1">
        <v>0</v>
      </c>
      <c r="K205" s="1">
        <v>0</v>
      </c>
      <c r="L205" s="1"/>
      <c r="M205" s="1"/>
      <c r="N205" s="1" t="s">
        <v>2482</v>
      </c>
      <c r="O205" s="1" t="s">
        <v>176</v>
      </c>
      <c r="P205" s="3" t="s">
        <v>96</v>
      </c>
      <c r="Q205" s="87" t="s">
        <v>190</v>
      </c>
      <c r="R205" s="88">
        <v>51336125</v>
      </c>
      <c r="S205" s="87" t="s">
        <v>190</v>
      </c>
      <c r="T205" s="96">
        <v>63847460</v>
      </c>
      <c r="U205" s="1"/>
      <c r="V205" s="43" t="s">
        <v>97</v>
      </c>
      <c r="W205" s="1"/>
      <c r="X205" s="1"/>
      <c r="Y205" s="1" t="s">
        <v>98</v>
      </c>
      <c r="Z205" s="13"/>
      <c r="AA205" s="1" t="s">
        <v>2483</v>
      </c>
      <c r="AB205" s="1" t="s">
        <v>2242</v>
      </c>
      <c r="AC205" t="s">
        <v>404</v>
      </c>
      <c r="AD205" s="1" t="s">
        <v>2484</v>
      </c>
      <c r="AE205" s="1" t="s">
        <v>2485</v>
      </c>
      <c r="AF205" s="1" t="s">
        <v>2245</v>
      </c>
      <c r="AG205" t="s">
        <v>404</v>
      </c>
      <c r="AH205" s="1" t="s">
        <v>2486</v>
      </c>
      <c r="AI205" s="1" t="s">
        <v>2487</v>
      </c>
      <c r="AJ205" s="26" t="s">
        <v>105</v>
      </c>
      <c r="AK205" s="1"/>
      <c r="AL205" s="1"/>
      <c r="AM205" s="1"/>
      <c r="AN205" s="1"/>
      <c r="AO205" s="1"/>
      <c r="AP205" s="1"/>
      <c r="AQ205" s="1"/>
      <c r="AR205" s="1"/>
      <c r="AS205" s="1"/>
      <c r="BA205" s="1"/>
      <c r="BB205" s="1"/>
    </row>
    <row r="206" spans="1:54" ht="15" customHeight="1" thickTop="1" thickBot="1" x14ac:dyDescent="0.45">
      <c r="A206" s="31">
        <v>205</v>
      </c>
      <c r="B206" s="9" t="s">
        <v>86</v>
      </c>
      <c r="C206" s="4" t="s">
        <v>2488</v>
      </c>
      <c r="D206" s="4" t="s">
        <v>2489</v>
      </c>
      <c r="E206" s="1" t="s">
        <v>109</v>
      </c>
      <c r="F206" s="1" t="s">
        <v>142</v>
      </c>
      <c r="G206" s="1" t="s">
        <v>2490</v>
      </c>
      <c r="H206" s="1" t="s">
        <v>2491</v>
      </c>
      <c r="I206" s="1" t="s">
        <v>2492</v>
      </c>
      <c r="J206" s="1">
        <v>0</v>
      </c>
      <c r="K206" s="1">
        <v>0</v>
      </c>
      <c r="L206" s="1"/>
      <c r="M206" s="1"/>
      <c r="N206" s="1" t="s">
        <v>2493</v>
      </c>
      <c r="O206" s="1" t="s">
        <v>147</v>
      </c>
      <c r="P206" s="3" t="s">
        <v>96</v>
      </c>
      <c r="Q206" s="87" t="s">
        <v>1325</v>
      </c>
      <c r="R206" s="88">
        <v>5457012</v>
      </c>
      <c r="S206" s="87" t="s">
        <v>1325</v>
      </c>
      <c r="T206" s="96">
        <v>6419264</v>
      </c>
      <c r="U206" s="1"/>
      <c r="V206" s="43" t="s">
        <v>97</v>
      </c>
      <c r="W206" s="1"/>
      <c r="X206" s="1"/>
      <c r="Y206" s="1" t="s">
        <v>98</v>
      </c>
      <c r="Z206" s="26"/>
      <c r="AA206" s="1" t="s">
        <v>2494</v>
      </c>
      <c r="AB206" s="1" t="s">
        <v>2242</v>
      </c>
      <c r="AC206" t="s">
        <v>417</v>
      </c>
      <c r="AD206" s="1" t="s">
        <v>2495</v>
      </c>
      <c r="AE206" s="1" t="s">
        <v>2496</v>
      </c>
      <c r="AF206" s="1" t="s">
        <v>2245</v>
      </c>
      <c r="AG206" t="s">
        <v>417</v>
      </c>
      <c r="AH206" s="1" t="s">
        <v>2497</v>
      </c>
      <c r="AI206" s="1" t="s">
        <v>2498</v>
      </c>
      <c r="AJ206" s="26" t="s">
        <v>105</v>
      </c>
      <c r="AK206" s="1"/>
      <c r="AL206" s="1"/>
      <c r="AM206" s="1"/>
      <c r="AN206" s="1"/>
      <c r="AO206" s="1"/>
      <c r="AP206" s="1"/>
      <c r="AQ206" s="1"/>
      <c r="AR206" s="1"/>
      <c r="AS206" s="1"/>
      <c r="BA206" s="1"/>
      <c r="BB206" s="1"/>
    </row>
    <row r="207" spans="1:54" ht="15" customHeight="1" thickTop="1" thickBot="1" x14ac:dyDescent="0.45">
      <c r="A207" s="31">
        <v>206</v>
      </c>
      <c r="B207" s="9" t="s">
        <v>86</v>
      </c>
      <c r="C207" s="4" t="s">
        <v>2499</v>
      </c>
      <c r="D207" s="4" t="s">
        <v>2500</v>
      </c>
      <c r="E207" s="1" t="s">
        <v>108</v>
      </c>
      <c r="F207" s="1" t="s">
        <v>127</v>
      </c>
      <c r="G207" s="1" t="s">
        <v>2501</v>
      </c>
      <c r="H207" s="1" t="s">
        <v>2502</v>
      </c>
      <c r="I207" s="1" t="s">
        <v>2503</v>
      </c>
      <c r="J207" s="1">
        <v>0</v>
      </c>
      <c r="K207" s="1">
        <v>0</v>
      </c>
      <c r="L207" s="1"/>
      <c r="M207" s="1"/>
      <c r="N207" s="1" t="s">
        <v>2504</v>
      </c>
      <c r="O207" s="1" t="s">
        <v>95</v>
      </c>
      <c r="P207" s="3" t="s">
        <v>96</v>
      </c>
      <c r="Q207" s="87" t="s">
        <v>491</v>
      </c>
      <c r="R207" s="88">
        <v>30442475</v>
      </c>
      <c r="S207" s="87" t="s">
        <v>491</v>
      </c>
      <c r="T207" s="96">
        <v>42344711</v>
      </c>
      <c r="U207" s="1"/>
      <c r="V207" s="43" t="s">
        <v>97</v>
      </c>
      <c r="W207" s="1"/>
      <c r="X207" s="1"/>
      <c r="Y207" s="1" t="s">
        <v>98</v>
      </c>
      <c r="Z207" s="26"/>
      <c r="AA207" s="1" t="s">
        <v>2505</v>
      </c>
      <c r="AB207" s="1" t="s">
        <v>2242</v>
      </c>
      <c r="AC207" t="s">
        <v>429</v>
      </c>
      <c r="AD207" s="1" t="s">
        <v>2506</v>
      </c>
      <c r="AE207" s="1" t="s">
        <v>2507</v>
      </c>
      <c r="AF207" s="1" t="s">
        <v>2245</v>
      </c>
      <c r="AG207" t="s">
        <v>429</v>
      </c>
      <c r="AH207" s="1" t="s">
        <v>2508</v>
      </c>
      <c r="AI207" s="1" t="s">
        <v>2509</v>
      </c>
      <c r="AJ207" s="26" t="s">
        <v>105</v>
      </c>
      <c r="AK207" s="1"/>
      <c r="AL207" s="1"/>
      <c r="AM207" s="1"/>
      <c r="AN207" s="1"/>
      <c r="AO207" s="1"/>
      <c r="AP207" s="1"/>
      <c r="AQ207" s="1"/>
      <c r="AR207" s="1"/>
      <c r="AS207" s="1"/>
      <c r="BA207" s="1"/>
      <c r="BB207" s="1"/>
    </row>
    <row r="208" spans="1:54" ht="15" customHeight="1" thickTop="1" thickBot="1" x14ac:dyDescent="0.45">
      <c r="A208" s="31">
        <v>207</v>
      </c>
      <c r="B208" s="9" t="s">
        <v>86</v>
      </c>
      <c r="C208" s="4" t="s">
        <v>2510</v>
      </c>
      <c r="D208" s="4" t="s">
        <v>2511</v>
      </c>
      <c r="E208" s="1" t="s">
        <v>142</v>
      </c>
      <c r="F208" s="1" t="s">
        <v>127</v>
      </c>
      <c r="G208" s="1" t="s">
        <v>2512</v>
      </c>
      <c r="H208" s="1" t="s">
        <v>2513</v>
      </c>
      <c r="I208" s="1" t="s">
        <v>2514</v>
      </c>
      <c r="J208" s="1">
        <v>0</v>
      </c>
      <c r="K208" s="1">
        <v>0</v>
      </c>
      <c r="L208" s="1"/>
      <c r="M208" s="1"/>
      <c r="N208" s="1" t="s">
        <v>2515</v>
      </c>
      <c r="O208" s="1" t="s">
        <v>147</v>
      </c>
      <c r="P208" s="3" t="s">
        <v>96</v>
      </c>
      <c r="Q208" s="87" t="s">
        <v>415</v>
      </c>
      <c r="R208" s="88">
        <v>9585379</v>
      </c>
      <c r="S208" s="87" t="s">
        <v>415</v>
      </c>
      <c r="T208" s="96">
        <v>11799043</v>
      </c>
      <c r="U208" s="1"/>
      <c r="V208" s="43" t="s">
        <v>97</v>
      </c>
      <c r="W208" s="1"/>
      <c r="X208" s="1"/>
      <c r="Y208" s="1" t="s">
        <v>98</v>
      </c>
      <c r="Z208" s="26"/>
      <c r="AA208" s="1" t="s">
        <v>2516</v>
      </c>
      <c r="AB208" s="1" t="s">
        <v>2242</v>
      </c>
      <c r="AC208" t="s">
        <v>442</v>
      </c>
      <c r="AD208" s="1" t="s">
        <v>2517</v>
      </c>
      <c r="AE208" s="1" t="s">
        <v>2518</v>
      </c>
      <c r="AF208" s="1" t="s">
        <v>2245</v>
      </c>
      <c r="AG208" t="s">
        <v>442</v>
      </c>
      <c r="AH208" s="1" t="s">
        <v>2519</v>
      </c>
      <c r="AI208" s="1" t="s">
        <v>2520</v>
      </c>
      <c r="AJ208" s="26" t="s">
        <v>105</v>
      </c>
      <c r="AK208" s="1"/>
      <c r="AL208" s="1"/>
      <c r="AM208" s="1"/>
      <c r="AN208" s="1"/>
      <c r="AO208" s="1"/>
      <c r="AP208" s="1"/>
      <c r="AQ208" s="1"/>
      <c r="AR208" s="1"/>
      <c r="AS208" s="1"/>
      <c r="BA208" s="1"/>
      <c r="BB208" s="1"/>
    </row>
    <row r="209" spans="1:54" ht="15" customHeight="1" thickTop="1" thickBot="1" x14ac:dyDescent="0.45">
      <c r="A209" s="31">
        <v>208</v>
      </c>
      <c r="B209" s="9" t="s">
        <v>86</v>
      </c>
      <c r="C209" s="4" t="s">
        <v>2521</v>
      </c>
      <c r="D209" s="4" t="s">
        <v>2521</v>
      </c>
      <c r="E209" s="1" t="s">
        <v>108</v>
      </c>
      <c r="F209" s="1" t="s">
        <v>127</v>
      </c>
      <c r="G209" s="1" t="s">
        <v>2522</v>
      </c>
      <c r="H209" s="1" t="s">
        <v>2523</v>
      </c>
      <c r="I209" s="1" t="s">
        <v>2524</v>
      </c>
      <c r="J209" s="1">
        <v>0</v>
      </c>
      <c r="K209" s="1">
        <v>0</v>
      </c>
      <c r="L209" s="1"/>
      <c r="M209" s="1"/>
      <c r="N209" s="1" t="s">
        <v>2525</v>
      </c>
      <c r="O209" s="1" t="s">
        <v>147</v>
      </c>
      <c r="P209" s="3" t="s">
        <v>96</v>
      </c>
      <c r="Q209" s="87" t="s">
        <v>1731</v>
      </c>
      <c r="R209" s="88">
        <v>7365214</v>
      </c>
      <c r="S209" s="87" t="s">
        <v>1731</v>
      </c>
      <c r="T209" s="96">
        <v>7234189</v>
      </c>
      <c r="U209" s="1"/>
      <c r="V209" s="43" t="s">
        <v>97</v>
      </c>
      <c r="W209" s="1"/>
      <c r="X209" s="1"/>
      <c r="Y209" s="1" t="s">
        <v>98</v>
      </c>
      <c r="Z209" s="26"/>
      <c r="AA209" s="1" t="s">
        <v>2526</v>
      </c>
      <c r="AB209" s="1" t="s">
        <v>2242</v>
      </c>
      <c r="AC209" t="s">
        <v>455</v>
      </c>
      <c r="AD209" s="1" t="s">
        <v>2527</v>
      </c>
      <c r="AE209" s="1" t="s">
        <v>2528</v>
      </c>
      <c r="AF209" s="1" t="s">
        <v>2245</v>
      </c>
      <c r="AG209" t="s">
        <v>455</v>
      </c>
      <c r="AH209" s="1" t="s">
        <v>2529</v>
      </c>
      <c r="AI209" s="1" t="s">
        <v>2530</v>
      </c>
      <c r="AJ209" s="26" t="s">
        <v>105</v>
      </c>
      <c r="AK209" s="1"/>
      <c r="AL209" s="1"/>
      <c r="AM209" s="1"/>
      <c r="AN209" s="1"/>
      <c r="AO209" s="1"/>
      <c r="AP209" s="1"/>
      <c r="AQ209" s="1"/>
      <c r="AR209" s="1"/>
      <c r="AS209" s="1"/>
      <c r="BA209" s="1"/>
      <c r="BB209" s="1"/>
    </row>
    <row r="210" spans="1:54" ht="15" customHeight="1" thickTop="1" thickBot="1" x14ac:dyDescent="0.45">
      <c r="A210" s="31">
        <v>209</v>
      </c>
      <c r="B210" s="9" t="s">
        <v>86</v>
      </c>
      <c r="C210" s="4" t="s">
        <v>2531</v>
      </c>
      <c r="D210" s="4" t="s">
        <v>2532</v>
      </c>
      <c r="E210" s="1" t="s">
        <v>108</v>
      </c>
      <c r="F210" s="1" t="s">
        <v>109</v>
      </c>
      <c r="G210" s="1" t="s">
        <v>2533</v>
      </c>
      <c r="H210" s="1" t="s">
        <v>2534</v>
      </c>
      <c r="I210" s="1" t="s">
        <v>2535</v>
      </c>
      <c r="J210" s="1">
        <v>0</v>
      </c>
      <c r="K210" s="1">
        <v>0</v>
      </c>
      <c r="L210" s="1"/>
      <c r="M210" s="1"/>
      <c r="N210" s="1" t="s">
        <v>2536</v>
      </c>
      <c r="O210" s="1" t="s">
        <v>176</v>
      </c>
      <c r="P210" s="3" t="s">
        <v>96</v>
      </c>
      <c r="Q210" s="87" t="s">
        <v>252</v>
      </c>
      <c r="R210" s="88">
        <v>3814527</v>
      </c>
      <c r="S210" s="87" t="s">
        <v>252</v>
      </c>
      <c r="T210" s="96">
        <v>53397399</v>
      </c>
      <c r="U210" s="1"/>
      <c r="V210" s="43" t="s">
        <v>97</v>
      </c>
      <c r="W210" s="1"/>
      <c r="X210" s="1" t="s">
        <v>365</v>
      </c>
      <c r="Y210" s="1" t="s">
        <v>98</v>
      </c>
      <c r="Z210" s="13"/>
      <c r="AA210" s="1" t="s">
        <v>2537</v>
      </c>
      <c r="AB210" s="1" t="s">
        <v>2242</v>
      </c>
      <c r="AC210" t="s">
        <v>468</v>
      </c>
      <c r="AD210" s="1" t="s">
        <v>2538</v>
      </c>
      <c r="AE210" s="1" t="s">
        <v>2539</v>
      </c>
      <c r="AF210" s="1" t="s">
        <v>2245</v>
      </c>
      <c r="AG210" t="s">
        <v>468</v>
      </c>
      <c r="AH210" s="1" t="s">
        <v>2540</v>
      </c>
      <c r="AI210" s="1" t="s">
        <v>2541</v>
      </c>
      <c r="AJ210" s="26" t="s">
        <v>105</v>
      </c>
      <c r="AK210" s="1"/>
      <c r="AL210" s="1"/>
      <c r="AM210" s="1"/>
      <c r="AN210" s="1"/>
      <c r="AO210" s="1"/>
      <c r="AP210" s="1"/>
      <c r="AQ210" s="1"/>
      <c r="AR210" s="1"/>
      <c r="AS210" s="1"/>
      <c r="BA210" s="1"/>
      <c r="BB210" s="1"/>
    </row>
    <row r="211" spans="1:54" ht="15" customHeight="1" thickTop="1" thickBot="1" x14ac:dyDescent="0.45">
      <c r="A211" s="31">
        <v>210</v>
      </c>
      <c r="B211" s="9" t="s">
        <v>86</v>
      </c>
      <c r="C211" s="4" t="s">
        <v>2542</v>
      </c>
      <c r="D211" s="4" t="s">
        <v>2543</v>
      </c>
      <c r="E211" s="1" t="s">
        <v>127</v>
      </c>
      <c r="F211" s="1" t="s">
        <v>142</v>
      </c>
      <c r="G211" s="1" t="s">
        <v>2544</v>
      </c>
      <c r="H211" s="1" t="s">
        <v>2545</v>
      </c>
      <c r="I211" s="1" t="s">
        <v>2546</v>
      </c>
      <c r="J211" s="1">
        <v>0</v>
      </c>
      <c r="K211" s="1">
        <v>0</v>
      </c>
      <c r="L211" s="1"/>
      <c r="M211" s="1"/>
      <c r="N211" s="1" t="s">
        <v>2547</v>
      </c>
      <c r="O211" s="1" t="s">
        <v>176</v>
      </c>
      <c r="P211" s="3" t="s">
        <v>96</v>
      </c>
      <c r="Q211" s="87" t="s">
        <v>1601</v>
      </c>
      <c r="R211" s="88">
        <v>11458685</v>
      </c>
      <c r="S211" s="87" t="s">
        <v>1601</v>
      </c>
      <c r="T211" s="96">
        <v>11947135</v>
      </c>
      <c r="U211" s="1"/>
      <c r="V211" s="43" t="s">
        <v>97</v>
      </c>
      <c r="W211" s="1"/>
      <c r="X211" s="1"/>
      <c r="Y211" s="1" t="s">
        <v>98</v>
      </c>
      <c r="Z211" s="13"/>
      <c r="AA211" s="1" t="s">
        <v>2548</v>
      </c>
      <c r="AB211" s="1" t="s">
        <v>2242</v>
      </c>
      <c r="AC211" t="s">
        <v>480</v>
      </c>
      <c r="AD211" s="1" t="s">
        <v>2549</v>
      </c>
      <c r="AE211" s="1" t="s">
        <v>2550</v>
      </c>
      <c r="AF211" s="1" t="s">
        <v>2245</v>
      </c>
      <c r="AG211" t="s">
        <v>480</v>
      </c>
      <c r="AH211" s="1" t="s">
        <v>2551</v>
      </c>
      <c r="AI211" s="1" t="s">
        <v>2552</v>
      </c>
      <c r="AJ211" s="26" t="s">
        <v>105</v>
      </c>
      <c r="AK211" s="1"/>
      <c r="AL211" s="1"/>
      <c r="AM211" s="1"/>
      <c r="AN211" s="1"/>
      <c r="AO211" s="1"/>
      <c r="AP211" s="1"/>
      <c r="AQ211" s="1"/>
      <c r="AR211" s="1"/>
      <c r="AS211" s="1"/>
      <c r="BA211" s="1"/>
      <c r="BB211" s="1"/>
    </row>
    <row r="212" spans="1:54" ht="15" customHeight="1" thickTop="1" thickBot="1" x14ac:dyDescent="0.45">
      <c r="A212" s="31">
        <v>211</v>
      </c>
      <c r="B212" s="9" t="s">
        <v>86</v>
      </c>
      <c r="C212" s="4" t="s">
        <v>2553</v>
      </c>
      <c r="D212" s="4" t="s">
        <v>2554</v>
      </c>
      <c r="E212" s="1" t="s">
        <v>108</v>
      </c>
      <c r="F212" s="1" t="s">
        <v>127</v>
      </c>
      <c r="G212" s="1" t="s">
        <v>2555</v>
      </c>
      <c r="H212" s="1" t="s">
        <v>2556</v>
      </c>
      <c r="I212" s="1" t="s">
        <v>2557</v>
      </c>
      <c r="J212" s="1">
        <v>0</v>
      </c>
      <c r="K212" s="1">
        <v>0</v>
      </c>
      <c r="L212" s="1"/>
      <c r="M212" s="1"/>
      <c r="N212" s="1" t="s">
        <v>2558</v>
      </c>
      <c r="O212" s="1" t="s">
        <v>95</v>
      </c>
      <c r="P212" s="3" t="s">
        <v>96</v>
      </c>
      <c r="Q212" s="87" t="s">
        <v>114</v>
      </c>
      <c r="R212" s="88">
        <v>9728418</v>
      </c>
      <c r="S212" s="87" t="s">
        <v>114</v>
      </c>
      <c r="T212" s="96">
        <v>11570673</v>
      </c>
      <c r="U212" s="1"/>
      <c r="V212" s="43" t="s">
        <v>97</v>
      </c>
      <c r="W212" s="1"/>
      <c r="X212" s="1"/>
      <c r="Y212" s="1" t="s">
        <v>98</v>
      </c>
      <c r="Z212" s="13"/>
      <c r="AA212" s="1" t="s">
        <v>2559</v>
      </c>
      <c r="AB212" s="1" t="s">
        <v>2242</v>
      </c>
      <c r="AC212" t="s">
        <v>493</v>
      </c>
      <c r="AD212" s="1" t="s">
        <v>2560</v>
      </c>
      <c r="AE212" s="1" t="s">
        <v>2561</v>
      </c>
      <c r="AF212" s="1" t="s">
        <v>2245</v>
      </c>
      <c r="AG212" t="s">
        <v>493</v>
      </c>
      <c r="AH212" s="1" t="s">
        <v>2562</v>
      </c>
      <c r="AI212" s="1" t="s">
        <v>2563</v>
      </c>
      <c r="AJ212" s="26" t="s">
        <v>105</v>
      </c>
      <c r="AK212" s="1"/>
      <c r="AL212" s="1"/>
      <c r="AM212" s="1"/>
      <c r="AN212" s="1"/>
      <c r="AO212" s="1"/>
      <c r="AP212" s="1"/>
      <c r="AQ212" s="1"/>
      <c r="AR212" s="1"/>
      <c r="AS212" s="1"/>
      <c r="BA212" s="1"/>
      <c r="BB212" s="1"/>
    </row>
    <row r="213" spans="1:54" ht="15" customHeight="1" thickTop="1" thickBot="1" x14ac:dyDescent="0.45">
      <c r="A213" s="31">
        <v>212</v>
      </c>
      <c r="B213" s="9" t="s">
        <v>86</v>
      </c>
      <c r="C213" s="4" t="s">
        <v>2564</v>
      </c>
      <c r="D213" s="4" t="s">
        <v>2565</v>
      </c>
      <c r="E213" s="1" t="s">
        <v>108</v>
      </c>
      <c r="F213" s="1" t="s">
        <v>109</v>
      </c>
      <c r="G213" s="1" t="s">
        <v>2566</v>
      </c>
      <c r="H213" s="1" t="s">
        <v>2567</v>
      </c>
      <c r="I213" s="1" t="s">
        <v>2568</v>
      </c>
      <c r="J213" s="1">
        <v>0</v>
      </c>
      <c r="K213" s="1">
        <v>0</v>
      </c>
      <c r="L213" s="1"/>
      <c r="M213" s="1"/>
      <c r="N213" s="1" t="s">
        <v>2569</v>
      </c>
      <c r="O213" s="1" t="s">
        <v>147</v>
      </c>
      <c r="P213" s="3" t="s">
        <v>96</v>
      </c>
      <c r="Q213" s="87" t="s">
        <v>2570</v>
      </c>
      <c r="R213" s="88">
        <v>29108047</v>
      </c>
      <c r="S213" s="87" t="s">
        <v>2570</v>
      </c>
      <c r="T213" s="96" t="s">
        <v>2571</v>
      </c>
      <c r="U213" s="1"/>
      <c r="V213" s="43" t="s">
        <v>97</v>
      </c>
      <c r="W213" s="1"/>
      <c r="X213" s="1"/>
      <c r="Y213" s="1" t="s">
        <v>98</v>
      </c>
      <c r="Z213" s="26"/>
      <c r="AA213" s="1" t="s">
        <v>2572</v>
      </c>
      <c r="AB213" s="1" t="s">
        <v>2242</v>
      </c>
      <c r="AC213" t="s">
        <v>505</v>
      </c>
      <c r="AD213" s="1" t="s">
        <v>2573</v>
      </c>
      <c r="AE213" s="1" t="s">
        <v>2574</v>
      </c>
      <c r="AF213" s="1" t="s">
        <v>2245</v>
      </c>
      <c r="AG213" t="s">
        <v>505</v>
      </c>
      <c r="AH213" s="1" t="s">
        <v>2575</v>
      </c>
      <c r="AI213" s="1" t="s">
        <v>2576</v>
      </c>
      <c r="AJ213" s="26" t="s">
        <v>105</v>
      </c>
      <c r="AK213" s="1"/>
      <c r="AL213" s="1"/>
      <c r="AM213" s="1"/>
      <c r="AN213" s="1"/>
      <c r="AO213" s="1"/>
      <c r="AP213" s="1"/>
      <c r="AQ213" s="1"/>
      <c r="AR213" s="1"/>
      <c r="AS213" s="1"/>
      <c r="BA213" s="1"/>
      <c r="BB213" s="1"/>
    </row>
    <row r="214" spans="1:54" ht="15" customHeight="1" thickTop="1" thickBot="1" x14ac:dyDescent="0.45">
      <c r="A214" s="31">
        <v>213</v>
      </c>
      <c r="B214" s="9" t="s">
        <v>86</v>
      </c>
      <c r="C214" s="4" t="s">
        <v>2577</v>
      </c>
      <c r="D214" s="4" t="s">
        <v>2578</v>
      </c>
      <c r="E214" s="1" t="s">
        <v>142</v>
      </c>
      <c r="F214" s="1" t="s">
        <v>109</v>
      </c>
      <c r="G214" s="1" t="s">
        <v>2579</v>
      </c>
      <c r="H214" s="1" t="s">
        <v>2580</v>
      </c>
      <c r="I214" s="1" t="s">
        <v>2581</v>
      </c>
      <c r="J214" s="1">
        <v>0</v>
      </c>
      <c r="K214" s="1">
        <v>0</v>
      </c>
      <c r="L214" s="1"/>
      <c r="M214" s="1"/>
      <c r="N214" s="1" t="s">
        <v>2582</v>
      </c>
      <c r="O214" s="1" t="s">
        <v>95</v>
      </c>
      <c r="P214" s="3" t="s">
        <v>96</v>
      </c>
      <c r="Q214" s="87" t="s">
        <v>148</v>
      </c>
      <c r="R214" s="88">
        <v>68018794</v>
      </c>
      <c r="S214" s="87" t="s">
        <v>148</v>
      </c>
      <c r="T214" s="96">
        <v>73494810</v>
      </c>
      <c r="U214" s="1"/>
      <c r="V214" s="43" t="s">
        <v>97</v>
      </c>
      <c r="W214" s="1"/>
      <c r="X214" s="1" t="s">
        <v>365</v>
      </c>
      <c r="Y214" s="1" t="s">
        <v>98</v>
      </c>
      <c r="Z214" s="26"/>
      <c r="AA214" s="1" t="s">
        <v>2583</v>
      </c>
      <c r="AB214" s="1" t="s">
        <v>2242</v>
      </c>
      <c r="AC214" t="s">
        <v>518</v>
      </c>
      <c r="AD214" s="1" t="s">
        <v>2584</v>
      </c>
      <c r="AE214" s="1" t="s">
        <v>2585</v>
      </c>
      <c r="AF214" s="1" t="s">
        <v>2245</v>
      </c>
      <c r="AG214" t="s">
        <v>518</v>
      </c>
      <c r="AH214" s="1" t="s">
        <v>2586</v>
      </c>
      <c r="AI214" s="1" t="s">
        <v>2587</v>
      </c>
      <c r="AJ214" s="26" t="s">
        <v>105</v>
      </c>
      <c r="AK214" s="1"/>
      <c r="AL214" s="1"/>
      <c r="AM214" s="1"/>
      <c r="AN214" s="1"/>
      <c r="AO214" s="1"/>
      <c r="AP214" s="1"/>
      <c r="AQ214" s="1"/>
      <c r="AR214" s="1"/>
      <c r="AS214" s="1"/>
      <c r="BA214" s="1"/>
      <c r="BB214" s="1"/>
    </row>
    <row r="215" spans="1:54" ht="15" customHeight="1" thickTop="1" thickBot="1" x14ac:dyDescent="0.45">
      <c r="A215" s="31">
        <v>214</v>
      </c>
      <c r="B215" s="9" t="s">
        <v>86</v>
      </c>
      <c r="C215" s="4" t="s">
        <v>2588</v>
      </c>
      <c r="D215" s="4" t="s">
        <v>2589</v>
      </c>
      <c r="E215" s="1" t="s">
        <v>109</v>
      </c>
      <c r="F215" s="1" t="s">
        <v>142</v>
      </c>
      <c r="G215" s="1" t="s">
        <v>2590</v>
      </c>
      <c r="H215" s="1" t="s">
        <v>2591</v>
      </c>
      <c r="I215" s="1" t="s">
        <v>2592</v>
      </c>
      <c r="J215" s="1">
        <v>0</v>
      </c>
      <c r="K215" s="1">
        <v>0</v>
      </c>
      <c r="L215" s="1"/>
      <c r="M215" s="1"/>
      <c r="N215" s="1" t="s">
        <v>2593</v>
      </c>
      <c r="O215" s="1" t="s">
        <v>147</v>
      </c>
      <c r="P215" s="3" t="s">
        <v>96</v>
      </c>
      <c r="Q215" s="87" t="s">
        <v>578</v>
      </c>
      <c r="R215" s="88">
        <v>10328032</v>
      </c>
      <c r="S215" s="87" t="s">
        <v>578</v>
      </c>
      <c r="T215" s="96">
        <v>25338465</v>
      </c>
      <c r="U215" s="1"/>
      <c r="V215" s="43" t="s">
        <v>97</v>
      </c>
      <c r="W215" s="1"/>
      <c r="X215" s="1"/>
      <c r="Y215" s="1" t="s">
        <v>98</v>
      </c>
      <c r="Z215" s="26"/>
      <c r="AA215" s="1" t="s">
        <v>2594</v>
      </c>
      <c r="AB215" s="1" t="s">
        <v>2242</v>
      </c>
      <c r="AC215" t="s">
        <v>530</v>
      </c>
      <c r="AD215" s="1" t="s">
        <v>2595</v>
      </c>
      <c r="AE215" s="1" t="s">
        <v>2596</v>
      </c>
      <c r="AF215" s="1" t="s">
        <v>2245</v>
      </c>
      <c r="AG215" t="s">
        <v>530</v>
      </c>
      <c r="AH215" s="1" t="s">
        <v>2597</v>
      </c>
      <c r="AI215" s="1" t="s">
        <v>2598</v>
      </c>
      <c r="AJ215" s="26" t="s">
        <v>105</v>
      </c>
      <c r="AK215" s="1"/>
      <c r="AL215" s="1"/>
      <c r="AM215" s="1"/>
      <c r="AN215" s="1"/>
      <c r="AO215" s="1"/>
      <c r="AP215" s="1"/>
      <c r="AQ215" s="1"/>
      <c r="AR215" s="1"/>
      <c r="AS215" s="1"/>
      <c r="BA215" s="1"/>
      <c r="BB215" s="1"/>
    </row>
    <row r="216" spans="1:54" ht="15" customHeight="1" thickTop="1" thickBot="1" x14ac:dyDescent="0.45">
      <c r="A216" s="31">
        <v>215</v>
      </c>
      <c r="B216" s="9" t="s">
        <v>86</v>
      </c>
      <c r="C216" s="4" t="s">
        <v>2599</v>
      </c>
      <c r="D216" s="4" t="s">
        <v>2600</v>
      </c>
      <c r="E216" s="1" t="s">
        <v>108</v>
      </c>
      <c r="F216" s="1" t="s">
        <v>127</v>
      </c>
      <c r="G216" s="1" t="s">
        <v>2601</v>
      </c>
      <c r="H216" s="1" t="s">
        <v>2602</v>
      </c>
      <c r="I216" s="1" t="s">
        <v>2603</v>
      </c>
      <c r="J216" s="1">
        <v>0</v>
      </c>
      <c r="K216" s="1">
        <v>0</v>
      </c>
      <c r="L216" s="1"/>
      <c r="M216" s="1"/>
      <c r="N216" s="1" t="s">
        <v>2604</v>
      </c>
      <c r="O216" s="1" t="s">
        <v>176</v>
      </c>
      <c r="P216" s="3" t="s">
        <v>96</v>
      </c>
      <c r="Q216" s="87" t="s">
        <v>415</v>
      </c>
      <c r="R216" s="88">
        <v>18672650</v>
      </c>
      <c r="S216" s="87" t="s">
        <v>415</v>
      </c>
      <c r="T216" s="96">
        <v>20087626</v>
      </c>
      <c r="U216" s="1"/>
      <c r="V216" s="43" t="s">
        <v>97</v>
      </c>
      <c r="W216" s="1"/>
      <c r="X216" s="1"/>
      <c r="Y216" s="1" t="s">
        <v>98</v>
      </c>
      <c r="Z216" s="13"/>
      <c r="AA216" s="1" t="s">
        <v>2605</v>
      </c>
      <c r="AB216" s="1" t="s">
        <v>2242</v>
      </c>
      <c r="AC216" t="s">
        <v>542</v>
      </c>
      <c r="AD216" s="1" t="s">
        <v>2606</v>
      </c>
      <c r="AE216" s="1" t="s">
        <v>2607</v>
      </c>
      <c r="AF216" s="1" t="s">
        <v>2245</v>
      </c>
      <c r="AG216" t="s">
        <v>542</v>
      </c>
      <c r="AH216" s="1" t="s">
        <v>2608</v>
      </c>
      <c r="AI216" s="1" t="s">
        <v>2609</v>
      </c>
      <c r="AJ216" s="26" t="s">
        <v>105</v>
      </c>
      <c r="AK216" s="1"/>
      <c r="AL216" s="1"/>
      <c r="AM216" s="1"/>
      <c r="AN216" s="1"/>
      <c r="AO216" s="1"/>
      <c r="AP216" s="1"/>
      <c r="AQ216" s="1"/>
      <c r="AR216" s="1"/>
      <c r="AS216" s="1"/>
      <c r="BA216" s="1"/>
      <c r="BB216" s="1"/>
    </row>
    <row r="217" spans="1:54" ht="15" customHeight="1" thickTop="1" thickBot="1" x14ac:dyDescent="0.45">
      <c r="A217" s="31">
        <v>216</v>
      </c>
      <c r="B217" s="9" t="s">
        <v>86</v>
      </c>
      <c r="C217" s="4" t="s">
        <v>2610</v>
      </c>
      <c r="D217" s="4" t="s">
        <v>2611</v>
      </c>
      <c r="E217" s="1" t="s">
        <v>142</v>
      </c>
      <c r="F217" s="1" t="s">
        <v>109</v>
      </c>
      <c r="G217" s="1" t="s">
        <v>2612</v>
      </c>
      <c r="H217" s="1" t="s">
        <v>2613</v>
      </c>
      <c r="I217" s="1" t="s">
        <v>2614</v>
      </c>
      <c r="J217" s="1">
        <v>0</v>
      </c>
      <c r="K217" s="1">
        <v>0</v>
      </c>
      <c r="L217" s="1"/>
      <c r="M217" s="1"/>
      <c r="N217" s="1" t="s">
        <v>2615</v>
      </c>
      <c r="O217" s="1" t="s">
        <v>95</v>
      </c>
      <c r="P217" s="3" t="s">
        <v>96</v>
      </c>
      <c r="Q217" s="87" t="s">
        <v>453</v>
      </c>
      <c r="R217" s="88">
        <v>51017984</v>
      </c>
      <c r="S217" s="87" t="s">
        <v>453</v>
      </c>
      <c r="T217" s="96">
        <v>50635181</v>
      </c>
      <c r="U217" s="1"/>
      <c r="V217" s="43" t="s">
        <v>97</v>
      </c>
      <c r="W217" s="1"/>
      <c r="X217" s="1"/>
      <c r="Y217" s="1" t="s">
        <v>98</v>
      </c>
      <c r="Z217" s="13"/>
      <c r="AA217" s="1" t="s">
        <v>2616</v>
      </c>
      <c r="AB217" s="1" t="s">
        <v>2242</v>
      </c>
      <c r="AC217" t="s">
        <v>555</v>
      </c>
      <c r="AD217" s="1" t="s">
        <v>2617</v>
      </c>
      <c r="AE217" s="1" t="s">
        <v>2618</v>
      </c>
      <c r="AF217" s="1" t="s">
        <v>2245</v>
      </c>
      <c r="AG217" t="s">
        <v>555</v>
      </c>
      <c r="AH217" s="1" t="s">
        <v>2619</v>
      </c>
      <c r="AI217" s="1" t="s">
        <v>2620</v>
      </c>
      <c r="AJ217" s="26" t="s">
        <v>105</v>
      </c>
      <c r="AK217" s="1"/>
      <c r="AL217" s="1"/>
      <c r="AM217" s="1"/>
      <c r="AN217" s="1"/>
      <c r="AO217" s="1"/>
      <c r="AP217" s="1"/>
      <c r="AQ217" s="1"/>
      <c r="AR217" s="1"/>
      <c r="AS217" s="1"/>
      <c r="BA217" s="1"/>
      <c r="BB217" s="1"/>
    </row>
    <row r="218" spans="1:54" ht="15" customHeight="1" thickTop="1" thickBot="1" x14ac:dyDescent="0.45">
      <c r="A218" s="31">
        <v>217</v>
      </c>
      <c r="B218" s="9" t="s">
        <v>86</v>
      </c>
      <c r="C218" s="4" t="s">
        <v>2621</v>
      </c>
      <c r="D218" s="4" t="s">
        <v>2622</v>
      </c>
      <c r="E218" s="1" t="s">
        <v>127</v>
      </c>
      <c r="F218" s="1" t="s">
        <v>108</v>
      </c>
      <c r="G218" s="1" t="s">
        <v>2623</v>
      </c>
      <c r="H218" s="1" t="s">
        <v>2624</v>
      </c>
      <c r="I218" s="1" t="s">
        <v>2625</v>
      </c>
      <c r="J218" s="1">
        <v>0</v>
      </c>
      <c r="K218" s="1">
        <v>0</v>
      </c>
      <c r="L218" s="1"/>
      <c r="M218" s="1"/>
      <c r="N218" s="1" t="s">
        <v>2626</v>
      </c>
      <c r="O218" s="1" t="s">
        <v>147</v>
      </c>
      <c r="P218" s="3" t="s">
        <v>96</v>
      </c>
      <c r="Q218" s="87" t="s">
        <v>314</v>
      </c>
      <c r="R218" s="88" t="s">
        <v>2627</v>
      </c>
      <c r="S218" s="87" t="s">
        <v>314</v>
      </c>
      <c r="T218" s="96">
        <v>33896915</v>
      </c>
      <c r="U218" s="1"/>
      <c r="V218" s="43" t="s">
        <v>97</v>
      </c>
      <c r="W218" s="1"/>
      <c r="X218" s="1"/>
      <c r="Y218" s="1" t="s">
        <v>98</v>
      </c>
      <c r="Z218" s="26"/>
      <c r="AA218" s="1" t="s">
        <v>2628</v>
      </c>
      <c r="AB218" s="1" t="s">
        <v>2242</v>
      </c>
      <c r="AC218" t="s">
        <v>567</v>
      </c>
      <c r="AD218" s="1" t="s">
        <v>2629</v>
      </c>
      <c r="AE218" s="1" t="s">
        <v>2630</v>
      </c>
      <c r="AF218" s="1" t="s">
        <v>2245</v>
      </c>
      <c r="AG218" t="s">
        <v>567</v>
      </c>
      <c r="AH218" s="1" t="s">
        <v>2631</v>
      </c>
      <c r="AI218" s="1" t="s">
        <v>2632</v>
      </c>
      <c r="AJ218" s="26" t="s">
        <v>105</v>
      </c>
      <c r="AK218" s="1"/>
      <c r="AL218" s="1"/>
      <c r="AM218" s="1"/>
      <c r="AN218" s="1"/>
      <c r="AO218" s="1"/>
      <c r="AP218" s="1"/>
      <c r="AQ218" s="1"/>
      <c r="AR218" s="1"/>
      <c r="AS218" s="1"/>
      <c r="BA218" s="1"/>
      <c r="BB218" s="1"/>
    </row>
    <row r="219" spans="1:54" ht="15" customHeight="1" thickTop="1" thickBot="1" x14ac:dyDescent="0.45">
      <c r="A219" s="31">
        <v>218</v>
      </c>
      <c r="B219" s="9" t="s">
        <v>86</v>
      </c>
      <c r="C219" s="4" t="s">
        <v>2633</v>
      </c>
      <c r="D219" s="4" t="s">
        <v>2634</v>
      </c>
      <c r="E219" s="1" t="s">
        <v>108</v>
      </c>
      <c r="F219" s="1" t="s">
        <v>127</v>
      </c>
      <c r="G219" s="1" t="s">
        <v>2635</v>
      </c>
      <c r="H219" s="1" t="s">
        <v>2636</v>
      </c>
      <c r="I219" s="1" t="s">
        <v>2637</v>
      </c>
      <c r="J219" s="1">
        <v>0</v>
      </c>
      <c r="K219" s="1">
        <v>0</v>
      </c>
      <c r="L219" s="1"/>
      <c r="M219" s="1"/>
      <c r="N219" s="1" t="s">
        <v>2638</v>
      </c>
      <c r="O219" s="1" t="s">
        <v>147</v>
      </c>
      <c r="P219" s="3" t="s">
        <v>96</v>
      </c>
      <c r="Q219" s="87" t="s">
        <v>491</v>
      </c>
      <c r="R219" s="88">
        <v>70296658</v>
      </c>
      <c r="S219" s="87" t="s">
        <v>491</v>
      </c>
      <c r="T219" s="96">
        <v>86382977</v>
      </c>
      <c r="U219" s="1"/>
      <c r="V219" s="43" t="s">
        <v>97</v>
      </c>
      <c r="W219" s="1"/>
      <c r="X219" s="1"/>
      <c r="Y219" s="1" t="s">
        <v>98</v>
      </c>
      <c r="Z219" s="26"/>
      <c r="AA219" s="1" t="s">
        <v>2639</v>
      </c>
      <c r="AB219" s="1" t="s">
        <v>2242</v>
      </c>
      <c r="AC219" t="s">
        <v>580</v>
      </c>
      <c r="AD219" s="1" t="s">
        <v>2640</v>
      </c>
      <c r="AE219" s="1" t="s">
        <v>2641</v>
      </c>
      <c r="AF219" s="1" t="s">
        <v>2245</v>
      </c>
      <c r="AG219" t="s">
        <v>580</v>
      </c>
      <c r="AH219" s="1" t="s">
        <v>2642</v>
      </c>
      <c r="AI219" s="1" t="s">
        <v>2643</v>
      </c>
      <c r="AJ219" s="26" t="s">
        <v>105</v>
      </c>
      <c r="AK219" s="1"/>
      <c r="AL219" s="1"/>
      <c r="AM219" s="1"/>
      <c r="AN219" s="1"/>
      <c r="AO219" s="1"/>
      <c r="AP219" s="1"/>
      <c r="AQ219" s="1"/>
      <c r="AR219" s="1"/>
      <c r="AS219" s="1"/>
      <c r="BA219" s="1"/>
      <c r="BB219" s="1"/>
    </row>
    <row r="220" spans="1:54" ht="15" customHeight="1" thickTop="1" thickBot="1" x14ac:dyDescent="0.45">
      <c r="A220" s="31">
        <v>219</v>
      </c>
      <c r="B220" s="9" t="s">
        <v>86</v>
      </c>
      <c r="C220" s="4" t="s">
        <v>2644</v>
      </c>
      <c r="D220" s="4" t="s">
        <v>2645</v>
      </c>
      <c r="E220" s="1" t="s">
        <v>127</v>
      </c>
      <c r="F220" s="1" t="s">
        <v>108</v>
      </c>
      <c r="G220" s="1" t="s">
        <v>2646</v>
      </c>
      <c r="H220" s="1" t="s">
        <v>2647</v>
      </c>
      <c r="I220" s="1" t="s">
        <v>2648</v>
      </c>
      <c r="J220" s="1">
        <v>0</v>
      </c>
      <c r="K220" s="1">
        <v>0</v>
      </c>
      <c r="L220" s="1"/>
      <c r="M220" s="1"/>
      <c r="N220" s="1" t="s">
        <v>2649</v>
      </c>
      <c r="O220" s="1" t="s">
        <v>147</v>
      </c>
      <c r="P220" s="3" t="s">
        <v>96</v>
      </c>
      <c r="Q220" s="87" t="s">
        <v>314</v>
      </c>
      <c r="R220" s="88">
        <v>27503532</v>
      </c>
      <c r="S220" s="87" t="s">
        <v>314</v>
      </c>
      <c r="T220" s="96" t="s">
        <v>2650</v>
      </c>
      <c r="U220" s="1"/>
      <c r="V220" s="43" t="s">
        <v>97</v>
      </c>
      <c r="W220" s="1"/>
      <c r="X220" s="1"/>
      <c r="Y220" s="1" t="s">
        <v>98</v>
      </c>
      <c r="Z220" s="26"/>
      <c r="AA220" s="1" t="s">
        <v>2651</v>
      </c>
      <c r="AB220" s="1" t="s">
        <v>2242</v>
      </c>
      <c r="AC220" t="s">
        <v>592</v>
      </c>
      <c r="AD220" s="1" t="s">
        <v>2652</v>
      </c>
      <c r="AE220" s="1" t="s">
        <v>2653</v>
      </c>
      <c r="AF220" s="1" t="s">
        <v>2245</v>
      </c>
      <c r="AG220" t="s">
        <v>592</v>
      </c>
      <c r="AH220" s="1" t="s">
        <v>2654</v>
      </c>
      <c r="AI220" s="1" t="s">
        <v>2655</v>
      </c>
      <c r="AJ220" s="26" t="s">
        <v>105</v>
      </c>
      <c r="AK220" s="1"/>
      <c r="AL220" s="1"/>
      <c r="AM220" s="1"/>
      <c r="AN220" s="1"/>
      <c r="AO220" s="1"/>
      <c r="AP220" s="1"/>
      <c r="AQ220" s="1"/>
      <c r="AR220" s="1"/>
      <c r="AS220" s="1"/>
      <c r="BA220" s="1"/>
      <c r="BB220" s="1"/>
    </row>
    <row r="221" spans="1:54" ht="15" customHeight="1" thickTop="1" thickBot="1" x14ac:dyDescent="0.45">
      <c r="A221" s="31">
        <v>220</v>
      </c>
      <c r="B221" s="9" t="s">
        <v>86</v>
      </c>
      <c r="C221" s="4" t="s">
        <v>2656</v>
      </c>
      <c r="D221" s="4" t="s">
        <v>2657</v>
      </c>
      <c r="E221" s="1" t="s">
        <v>142</v>
      </c>
      <c r="F221" s="1" t="s">
        <v>108</v>
      </c>
      <c r="G221" s="1" t="s">
        <v>2658</v>
      </c>
      <c r="H221" s="1" t="s">
        <v>2659</v>
      </c>
      <c r="I221" s="1" t="s">
        <v>2660</v>
      </c>
      <c r="J221" s="1">
        <v>0</v>
      </c>
      <c r="K221" s="1">
        <v>0</v>
      </c>
      <c r="L221" s="1"/>
      <c r="M221" s="1"/>
      <c r="N221" s="1" t="s">
        <v>2661</v>
      </c>
      <c r="O221" s="1" t="s">
        <v>176</v>
      </c>
      <c r="P221" s="3" t="s">
        <v>96</v>
      </c>
      <c r="Q221" s="87" t="s">
        <v>115</v>
      </c>
      <c r="R221" s="88">
        <v>57998143</v>
      </c>
      <c r="S221" s="87" t="s">
        <v>115</v>
      </c>
      <c r="T221" s="96">
        <v>12242337</v>
      </c>
      <c r="U221" s="1"/>
      <c r="V221" s="43" t="s">
        <v>97</v>
      </c>
      <c r="W221" s="1"/>
      <c r="X221" s="1" t="s">
        <v>365</v>
      </c>
      <c r="Y221" s="1" t="s">
        <v>98</v>
      </c>
      <c r="Z221" s="26"/>
      <c r="AA221" s="1" t="s">
        <v>2662</v>
      </c>
      <c r="AB221" s="1" t="s">
        <v>2242</v>
      </c>
      <c r="AC221" t="s">
        <v>605</v>
      </c>
      <c r="AD221" s="1" t="s">
        <v>2663</v>
      </c>
      <c r="AE221" s="1" t="s">
        <v>2664</v>
      </c>
      <c r="AF221" s="1" t="s">
        <v>2245</v>
      </c>
      <c r="AG221" t="s">
        <v>605</v>
      </c>
      <c r="AH221" s="1" t="s">
        <v>2665</v>
      </c>
      <c r="AI221" s="1" t="s">
        <v>2666</v>
      </c>
      <c r="AJ221" s="26" t="s">
        <v>105</v>
      </c>
      <c r="AK221" s="1"/>
      <c r="AL221" s="1"/>
      <c r="AM221" s="1"/>
      <c r="AN221" s="1"/>
      <c r="AO221" s="1"/>
      <c r="AP221" s="1"/>
      <c r="AQ221" s="1"/>
      <c r="AR221" s="1"/>
      <c r="AS221" s="1"/>
      <c r="BA221" s="1"/>
      <c r="BB221" s="1"/>
    </row>
    <row r="222" spans="1:54" ht="15" customHeight="1" thickTop="1" thickBot="1" x14ac:dyDescent="0.45">
      <c r="A222" s="31">
        <v>221</v>
      </c>
      <c r="B222" s="9" t="s">
        <v>86</v>
      </c>
      <c r="C222" s="4" t="s">
        <v>2667</v>
      </c>
      <c r="D222" s="4" t="s">
        <v>2668</v>
      </c>
      <c r="E222" s="1" t="s">
        <v>108</v>
      </c>
      <c r="F222" s="1" t="s">
        <v>127</v>
      </c>
      <c r="G222" s="1" t="s">
        <v>2669</v>
      </c>
      <c r="H222" s="1" t="s">
        <v>2670</v>
      </c>
      <c r="I222" s="1" t="s">
        <v>2671</v>
      </c>
      <c r="J222" s="1">
        <v>0</v>
      </c>
      <c r="K222" s="1">
        <v>0</v>
      </c>
      <c r="L222" s="1"/>
      <c r="M222" s="1"/>
      <c r="N222" s="1" t="s">
        <v>2672</v>
      </c>
      <c r="O222" s="1" t="s">
        <v>95</v>
      </c>
      <c r="P222" s="3" t="s">
        <v>96</v>
      </c>
      <c r="Q222" s="87" t="s">
        <v>252</v>
      </c>
      <c r="R222" s="88">
        <v>34735614</v>
      </c>
      <c r="S222" s="87" t="s">
        <v>252</v>
      </c>
      <c r="T222" s="96">
        <v>24120152</v>
      </c>
      <c r="U222" s="1"/>
      <c r="V222" s="43" t="s">
        <v>97</v>
      </c>
      <c r="W222" s="1"/>
      <c r="X222" s="1"/>
      <c r="Y222" s="1" t="s">
        <v>98</v>
      </c>
      <c r="Z222" s="13"/>
      <c r="AA222" s="1" t="s">
        <v>2673</v>
      </c>
      <c r="AB222" s="1" t="s">
        <v>2242</v>
      </c>
      <c r="AC222" t="s">
        <v>617</v>
      </c>
      <c r="AD222" s="1" t="s">
        <v>2674</v>
      </c>
      <c r="AE222" s="1" t="s">
        <v>2675</v>
      </c>
      <c r="AF222" s="1" t="s">
        <v>2245</v>
      </c>
      <c r="AG222" t="s">
        <v>617</v>
      </c>
      <c r="AH222" s="1" t="s">
        <v>2676</v>
      </c>
      <c r="AI222" s="1" t="s">
        <v>2677</v>
      </c>
      <c r="AJ222" s="26" t="s">
        <v>105</v>
      </c>
      <c r="AK222" s="1"/>
      <c r="AL222" s="1"/>
      <c r="AM222" s="1"/>
      <c r="AN222" s="1"/>
      <c r="AO222" s="1"/>
      <c r="AP222" s="1"/>
      <c r="AQ222" s="1"/>
      <c r="AR222" s="1"/>
      <c r="AS222" s="1"/>
      <c r="BA222" s="1"/>
      <c r="BB222" s="1"/>
    </row>
    <row r="223" spans="1:54" ht="15" customHeight="1" thickTop="1" thickBot="1" x14ac:dyDescent="0.45">
      <c r="A223" s="31">
        <v>222</v>
      </c>
      <c r="B223" s="9" t="s">
        <v>86</v>
      </c>
      <c r="C223" s="4" t="s">
        <v>2678</v>
      </c>
      <c r="D223" s="4" t="s">
        <v>2679</v>
      </c>
      <c r="E223" s="1" t="s">
        <v>108</v>
      </c>
      <c r="F223" s="1" t="s">
        <v>109</v>
      </c>
      <c r="G223" s="1" t="s">
        <v>2680</v>
      </c>
      <c r="H223" s="1" t="s">
        <v>2681</v>
      </c>
      <c r="I223" s="1" t="s">
        <v>2682</v>
      </c>
      <c r="J223" s="1">
        <v>0</v>
      </c>
      <c r="K223" s="1">
        <v>0</v>
      </c>
      <c r="L223" s="1"/>
      <c r="M223" s="1"/>
      <c r="N223" s="1" t="s">
        <v>2683</v>
      </c>
      <c r="O223" s="1" t="s">
        <v>95</v>
      </c>
      <c r="P223" s="3" t="s">
        <v>96</v>
      </c>
      <c r="Q223" s="87" t="s">
        <v>177</v>
      </c>
      <c r="R223" s="88">
        <v>10662607</v>
      </c>
      <c r="S223" s="87" t="s">
        <v>177</v>
      </c>
      <c r="T223" s="96">
        <v>12958480</v>
      </c>
      <c r="U223" s="1"/>
      <c r="V223" s="43" t="s">
        <v>97</v>
      </c>
      <c r="W223" s="1"/>
      <c r="X223" s="1"/>
      <c r="Y223" s="1" t="s">
        <v>98</v>
      </c>
      <c r="Z223" s="13"/>
      <c r="AA223" s="1" t="s">
        <v>2684</v>
      </c>
      <c r="AB223" s="1" t="s">
        <v>2242</v>
      </c>
      <c r="AC223" t="s">
        <v>630</v>
      </c>
      <c r="AD223" s="1" t="s">
        <v>2685</v>
      </c>
      <c r="AE223" s="1" t="s">
        <v>2686</v>
      </c>
      <c r="AF223" s="1" t="s">
        <v>2245</v>
      </c>
      <c r="AG223" t="s">
        <v>630</v>
      </c>
      <c r="AH223" s="1" t="s">
        <v>2687</v>
      </c>
      <c r="AI223" s="1" t="s">
        <v>2688</v>
      </c>
      <c r="AJ223" s="26" t="s">
        <v>105</v>
      </c>
      <c r="AK223" s="1"/>
      <c r="AL223" s="1"/>
      <c r="AM223" s="1"/>
      <c r="AN223" s="1"/>
      <c r="AO223" s="1"/>
      <c r="AP223" s="1"/>
      <c r="AQ223" s="1"/>
      <c r="AR223" s="1"/>
      <c r="AS223" s="1"/>
      <c r="BA223" s="1"/>
      <c r="BB223" s="1"/>
    </row>
    <row r="224" spans="1:54" ht="15" customHeight="1" thickTop="1" thickBot="1" x14ac:dyDescent="0.45">
      <c r="A224" s="31">
        <v>223</v>
      </c>
      <c r="B224" s="9" t="s">
        <v>86</v>
      </c>
      <c r="C224" s="4" t="s">
        <v>2689</v>
      </c>
      <c r="D224" s="4" t="s">
        <v>2690</v>
      </c>
      <c r="E224" s="1" t="s">
        <v>108</v>
      </c>
      <c r="F224" s="1" t="s">
        <v>127</v>
      </c>
      <c r="G224" s="1" t="s">
        <v>2691</v>
      </c>
      <c r="H224" s="1" t="s">
        <v>2692</v>
      </c>
      <c r="I224" s="1" t="s">
        <v>2693</v>
      </c>
      <c r="J224" s="1">
        <v>0</v>
      </c>
      <c r="K224" s="1">
        <v>0</v>
      </c>
      <c r="L224" s="1"/>
      <c r="M224" s="1"/>
      <c r="N224" s="1" t="s">
        <v>2694</v>
      </c>
      <c r="O224" s="1" t="s">
        <v>147</v>
      </c>
      <c r="P224" s="3" t="s">
        <v>96</v>
      </c>
      <c r="Q224" s="87" t="s">
        <v>2695</v>
      </c>
      <c r="R224" s="88">
        <v>8141061</v>
      </c>
      <c r="U224" s="1"/>
      <c r="V224" s="43" t="s">
        <v>97</v>
      </c>
      <c r="W224" s="1"/>
      <c r="X224" s="1"/>
      <c r="Y224" s="1" t="s">
        <v>98</v>
      </c>
      <c r="Z224" s="26"/>
      <c r="AA224" s="1" t="s">
        <v>2696</v>
      </c>
      <c r="AB224" s="1" t="s">
        <v>2242</v>
      </c>
      <c r="AC224" t="s">
        <v>641</v>
      </c>
      <c r="AD224" s="1" t="s">
        <v>2697</v>
      </c>
      <c r="AE224" s="1" t="s">
        <v>2698</v>
      </c>
      <c r="AF224" s="1" t="s">
        <v>2245</v>
      </c>
      <c r="AG224" t="s">
        <v>641</v>
      </c>
      <c r="AH224" s="1" t="s">
        <v>2699</v>
      </c>
      <c r="AI224" s="1" t="s">
        <v>2700</v>
      </c>
      <c r="AJ224" s="26" t="s">
        <v>105</v>
      </c>
      <c r="AK224" s="1"/>
      <c r="AL224" s="1"/>
      <c r="AM224" s="1"/>
      <c r="AN224" s="1"/>
      <c r="AO224" s="1"/>
      <c r="AP224" s="1"/>
      <c r="AQ224" s="1"/>
      <c r="AR224" s="1"/>
      <c r="AS224" s="1"/>
      <c r="BA224" s="1"/>
      <c r="BB224" s="1"/>
    </row>
    <row r="225" spans="1:54" ht="15" customHeight="1" thickTop="1" thickBot="1" x14ac:dyDescent="0.45">
      <c r="A225" s="31">
        <v>224</v>
      </c>
      <c r="B225" s="9" t="s">
        <v>86</v>
      </c>
      <c r="C225" s="4" t="s">
        <v>2701</v>
      </c>
      <c r="D225" s="4" t="s">
        <v>2702</v>
      </c>
      <c r="E225" s="1" t="s">
        <v>142</v>
      </c>
      <c r="F225" s="1" t="s">
        <v>109</v>
      </c>
      <c r="G225" s="1" t="s">
        <v>2703</v>
      </c>
      <c r="H225" s="1" t="s">
        <v>2704</v>
      </c>
      <c r="I225" s="1" t="s">
        <v>2705</v>
      </c>
      <c r="J225" s="1">
        <v>0</v>
      </c>
      <c r="K225" s="1">
        <v>0</v>
      </c>
      <c r="L225" s="1"/>
      <c r="M225" s="1"/>
      <c r="N225" s="1" t="s">
        <v>2706</v>
      </c>
      <c r="O225" s="1" t="s">
        <v>95</v>
      </c>
      <c r="P225" s="3" t="s">
        <v>96</v>
      </c>
      <c r="Q225" s="87" t="s">
        <v>1964</v>
      </c>
      <c r="R225" s="88">
        <v>7378067</v>
      </c>
      <c r="S225" s="87" t="s">
        <v>203</v>
      </c>
      <c r="T225" s="96">
        <v>17832008</v>
      </c>
      <c r="U225" s="1"/>
      <c r="V225" s="43" t="s">
        <v>97</v>
      </c>
      <c r="W225" s="1"/>
      <c r="X225" s="1"/>
      <c r="Y225" s="1" t="s">
        <v>98</v>
      </c>
      <c r="Z225" s="13"/>
      <c r="AA225" s="1" t="s">
        <v>2707</v>
      </c>
      <c r="AB225" s="1" t="s">
        <v>2242</v>
      </c>
      <c r="AC225" t="s">
        <v>652</v>
      </c>
      <c r="AD225" s="1" t="s">
        <v>2708</v>
      </c>
      <c r="AE225" s="1" t="s">
        <v>2709</v>
      </c>
      <c r="AF225" s="1" t="s">
        <v>2245</v>
      </c>
      <c r="AG225" t="s">
        <v>652</v>
      </c>
      <c r="AH225" s="1" t="s">
        <v>2710</v>
      </c>
      <c r="AI225" s="1" t="s">
        <v>2711</v>
      </c>
      <c r="AJ225" s="26" t="s">
        <v>105</v>
      </c>
      <c r="AK225" s="1"/>
      <c r="AL225" s="1"/>
      <c r="AM225" s="1"/>
      <c r="AN225" s="1"/>
      <c r="AO225" s="1"/>
      <c r="AP225" s="1"/>
      <c r="AQ225" s="1"/>
      <c r="AR225" s="1"/>
      <c r="AS225" s="1"/>
      <c r="BA225" s="1"/>
      <c r="BB225" s="1"/>
    </row>
    <row r="226" spans="1:54" ht="15" customHeight="1" thickTop="1" thickBot="1" x14ac:dyDescent="0.45">
      <c r="A226" s="31">
        <v>225</v>
      </c>
      <c r="B226" s="9" t="s">
        <v>86</v>
      </c>
      <c r="C226" s="4" t="s">
        <v>2712</v>
      </c>
      <c r="D226" s="4" t="s">
        <v>2713</v>
      </c>
      <c r="E226" s="1" t="s">
        <v>109</v>
      </c>
      <c r="F226" s="1" t="s">
        <v>108</v>
      </c>
      <c r="G226" s="1" t="s">
        <v>2714</v>
      </c>
      <c r="H226" s="1" t="s">
        <v>2715</v>
      </c>
      <c r="I226" s="1" t="s">
        <v>2716</v>
      </c>
      <c r="J226" s="1">
        <v>0</v>
      </c>
      <c r="K226" s="1">
        <v>0</v>
      </c>
      <c r="L226" s="1"/>
      <c r="M226" s="1"/>
      <c r="N226" s="1" t="s">
        <v>2717</v>
      </c>
      <c r="O226" s="1" t="s">
        <v>176</v>
      </c>
      <c r="P226" s="3" t="s">
        <v>96</v>
      </c>
      <c r="Q226" s="87" t="s">
        <v>1325</v>
      </c>
      <c r="R226" s="88">
        <v>8033323</v>
      </c>
      <c r="S226" s="87" t="s">
        <v>1325</v>
      </c>
      <c r="T226" s="96">
        <v>9478478</v>
      </c>
      <c r="U226" s="1"/>
      <c r="V226" s="43" t="s">
        <v>97</v>
      </c>
      <c r="W226" s="1"/>
      <c r="X226" s="1"/>
      <c r="Y226" s="1" t="s">
        <v>98</v>
      </c>
      <c r="Z226" s="13"/>
      <c r="AA226" s="1" t="s">
        <v>2718</v>
      </c>
      <c r="AB226" s="1" t="s">
        <v>2242</v>
      </c>
      <c r="AC226" t="s">
        <v>664</v>
      </c>
      <c r="AD226" s="1" t="s">
        <v>2719</v>
      </c>
      <c r="AE226" s="1" t="s">
        <v>2720</v>
      </c>
      <c r="AF226" s="1" t="s">
        <v>2245</v>
      </c>
      <c r="AG226" t="s">
        <v>664</v>
      </c>
      <c r="AH226" s="1" t="s">
        <v>2721</v>
      </c>
      <c r="AI226" s="1" t="s">
        <v>2722</v>
      </c>
      <c r="AJ226" s="26" t="s">
        <v>105</v>
      </c>
      <c r="AK226" s="1"/>
      <c r="AL226" s="1"/>
      <c r="AM226" s="1"/>
      <c r="AN226" s="1"/>
      <c r="AO226" s="1"/>
      <c r="AP226" s="1"/>
      <c r="AQ226" s="1"/>
      <c r="AR226" s="1"/>
      <c r="AS226" s="1"/>
      <c r="BA226" s="1"/>
      <c r="BB226" s="1"/>
    </row>
    <row r="227" spans="1:54" ht="15" customHeight="1" thickTop="1" thickBot="1" x14ac:dyDescent="0.45">
      <c r="A227" s="31">
        <v>226</v>
      </c>
      <c r="B227" s="9" t="s">
        <v>86</v>
      </c>
      <c r="C227" s="4" t="s">
        <v>2723</v>
      </c>
      <c r="D227" s="4" t="s">
        <v>2724</v>
      </c>
      <c r="E227" s="1" t="s">
        <v>142</v>
      </c>
      <c r="F227" s="1" t="s">
        <v>127</v>
      </c>
      <c r="G227" s="1" t="s">
        <v>2725</v>
      </c>
      <c r="H227" s="1" t="s">
        <v>2726</v>
      </c>
      <c r="I227" s="1" t="s">
        <v>2727</v>
      </c>
      <c r="J227" s="1">
        <v>0</v>
      </c>
      <c r="K227" s="1">
        <v>0</v>
      </c>
      <c r="L227" s="1"/>
      <c r="M227" s="1"/>
      <c r="N227" s="1" t="s">
        <v>2728</v>
      </c>
      <c r="O227" s="1" t="s">
        <v>95</v>
      </c>
      <c r="P227" s="3" t="s">
        <v>96</v>
      </c>
      <c r="Q227" s="87" t="s">
        <v>252</v>
      </c>
      <c r="R227" s="88">
        <v>4708299</v>
      </c>
      <c r="S227" s="87" t="s">
        <v>252</v>
      </c>
      <c r="T227" s="96">
        <v>52051529</v>
      </c>
      <c r="U227" s="1"/>
      <c r="V227" s="43" t="s">
        <v>97</v>
      </c>
      <c r="W227" s="1"/>
      <c r="X227" s="1"/>
      <c r="Y227" s="1" t="s">
        <v>98</v>
      </c>
      <c r="Z227" s="13"/>
      <c r="AA227" s="1" t="s">
        <v>2729</v>
      </c>
      <c r="AB227" s="1" t="s">
        <v>2242</v>
      </c>
      <c r="AC227" t="s">
        <v>676</v>
      </c>
      <c r="AD227" s="1" t="s">
        <v>2730</v>
      </c>
      <c r="AE227" s="1" t="s">
        <v>2731</v>
      </c>
      <c r="AF227" s="1" t="s">
        <v>2245</v>
      </c>
      <c r="AG227" t="s">
        <v>676</v>
      </c>
      <c r="AH227" s="1" t="s">
        <v>2732</v>
      </c>
      <c r="AI227" s="1" t="s">
        <v>2733</v>
      </c>
      <c r="AJ227" s="26" t="s">
        <v>105</v>
      </c>
      <c r="AK227" s="1"/>
      <c r="AL227" s="1"/>
      <c r="AM227" s="1"/>
      <c r="AN227" s="1"/>
      <c r="AO227" s="1"/>
      <c r="AP227" s="1"/>
      <c r="AQ227" s="1"/>
      <c r="AR227" s="1"/>
      <c r="AS227" s="1"/>
      <c r="BA227" s="1"/>
      <c r="BB227" s="1"/>
    </row>
    <row r="228" spans="1:54" ht="15" customHeight="1" thickTop="1" thickBot="1" x14ac:dyDescent="0.45">
      <c r="A228" s="31">
        <v>227</v>
      </c>
      <c r="B228" s="9" t="s">
        <v>86</v>
      </c>
      <c r="C228" s="4" t="s">
        <v>2734</v>
      </c>
      <c r="D228" s="4" t="s">
        <v>2735</v>
      </c>
      <c r="E228" s="1" t="s">
        <v>127</v>
      </c>
      <c r="F228" s="1" t="s">
        <v>108</v>
      </c>
      <c r="G228" s="1" t="s">
        <v>2736</v>
      </c>
      <c r="H228" s="1" t="s">
        <v>2737</v>
      </c>
      <c r="I228" s="1" t="s">
        <v>2738</v>
      </c>
      <c r="J228" s="1">
        <v>0</v>
      </c>
      <c r="K228" s="1">
        <v>0</v>
      </c>
      <c r="L228" s="1"/>
      <c r="M228" s="1"/>
      <c r="N228" s="1" t="s">
        <v>2739</v>
      </c>
      <c r="O228" s="1" t="s">
        <v>95</v>
      </c>
      <c r="P228" s="3" t="s">
        <v>96</v>
      </c>
      <c r="Q228" s="87" t="s">
        <v>2695</v>
      </c>
      <c r="R228" s="88">
        <v>12866217</v>
      </c>
      <c r="S228" s="87" t="s">
        <v>2695</v>
      </c>
      <c r="T228" s="96">
        <v>17341235</v>
      </c>
      <c r="U228" s="1"/>
      <c r="V228" s="43" t="s">
        <v>97</v>
      </c>
      <c r="W228" s="1"/>
      <c r="X228" s="1"/>
      <c r="Y228" s="1" t="s">
        <v>98</v>
      </c>
      <c r="Z228" s="26"/>
      <c r="AA228" s="1" t="s">
        <v>2740</v>
      </c>
      <c r="AB228" s="1" t="s">
        <v>2242</v>
      </c>
      <c r="AC228" t="s">
        <v>688</v>
      </c>
      <c r="AD228" s="1" t="s">
        <v>2741</v>
      </c>
      <c r="AE228" s="1" t="s">
        <v>2742</v>
      </c>
      <c r="AF228" s="1" t="s">
        <v>2245</v>
      </c>
      <c r="AG228" t="s">
        <v>688</v>
      </c>
      <c r="AH228" s="1" t="s">
        <v>2743</v>
      </c>
      <c r="AI228" s="1" t="s">
        <v>2744</v>
      </c>
      <c r="AJ228" s="26" t="s">
        <v>105</v>
      </c>
      <c r="AK228" s="1"/>
      <c r="AL228" s="1"/>
      <c r="AM228" s="1"/>
      <c r="AN228" s="1"/>
      <c r="AO228" s="1"/>
      <c r="AP228" s="1"/>
      <c r="AQ228" s="1"/>
      <c r="AR228" s="1"/>
      <c r="AS228" s="1"/>
      <c r="BA228" s="1"/>
      <c r="BB228" s="1"/>
    </row>
    <row r="229" spans="1:54" ht="15" customHeight="1" thickTop="1" thickBot="1" x14ac:dyDescent="0.45">
      <c r="A229" s="31">
        <v>228</v>
      </c>
      <c r="B229" s="9" t="s">
        <v>86</v>
      </c>
      <c r="C229" s="4" t="s">
        <v>2745</v>
      </c>
      <c r="D229" s="4" t="s">
        <v>2746</v>
      </c>
      <c r="E229" s="1" t="s">
        <v>108</v>
      </c>
      <c r="F229" s="1" t="s">
        <v>127</v>
      </c>
      <c r="G229" s="1" t="s">
        <v>2747</v>
      </c>
      <c r="H229" s="1" t="s">
        <v>2748</v>
      </c>
      <c r="I229" s="1" t="s">
        <v>2749</v>
      </c>
      <c r="J229" s="1">
        <v>0</v>
      </c>
      <c r="K229" s="1">
        <v>0</v>
      </c>
      <c r="L229" s="1"/>
      <c r="M229" s="1"/>
      <c r="N229" s="1" t="s">
        <v>2750</v>
      </c>
      <c r="O229" s="1" t="s">
        <v>147</v>
      </c>
      <c r="P229" s="3" t="s">
        <v>96</v>
      </c>
      <c r="Q229" s="87" t="s">
        <v>491</v>
      </c>
      <c r="R229" s="88">
        <v>6866692</v>
      </c>
      <c r="S229" s="87" t="s">
        <v>491</v>
      </c>
      <c r="T229" s="96">
        <v>7641577</v>
      </c>
      <c r="U229" s="1"/>
      <c r="V229" s="43" t="s">
        <v>97</v>
      </c>
      <c r="W229" s="1"/>
      <c r="X229" s="1"/>
      <c r="Y229" s="1" t="s">
        <v>98</v>
      </c>
      <c r="Z229" s="26"/>
      <c r="AA229" s="1" t="s">
        <v>2751</v>
      </c>
      <c r="AB229" s="1" t="s">
        <v>2242</v>
      </c>
      <c r="AC229" t="s">
        <v>700</v>
      </c>
      <c r="AD229" s="1" t="s">
        <v>2752</v>
      </c>
      <c r="AE229" s="1" t="s">
        <v>2753</v>
      </c>
      <c r="AF229" s="1" t="s">
        <v>2245</v>
      </c>
      <c r="AG229" t="s">
        <v>700</v>
      </c>
      <c r="AH229" s="1" t="s">
        <v>2754</v>
      </c>
      <c r="AI229" s="1" t="s">
        <v>2755</v>
      </c>
      <c r="AJ229" s="26" t="s">
        <v>105</v>
      </c>
      <c r="AK229" s="1"/>
      <c r="AL229" s="1"/>
      <c r="AM229" s="1"/>
      <c r="AN229" s="1"/>
      <c r="AO229" s="1"/>
      <c r="AP229" s="1"/>
      <c r="AQ229" s="1"/>
      <c r="AR229" s="1"/>
      <c r="AS229" s="1"/>
      <c r="BA229" s="1"/>
      <c r="BB229" s="1"/>
    </row>
    <row r="230" spans="1:54" ht="15" customHeight="1" thickTop="1" thickBot="1" x14ac:dyDescent="0.45">
      <c r="A230" s="31">
        <v>229</v>
      </c>
      <c r="B230" s="9" t="s">
        <v>86</v>
      </c>
      <c r="C230" s="4" t="s">
        <v>2756</v>
      </c>
      <c r="D230" s="4" t="s">
        <v>2757</v>
      </c>
      <c r="E230" s="1" t="s">
        <v>142</v>
      </c>
      <c r="F230" s="1" t="s">
        <v>109</v>
      </c>
      <c r="G230" s="1" t="s">
        <v>2758</v>
      </c>
      <c r="H230" s="1" t="s">
        <v>2759</v>
      </c>
      <c r="I230" s="1" t="s">
        <v>2760</v>
      </c>
      <c r="J230" s="44">
        <v>1.5</v>
      </c>
      <c r="K230" s="1">
        <v>0</v>
      </c>
      <c r="L230" s="1"/>
      <c r="M230" s="1"/>
      <c r="N230" s="1" t="s">
        <v>2761</v>
      </c>
      <c r="O230" s="1" t="s">
        <v>95</v>
      </c>
      <c r="P230" s="3" t="s">
        <v>96</v>
      </c>
      <c r="Q230" s="87" t="s">
        <v>2695</v>
      </c>
      <c r="R230" s="88">
        <v>14522192</v>
      </c>
      <c r="U230" s="1"/>
      <c r="V230" s="43" t="s">
        <v>97</v>
      </c>
      <c r="W230" s="1"/>
      <c r="X230" s="1"/>
      <c r="Y230" s="1" t="s">
        <v>98</v>
      </c>
      <c r="Z230" s="26"/>
      <c r="AA230" s="1" t="s">
        <v>2762</v>
      </c>
      <c r="AB230" s="1" t="s">
        <v>2242</v>
      </c>
      <c r="AC230" t="s">
        <v>712</v>
      </c>
      <c r="AD230" s="1" t="s">
        <v>2763</v>
      </c>
      <c r="AE230" s="1" t="s">
        <v>2764</v>
      </c>
      <c r="AF230" s="1" t="s">
        <v>2245</v>
      </c>
      <c r="AG230" t="s">
        <v>712</v>
      </c>
      <c r="AH230" s="1" t="s">
        <v>2765</v>
      </c>
      <c r="AI230" s="1" t="s">
        <v>2766</v>
      </c>
      <c r="AJ230" s="26" t="s">
        <v>105</v>
      </c>
      <c r="AK230" s="1"/>
      <c r="AL230" s="1"/>
      <c r="AM230" s="1"/>
      <c r="AN230" s="1"/>
      <c r="AO230" s="1"/>
      <c r="AP230" s="1"/>
      <c r="AQ230" s="1"/>
      <c r="AR230" s="1"/>
      <c r="AS230" s="1"/>
      <c r="BA230" s="1"/>
      <c r="BB230" s="1"/>
    </row>
    <row r="231" spans="1:54" ht="15" customHeight="1" thickTop="1" thickBot="1" x14ac:dyDescent="0.45">
      <c r="A231" s="31">
        <v>230</v>
      </c>
      <c r="B231" s="9" t="s">
        <v>86</v>
      </c>
      <c r="C231" s="4" t="s">
        <v>2767</v>
      </c>
      <c r="D231" s="4" t="s">
        <v>2768</v>
      </c>
      <c r="E231" s="1" t="s">
        <v>127</v>
      </c>
      <c r="F231" s="1" t="s">
        <v>142</v>
      </c>
      <c r="G231" s="1" t="s">
        <v>2769</v>
      </c>
      <c r="H231" s="1" t="s">
        <v>2770</v>
      </c>
      <c r="I231" s="1" t="s">
        <v>2771</v>
      </c>
      <c r="J231" s="1">
        <v>0</v>
      </c>
      <c r="K231" s="1">
        <v>0</v>
      </c>
      <c r="L231" s="1"/>
      <c r="M231" s="1"/>
      <c r="N231" s="1" t="s">
        <v>2772</v>
      </c>
      <c r="O231" s="1" t="s">
        <v>95</v>
      </c>
      <c r="P231" s="3" t="s">
        <v>96</v>
      </c>
      <c r="Q231" s="87" t="s">
        <v>1457</v>
      </c>
      <c r="R231" s="88">
        <v>1332375</v>
      </c>
      <c r="S231" s="87" t="s">
        <v>1457</v>
      </c>
      <c r="T231" s="96">
        <v>39954606</v>
      </c>
      <c r="U231" s="1"/>
      <c r="V231" s="43" t="s">
        <v>97</v>
      </c>
      <c r="W231" s="1"/>
      <c r="X231" s="1"/>
      <c r="Y231" s="1" t="s">
        <v>98</v>
      </c>
      <c r="Z231" s="13"/>
      <c r="AA231" s="1" t="s">
        <v>2773</v>
      </c>
      <c r="AB231" s="1" t="s">
        <v>2242</v>
      </c>
      <c r="AC231" t="s">
        <v>724</v>
      </c>
      <c r="AD231" s="1" t="s">
        <v>2774</v>
      </c>
      <c r="AE231" s="1" t="s">
        <v>2775</v>
      </c>
      <c r="AF231" s="1" t="s">
        <v>2245</v>
      </c>
      <c r="AG231" t="s">
        <v>724</v>
      </c>
      <c r="AH231" s="1" t="s">
        <v>2776</v>
      </c>
      <c r="AI231" s="1" t="s">
        <v>2777</v>
      </c>
      <c r="AJ231" s="26" t="s">
        <v>105</v>
      </c>
      <c r="AK231" s="1"/>
      <c r="AL231" s="1"/>
      <c r="AM231" s="1"/>
      <c r="AN231" s="1"/>
      <c r="AO231" s="1"/>
      <c r="AP231" s="1"/>
      <c r="AQ231" s="1"/>
      <c r="AR231" s="1"/>
      <c r="AS231" s="1"/>
      <c r="BA231" s="1"/>
      <c r="BB231" s="1"/>
    </row>
    <row r="232" spans="1:54" ht="15" customHeight="1" thickTop="1" thickBot="1" x14ac:dyDescent="0.45">
      <c r="A232" s="31">
        <v>231</v>
      </c>
      <c r="B232" s="9" t="s">
        <v>86</v>
      </c>
      <c r="C232" s="1"/>
      <c r="D232" s="1" t="s">
        <v>2778</v>
      </c>
      <c r="E232" s="1" t="s">
        <v>109</v>
      </c>
      <c r="F232" s="1" t="s">
        <v>127</v>
      </c>
      <c r="G232" s="1" t="s">
        <v>2779</v>
      </c>
      <c r="H232" s="1" t="s">
        <v>2780</v>
      </c>
      <c r="I232" s="1" t="s">
        <v>2781</v>
      </c>
      <c r="J232" s="1">
        <v>0</v>
      </c>
      <c r="K232" s="1">
        <v>0</v>
      </c>
      <c r="L232" s="1"/>
      <c r="M232" s="1"/>
      <c r="N232" s="91" t="s">
        <v>2782</v>
      </c>
      <c r="O232" s="1" t="s">
        <v>933</v>
      </c>
      <c r="P232" s="1" t="s">
        <v>934</v>
      </c>
      <c r="Q232" s="87" t="s">
        <v>440</v>
      </c>
      <c r="R232" s="88">
        <v>28975221</v>
      </c>
      <c r="S232" s="87" t="s">
        <v>190</v>
      </c>
      <c r="T232" s="96">
        <v>64709638</v>
      </c>
      <c r="U232" s="1" t="s">
        <v>2783</v>
      </c>
      <c r="V232" s="43" t="s">
        <v>936</v>
      </c>
      <c r="W232" s="1"/>
      <c r="X232" s="1"/>
      <c r="Y232" s="1" t="s">
        <v>98</v>
      </c>
      <c r="Z232" s="26"/>
      <c r="AA232" s="1" t="s">
        <v>2784</v>
      </c>
      <c r="AB232" s="1" t="s">
        <v>2242</v>
      </c>
      <c r="AC232" t="s">
        <v>737</v>
      </c>
      <c r="AD232" s="1" t="s">
        <v>2785</v>
      </c>
      <c r="AE232" s="1" t="s">
        <v>2786</v>
      </c>
      <c r="AF232" s="1" t="s">
        <v>2245</v>
      </c>
      <c r="AG232" t="s">
        <v>737</v>
      </c>
      <c r="AH232" s="44" t="s">
        <v>2787</v>
      </c>
      <c r="AI232" s="45" t="s">
        <v>2788</v>
      </c>
      <c r="AJ232" s="26" t="s">
        <v>105</v>
      </c>
      <c r="AK232" s="1"/>
      <c r="AL232" s="1"/>
      <c r="AM232" s="1"/>
      <c r="AN232" s="1"/>
      <c r="AO232" s="1"/>
      <c r="AP232" s="1"/>
      <c r="AQ232" s="1"/>
      <c r="AR232" s="1"/>
      <c r="AS232" s="1"/>
      <c r="BA232" s="1"/>
      <c r="BB232" s="1"/>
    </row>
    <row r="233" spans="1:54" ht="15" customHeight="1" thickTop="1" thickBot="1" x14ac:dyDescent="0.45">
      <c r="A233" s="31">
        <v>232</v>
      </c>
      <c r="B233" s="9" t="s">
        <v>86</v>
      </c>
      <c r="C233" s="1"/>
      <c r="D233" s="1" t="s">
        <v>2789</v>
      </c>
      <c r="E233" s="1" t="s">
        <v>127</v>
      </c>
      <c r="F233" s="1" t="s">
        <v>108</v>
      </c>
      <c r="G233" s="1" t="s">
        <v>2790</v>
      </c>
      <c r="H233" s="1" t="s">
        <v>2791</v>
      </c>
      <c r="I233" s="1" t="s">
        <v>2792</v>
      </c>
      <c r="J233" s="1">
        <v>0</v>
      </c>
      <c r="K233" s="1">
        <v>0</v>
      </c>
      <c r="L233" s="1"/>
      <c r="M233" s="1"/>
      <c r="N233" s="91" t="s">
        <v>2793</v>
      </c>
      <c r="O233" s="1" t="s">
        <v>933</v>
      </c>
      <c r="P233" s="1" t="s">
        <v>934</v>
      </c>
      <c r="Q233" s="87" t="s">
        <v>162</v>
      </c>
      <c r="R233" s="88">
        <v>3541813</v>
      </c>
      <c r="S233" s="87" t="s">
        <v>162</v>
      </c>
      <c r="T233" s="96">
        <v>458745</v>
      </c>
      <c r="U233" s="1" t="s">
        <v>1029</v>
      </c>
      <c r="V233" s="43" t="s">
        <v>936</v>
      </c>
      <c r="W233" s="1"/>
      <c r="X233" s="1"/>
      <c r="Y233" s="1" t="s">
        <v>98</v>
      </c>
      <c r="Z233" s="13"/>
      <c r="AA233" s="1" t="s">
        <v>2794</v>
      </c>
      <c r="AB233" s="1" t="s">
        <v>2242</v>
      </c>
      <c r="AC233" t="s">
        <v>748</v>
      </c>
      <c r="AD233" s="1" t="s">
        <v>2795</v>
      </c>
      <c r="AE233" s="1" t="s">
        <v>2796</v>
      </c>
      <c r="AF233" s="1" t="s">
        <v>2245</v>
      </c>
      <c r="AG233" t="s">
        <v>748</v>
      </c>
      <c r="AH233" s="44" t="s">
        <v>2797</v>
      </c>
      <c r="AI233" s="45" t="s">
        <v>2798</v>
      </c>
      <c r="AJ233" s="26" t="s">
        <v>105</v>
      </c>
      <c r="AK233" s="1"/>
      <c r="AL233" s="1"/>
      <c r="AM233" s="1"/>
      <c r="AN233" s="1"/>
      <c r="AO233" s="1"/>
      <c r="AP233" s="1"/>
      <c r="AQ233" s="1"/>
      <c r="AR233" s="1"/>
      <c r="AS233" s="1"/>
      <c r="BA233" s="1"/>
      <c r="BB233" s="1"/>
    </row>
    <row r="234" spans="1:54" ht="15" customHeight="1" thickTop="1" thickBot="1" x14ac:dyDescent="0.45">
      <c r="A234" s="31">
        <v>233</v>
      </c>
      <c r="B234" s="9" t="s">
        <v>86</v>
      </c>
      <c r="C234" s="1"/>
      <c r="D234" s="1" t="s">
        <v>2799</v>
      </c>
      <c r="E234" s="1" t="s">
        <v>109</v>
      </c>
      <c r="F234" s="1" t="s">
        <v>108</v>
      </c>
      <c r="G234" s="1" t="s">
        <v>2800</v>
      </c>
      <c r="H234" s="1" t="s">
        <v>2801</v>
      </c>
      <c r="I234" s="1" t="s">
        <v>2802</v>
      </c>
      <c r="J234" s="1">
        <v>0</v>
      </c>
      <c r="K234" s="1">
        <v>0</v>
      </c>
      <c r="L234" s="1"/>
      <c r="M234" s="1"/>
      <c r="N234" s="91" t="s">
        <v>2803</v>
      </c>
      <c r="O234" s="1" t="s">
        <v>933</v>
      </c>
      <c r="P234" s="1" t="s">
        <v>934</v>
      </c>
      <c r="Q234" s="87" t="s">
        <v>628</v>
      </c>
      <c r="R234" s="88">
        <v>11025336</v>
      </c>
      <c r="S234" s="87" t="s">
        <v>628</v>
      </c>
      <c r="T234" s="96">
        <v>12233225</v>
      </c>
      <c r="U234" s="3" t="s">
        <v>983</v>
      </c>
      <c r="V234" s="43" t="s">
        <v>936</v>
      </c>
      <c r="W234" s="1"/>
      <c r="X234" s="1"/>
      <c r="Y234" s="1" t="s">
        <v>98</v>
      </c>
      <c r="Z234" s="26"/>
      <c r="AA234" s="1" t="s">
        <v>2804</v>
      </c>
      <c r="AB234" s="1" t="s">
        <v>2242</v>
      </c>
      <c r="AC234" t="s">
        <v>760</v>
      </c>
      <c r="AD234" s="1" t="s">
        <v>2805</v>
      </c>
      <c r="AE234" s="1" t="s">
        <v>2806</v>
      </c>
      <c r="AF234" s="1" t="s">
        <v>2245</v>
      </c>
      <c r="AG234" t="s">
        <v>760</v>
      </c>
      <c r="AH234" s="44" t="s">
        <v>2807</v>
      </c>
      <c r="AI234" s="45" t="s">
        <v>2808</v>
      </c>
      <c r="AJ234" s="26" t="s">
        <v>105</v>
      </c>
      <c r="AK234" s="1"/>
      <c r="AL234" s="1"/>
      <c r="AM234" s="1"/>
      <c r="AN234" s="1"/>
      <c r="AO234" s="1"/>
      <c r="AP234" s="1"/>
      <c r="AQ234" s="1"/>
      <c r="AR234" s="1"/>
      <c r="AS234" s="1"/>
      <c r="BA234" s="1"/>
      <c r="BB234" s="1"/>
    </row>
    <row r="235" spans="1:54" ht="15" customHeight="1" thickTop="1" thickBot="1" x14ac:dyDescent="0.45">
      <c r="A235" s="31">
        <v>234</v>
      </c>
      <c r="B235" s="9" t="s">
        <v>86</v>
      </c>
      <c r="C235" s="1"/>
      <c r="D235" s="1" t="s">
        <v>2809</v>
      </c>
      <c r="E235" s="1" t="s">
        <v>142</v>
      </c>
      <c r="F235" s="1" t="s">
        <v>127</v>
      </c>
      <c r="G235" s="1" t="s">
        <v>2810</v>
      </c>
      <c r="H235" s="1" t="s">
        <v>2811</v>
      </c>
      <c r="I235" s="1" t="s">
        <v>2812</v>
      </c>
      <c r="J235" s="1">
        <v>0</v>
      </c>
      <c r="K235" s="1">
        <v>0</v>
      </c>
      <c r="L235" s="1"/>
      <c r="M235" s="1"/>
      <c r="N235" s="91" t="s">
        <v>2813</v>
      </c>
      <c r="O235" s="1" t="s">
        <v>933</v>
      </c>
      <c r="P235" s="1" t="s">
        <v>934</v>
      </c>
      <c r="Q235" s="87" t="s">
        <v>132</v>
      </c>
      <c r="R235" s="88">
        <v>11925999</v>
      </c>
      <c r="S235" s="87" t="s">
        <v>516</v>
      </c>
      <c r="T235" s="96">
        <v>71231942</v>
      </c>
      <c r="U235" s="1" t="s">
        <v>2814</v>
      </c>
      <c r="V235" s="43" t="s">
        <v>936</v>
      </c>
      <c r="W235" s="1"/>
      <c r="X235" s="1" t="s">
        <v>365</v>
      </c>
      <c r="Y235" s="1" t="s">
        <v>98</v>
      </c>
      <c r="Z235" s="26"/>
      <c r="AA235" s="1" t="s">
        <v>2815</v>
      </c>
      <c r="AB235" s="1" t="s">
        <v>2242</v>
      </c>
      <c r="AC235" t="s">
        <v>773</v>
      </c>
      <c r="AD235" s="1" t="s">
        <v>2816</v>
      </c>
      <c r="AE235" s="1" t="s">
        <v>2817</v>
      </c>
      <c r="AF235" s="1" t="s">
        <v>2245</v>
      </c>
      <c r="AG235" t="s">
        <v>773</v>
      </c>
      <c r="AH235" s="44" t="s">
        <v>2818</v>
      </c>
      <c r="AI235" s="45" t="s">
        <v>2819</v>
      </c>
      <c r="AJ235" s="26" t="s">
        <v>105</v>
      </c>
      <c r="AK235" s="1"/>
      <c r="AL235" s="1"/>
      <c r="AM235" s="1"/>
      <c r="AN235" s="1"/>
      <c r="AO235" s="1"/>
      <c r="AP235" s="1"/>
      <c r="AQ235" s="1"/>
      <c r="AR235" s="1"/>
      <c r="AS235" s="1"/>
      <c r="BA235" s="1"/>
      <c r="BB235" s="1"/>
    </row>
    <row r="236" spans="1:54" ht="15" customHeight="1" thickTop="1" thickBot="1" x14ac:dyDescent="0.45">
      <c r="A236" s="31">
        <v>235</v>
      </c>
      <c r="B236" s="9" t="s">
        <v>86</v>
      </c>
      <c r="C236" s="1"/>
      <c r="D236" s="1" t="s">
        <v>2820</v>
      </c>
      <c r="E236" s="1" t="s">
        <v>109</v>
      </c>
      <c r="F236" s="1" t="s">
        <v>127</v>
      </c>
      <c r="G236" s="1" t="s">
        <v>2821</v>
      </c>
      <c r="H236" s="1" t="s">
        <v>2822</v>
      </c>
      <c r="I236" s="1" t="s">
        <v>2823</v>
      </c>
      <c r="J236" s="1">
        <v>0</v>
      </c>
      <c r="K236" s="1">
        <v>0</v>
      </c>
      <c r="L236" s="1"/>
      <c r="M236" s="1"/>
      <c r="N236" s="91" t="s">
        <v>2824</v>
      </c>
      <c r="O236" s="1" t="s">
        <v>933</v>
      </c>
      <c r="P236" s="1" t="s">
        <v>934</v>
      </c>
      <c r="Q236" s="87" t="s">
        <v>628</v>
      </c>
      <c r="R236" s="88">
        <v>11095755</v>
      </c>
      <c r="S236" s="87" t="s">
        <v>628</v>
      </c>
      <c r="T236" s="96">
        <v>12299996</v>
      </c>
      <c r="U236" s="3" t="s">
        <v>935</v>
      </c>
      <c r="V236" s="43" t="s">
        <v>936</v>
      </c>
      <c r="W236" s="1" t="s">
        <v>2825</v>
      </c>
      <c r="X236" s="1"/>
      <c r="Y236" s="1" t="s">
        <v>98</v>
      </c>
      <c r="Z236" s="26"/>
      <c r="AA236" s="1" t="s">
        <v>2826</v>
      </c>
      <c r="AB236" s="1" t="s">
        <v>2242</v>
      </c>
      <c r="AC236" t="s">
        <v>787</v>
      </c>
      <c r="AD236" s="1" t="s">
        <v>2827</v>
      </c>
      <c r="AE236" s="1" t="s">
        <v>2828</v>
      </c>
      <c r="AF236" s="1" t="s">
        <v>2245</v>
      </c>
      <c r="AG236" t="s">
        <v>787</v>
      </c>
      <c r="AH236" s="44" t="s">
        <v>2829</v>
      </c>
      <c r="AI236" s="45" t="s">
        <v>2830</v>
      </c>
      <c r="AJ236" s="26" t="s">
        <v>105</v>
      </c>
      <c r="AK236" s="1"/>
      <c r="AL236" s="1"/>
      <c r="AM236" s="1"/>
      <c r="AN236" s="1"/>
      <c r="AO236" s="1"/>
      <c r="AP236" s="1"/>
      <c r="AQ236" s="1"/>
      <c r="AR236" s="1"/>
      <c r="AS236" s="1"/>
      <c r="BA236" s="1"/>
      <c r="BB236" s="1"/>
    </row>
    <row r="237" spans="1:54" ht="15" customHeight="1" thickTop="1" thickBot="1" x14ac:dyDescent="0.45">
      <c r="A237" s="31">
        <v>236</v>
      </c>
      <c r="B237" s="9" t="s">
        <v>86</v>
      </c>
      <c r="C237" s="1"/>
      <c r="D237" s="1" t="s">
        <v>2831</v>
      </c>
      <c r="E237" s="1" t="s">
        <v>109</v>
      </c>
      <c r="F237" s="1" t="s">
        <v>142</v>
      </c>
      <c r="G237" s="1" t="s">
        <v>2832</v>
      </c>
      <c r="H237" s="1" t="s">
        <v>2833</v>
      </c>
      <c r="I237" s="1" t="s">
        <v>2834</v>
      </c>
      <c r="J237" s="1">
        <v>0</v>
      </c>
      <c r="K237" s="1">
        <v>0</v>
      </c>
      <c r="L237" s="1"/>
      <c r="M237" s="1"/>
      <c r="N237" s="91" t="s">
        <v>2835</v>
      </c>
      <c r="O237" s="1" t="s">
        <v>933</v>
      </c>
      <c r="P237" s="1" t="s">
        <v>934</v>
      </c>
      <c r="Q237" s="87" t="s">
        <v>628</v>
      </c>
      <c r="R237" s="88">
        <v>11077576</v>
      </c>
      <c r="S237" s="87" t="s">
        <v>628</v>
      </c>
      <c r="T237" s="96">
        <v>12281512</v>
      </c>
      <c r="U237" s="3" t="s">
        <v>935</v>
      </c>
      <c r="V237" s="43" t="s">
        <v>936</v>
      </c>
      <c r="W237" s="1"/>
      <c r="X237" s="1"/>
      <c r="Y237" s="1" t="s">
        <v>98</v>
      </c>
      <c r="Z237" s="26"/>
      <c r="AA237" s="1" t="s">
        <v>2836</v>
      </c>
      <c r="AB237" s="1" t="s">
        <v>2242</v>
      </c>
      <c r="AC237" t="s">
        <v>799</v>
      </c>
      <c r="AD237" s="1" t="s">
        <v>2837</v>
      </c>
      <c r="AE237" s="1" t="s">
        <v>2838</v>
      </c>
      <c r="AF237" s="1" t="s">
        <v>2245</v>
      </c>
      <c r="AG237" t="s">
        <v>799</v>
      </c>
      <c r="AH237" s="44" t="s">
        <v>2839</v>
      </c>
      <c r="AI237" s="45" t="s">
        <v>2840</v>
      </c>
      <c r="AJ237" s="26" t="s">
        <v>105</v>
      </c>
      <c r="AK237" s="1"/>
      <c r="AL237" s="1"/>
      <c r="AM237" s="1"/>
      <c r="AN237" s="1"/>
      <c r="AO237" s="1"/>
      <c r="AP237" s="1"/>
      <c r="AQ237" s="1"/>
      <c r="AR237" s="1"/>
      <c r="AS237" s="1"/>
      <c r="BA237" s="1"/>
      <c r="BB237" s="1"/>
    </row>
    <row r="238" spans="1:54" ht="15" customHeight="1" thickTop="1" thickBot="1" x14ac:dyDescent="0.45">
      <c r="A238" s="31">
        <v>237</v>
      </c>
      <c r="B238" s="9" t="s">
        <v>86</v>
      </c>
      <c r="C238" s="1"/>
      <c r="D238" s="1" t="s">
        <v>2841</v>
      </c>
      <c r="E238" s="1" t="s">
        <v>108</v>
      </c>
      <c r="F238" s="1" t="s">
        <v>127</v>
      </c>
      <c r="G238" s="1" t="s">
        <v>2842</v>
      </c>
      <c r="H238" s="1" t="s">
        <v>2843</v>
      </c>
      <c r="I238" s="1" t="s">
        <v>2844</v>
      </c>
      <c r="J238" s="1">
        <v>0</v>
      </c>
      <c r="K238" s="1">
        <v>0</v>
      </c>
      <c r="L238" s="1"/>
      <c r="M238" s="1"/>
      <c r="N238" s="91" t="s">
        <v>2845</v>
      </c>
      <c r="O238" s="1" t="s">
        <v>933</v>
      </c>
      <c r="P238" s="1" t="s">
        <v>934</v>
      </c>
      <c r="Q238" s="87" t="s">
        <v>162</v>
      </c>
      <c r="R238" s="88">
        <v>30099101</v>
      </c>
      <c r="S238" s="87" t="s">
        <v>162</v>
      </c>
      <c r="T238" s="96">
        <v>32296859</v>
      </c>
      <c r="U238" s="1" t="s">
        <v>2846</v>
      </c>
      <c r="V238" s="43" t="s">
        <v>936</v>
      </c>
      <c r="W238" s="1"/>
      <c r="X238" s="1"/>
      <c r="Y238" s="1" t="s">
        <v>98</v>
      </c>
      <c r="Z238" s="26"/>
      <c r="AA238" s="1" t="s">
        <v>2847</v>
      </c>
      <c r="AB238" s="1" t="s">
        <v>2242</v>
      </c>
      <c r="AC238" t="s">
        <v>811</v>
      </c>
      <c r="AD238" s="1" t="s">
        <v>2848</v>
      </c>
      <c r="AE238" s="1" t="s">
        <v>2849</v>
      </c>
      <c r="AF238" s="1" t="s">
        <v>2245</v>
      </c>
      <c r="AG238" t="s">
        <v>811</v>
      </c>
      <c r="AH238" s="44" t="s">
        <v>2850</v>
      </c>
      <c r="AI238" s="45" t="s">
        <v>2851</v>
      </c>
      <c r="AJ238" s="26" t="s">
        <v>105</v>
      </c>
      <c r="AK238" s="1"/>
      <c r="AL238" s="1"/>
      <c r="AM238" s="1"/>
      <c r="AN238" s="1"/>
      <c r="AO238" s="1"/>
      <c r="AP238" s="1"/>
      <c r="AQ238" s="1"/>
      <c r="AR238" s="1"/>
      <c r="AS238" s="1"/>
      <c r="BA238" s="1"/>
      <c r="BB238" s="1"/>
    </row>
    <row r="239" spans="1:54" ht="15" customHeight="1" thickTop="1" thickBot="1" x14ac:dyDescent="0.45">
      <c r="A239" s="31">
        <v>238</v>
      </c>
      <c r="B239" s="9" t="s">
        <v>86</v>
      </c>
      <c r="C239" s="1"/>
      <c r="D239" s="1" t="s">
        <v>2852</v>
      </c>
      <c r="E239" s="1" t="s">
        <v>109</v>
      </c>
      <c r="F239" s="1" t="s">
        <v>142</v>
      </c>
      <c r="G239" s="1" t="s">
        <v>2853</v>
      </c>
      <c r="H239" s="1" t="s">
        <v>2854</v>
      </c>
      <c r="I239" s="1" t="s">
        <v>2855</v>
      </c>
      <c r="J239" s="1">
        <v>0</v>
      </c>
      <c r="K239" s="1">
        <v>0</v>
      </c>
      <c r="L239" s="1"/>
      <c r="M239" s="1"/>
      <c r="N239" s="91" t="s">
        <v>2856</v>
      </c>
      <c r="O239" s="1" t="s">
        <v>933</v>
      </c>
      <c r="P239" s="1" t="s">
        <v>934</v>
      </c>
      <c r="Q239" s="87" t="s">
        <v>190</v>
      </c>
      <c r="R239" s="88">
        <v>53631522</v>
      </c>
      <c r="S239" s="87" t="s">
        <v>190</v>
      </c>
      <c r="T239" s="96">
        <v>66362189</v>
      </c>
      <c r="U239" s="1" t="s">
        <v>2846</v>
      </c>
      <c r="V239" s="43" t="s">
        <v>936</v>
      </c>
      <c r="W239" s="1"/>
      <c r="X239" s="1"/>
      <c r="Y239" s="1" t="s">
        <v>98</v>
      </c>
      <c r="Z239" s="26"/>
      <c r="AA239" s="1" t="s">
        <v>2857</v>
      </c>
      <c r="AB239" s="1" t="s">
        <v>2242</v>
      </c>
      <c r="AC239" t="s">
        <v>823</v>
      </c>
      <c r="AD239" s="1" t="s">
        <v>2858</v>
      </c>
      <c r="AE239" s="1" t="s">
        <v>2859</v>
      </c>
      <c r="AF239" s="1" t="s">
        <v>2245</v>
      </c>
      <c r="AG239" t="s">
        <v>823</v>
      </c>
      <c r="AH239" s="44" t="s">
        <v>2860</v>
      </c>
      <c r="AI239" s="45" t="s">
        <v>2861</v>
      </c>
      <c r="AJ239" s="26" t="s">
        <v>105</v>
      </c>
      <c r="AK239" s="1"/>
      <c r="AL239" s="1"/>
      <c r="AM239" s="1"/>
      <c r="AN239" s="1"/>
      <c r="AO239" s="1"/>
      <c r="AP239" s="1"/>
      <c r="AQ239" s="1"/>
      <c r="AR239" s="1"/>
      <c r="AS239" s="1"/>
      <c r="BA239" s="1"/>
      <c r="BB239" s="1"/>
    </row>
    <row r="240" spans="1:54" ht="15" customHeight="1" thickTop="1" thickBot="1" x14ac:dyDescent="0.45">
      <c r="A240" s="31">
        <v>239</v>
      </c>
      <c r="B240" s="9" t="s">
        <v>86</v>
      </c>
      <c r="C240" s="1"/>
      <c r="D240" s="1" t="s">
        <v>2862</v>
      </c>
      <c r="E240" s="1" t="s">
        <v>142</v>
      </c>
      <c r="F240" s="1" t="s">
        <v>109</v>
      </c>
      <c r="G240" s="1" t="s">
        <v>2863</v>
      </c>
      <c r="H240" s="1" t="s">
        <v>2864</v>
      </c>
      <c r="I240" s="1" t="s">
        <v>2865</v>
      </c>
      <c r="J240" s="1">
        <v>0</v>
      </c>
      <c r="K240" s="1">
        <v>0</v>
      </c>
      <c r="L240" s="1"/>
      <c r="M240" s="1"/>
      <c r="N240" s="91" t="s">
        <v>2866</v>
      </c>
      <c r="O240" s="1" t="s">
        <v>933</v>
      </c>
      <c r="P240" s="1" t="s">
        <v>934</v>
      </c>
      <c r="Q240" s="87" t="s">
        <v>190</v>
      </c>
      <c r="R240" s="88">
        <v>53291035</v>
      </c>
      <c r="S240" s="87" t="s">
        <v>190</v>
      </c>
      <c r="T240" s="96">
        <v>66039124</v>
      </c>
      <c r="U240" s="1" t="s">
        <v>960</v>
      </c>
      <c r="V240" s="43" t="s">
        <v>936</v>
      </c>
      <c r="W240" s="1"/>
      <c r="X240" s="1"/>
      <c r="Y240" s="1" t="s">
        <v>98</v>
      </c>
      <c r="Z240" s="26"/>
      <c r="AA240" s="1" t="s">
        <v>2867</v>
      </c>
      <c r="AB240" s="1" t="s">
        <v>2242</v>
      </c>
      <c r="AC240" t="s">
        <v>837</v>
      </c>
      <c r="AD240" s="1" t="s">
        <v>2868</v>
      </c>
      <c r="AE240" s="1" t="s">
        <v>2869</v>
      </c>
      <c r="AF240" s="1" t="s">
        <v>2245</v>
      </c>
      <c r="AG240" t="s">
        <v>837</v>
      </c>
      <c r="AH240" s="44" t="s">
        <v>2870</v>
      </c>
      <c r="AI240" s="45" t="s">
        <v>2871</v>
      </c>
      <c r="AJ240" s="26" t="s">
        <v>105</v>
      </c>
      <c r="AK240" s="1"/>
      <c r="AL240" s="1"/>
      <c r="AM240" s="1"/>
      <c r="AN240" s="1"/>
      <c r="AO240" s="1"/>
      <c r="AP240" s="1"/>
      <c r="AQ240" s="1"/>
      <c r="AR240" s="1"/>
      <c r="AS240" s="1"/>
      <c r="BA240" s="1"/>
      <c r="BB240" s="1"/>
    </row>
    <row r="241" spans="1:54" ht="15" customHeight="1" thickTop="1" thickBot="1" x14ac:dyDescent="0.45">
      <c r="A241" s="31">
        <v>240</v>
      </c>
      <c r="B241" s="9" t="s">
        <v>86</v>
      </c>
      <c r="C241" s="1"/>
      <c r="D241" s="1" t="s">
        <v>2872</v>
      </c>
      <c r="E241" s="1" t="s">
        <v>109</v>
      </c>
      <c r="F241" s="1" t="s">
        <v>142</v>
      </c>
      <c r="G241" s="1" t="s">
        <v>2873</v>
      </c>
      <c r="H241" s="1" t="s">
        <v>2874</v>
      </c>
      <c r="I241" s="1" t="s">
        <v>2875</v>
      </c>
      <c r="J241" s="1">
        <v>0</v>
      </c>
      <c r="K241" s="1">
        <v>0</v>
      </c>
      <c r="L241" s="1"/>
      <c r="M241" s="1"/>
      <c r="N241" s="91" t="s">
        <v>2876</v>
      </c>
      <c r="O241" s="1" t="s">
        <v>933</v>
      </c>
      <c r="P241" s="1" t="s">
        <v>934</v>
      </c>
      <c r="Q241" s="87" t="s">
        <v>148</v>
      </c>
      <c r="R241" s="88">
        <v>72858599</v>
      </c>
      <c r="S241" s="87" t="s">
        <v>148</v>
      </c>
      <c r="T241" s="96">
        <v>78671220</v>
      </c>
      <c r="U241" s="1" t="s">
        <v>2783</v>
      </c>
      <c r="V241" s="43" t="s">
        <v>936</v>
      </c>
      <c r="W241" s="1"/>
      <c r="X241" s="1"/>
      <c r="Y241" s="1" t="s">
        <v>98</v>
      </c>
      <c r="Z241" s="13"/>
      <c r="AA241" s="1" t="s">
        <v>2877</v>
      </c>
      <c r="AB241" s="1" t="s">
        <v>2242</v>
      </c>
      <c r="AC241" t="s">
        <v>849</v>
      </c>
      <c r="AD241" s="1" t="s">
        <v>2878</v>
      </c>
      <c r="AE241" s="1" t="s">
        <v>2879</v>
      </c>
      <c r="AF241" s="1" t="s">
        <v>2245</v>
      </c>
      <c r="AG241" t="s">
        <v>849</v>
      </c>
      <c r="AH241" s="44" t="s">
        <v>2880</v>
      </c>
      <c r="AI241" s="45" t="s">
        <v>2881</v>
      </c>
      <c r="AJ241" s="26" t="s">
        <v>105</v>
      </c>
      <c r="AK241" s="1"/>
      <c r="AL241" s="1"/>
      <c r="AM241" s="1"/>
      <c r="AN241" s="1"/>
      <c r="AO241" s="1"/>
      <c r="AP241" s="1"/>
      <c r="AQ241" s="1"/>
      <c r="AR241" s="1"/>
      <c r="AS241" s="1"/>
      <c r="BA241" s="1"/>
      <c r="BB241" s="1"/>
    </row>
    <row r="242" spans="1:54" ht="15" customHeight="1" thickTop="1" thickBot="1" x14ac:dyDescent="0.45">
      <c r="A242" s="31">
        <v>241</v>
      </c>
      <c r="B242" s="9" t="s">
        <v>86</v>
      </c>
      <c r="C242" s="1"/>
      <c r="D242" s="1" t="s">
        <v>2882</v>
      </c>
      <c r="E242" s="1" t="s">
        <v>127</v>
      </c>
      <c r="F242" s="1" t="s">
        <v>108</v>
      </c>
      <c r="G242" s="1" t="s">
        <v>2883</v>
      </c>
      <c r="H242" s="1" t="s">
        <v>2884</v>
      </c>
      <c r="I242" s="1" t="s">
        <v>2885</v>
      </c>
      <c r="J242" s="1">
        <v>0</v>
      </c>
      <c r="K242" s="1">
        <v>0</v>
      </c>
      <c r="L242" s="1"/>
      <c r="M242" s="1"/>
      <c r="N242" s="91" t="s">
        <v>2886</v>
      </c>
      <c r="O242" s="1" t="s">
        <v>933</v>
      </c>
      <c r="P242" s="1" t="s">
        <v>934</v>
      </c>
      <c r="Q242" s="87" t="s">
        <v>190</v>
      </c>
      <c r="R242" s="88">
        <v>51409415</v>
      </c>
      <c r="S242" s="87" t="s">
        <v>190</v>
      </c>
      <c r="T242" s="96">
        <v>63921389</v>
      </c>
      <c r="U242" s="1" t="s">
        <v>2783</v>
      </c>
      <c r="V242" s="43" t="s">
        <v>936</v>
      </c>
      <c r="W242" s="1"/>
      <c r="X242" s="1"/>
      <c r="Y242" s="1" t="s">
        <v>98</v>
      </c>
      <c r="Z242" s="26"/>
      <c r="AA242" s="1" t="s">
        <v>2887</v>
      </c>
      <c r="AB242" s="1" t="s">
        <v>2242</v>
      </c>
      <c r="AC242" t="s">
        <v>862</v>
      </c>
      <c r="AD242" s="1" t="s">
        <v>2888</v>
      </c>
      <c r="AE242" s="1" t="s">
        <v>2889</v>
      </c>
      <c r="AF242" s="1" t="s">
        <v>2245</v>
      </c>
      <c r="AG242" t="s">
        <v>862</v>
      </c>
      <c r="AH242" s="44" t="s">
        <v>2890</v>
      </c>
      <c r="AI242" s="45" t="s">
        <v>2891</v>
      </c>
      <c r="AJ242" s="26" t="s">
        <v>105</v>
      </c>
      <c r="AK242" s="1"/>
      <c r="AL242" s="1"/>
      <c r="AM242" s="1"/>
      <c r="AN242" s="1"/>
      <c r="AO242" s="1"/>
      <c r="AP242" s="1"/>
      <c r="AQ242" s="1"/>
      <c r="AR242" s="1"/>
      <c r="AS242" s="1"/>
      <c r="BA242" s="1"/>
      <c r="BB242" s="1"/>
    </row>
    <row r="243" spans="1:54" ht="15" customHeight="1" thickTop="1" thickBot="1" x14ac:dyDescent="0.45">
      <c r="A243" s="31">
        <v>242</v>
      </c>
      <c r="B243" s="9" t="s">
        <v>86</v>
      </c>
      <c r="C243" s="1"/>
      <c r="D243" s="1" t="s">
        <v>2892</v>
      </c>
      <c r="E243" s="1" t="s">
        <v>142</v>
      </c>
      <c r="F243" s="1" t="s">
        <v>127</v>
      </c>
      <c r="G243" s="1" t="s">
        <v>2893</v>
      </c>
      <c r="H243" s="1" t="s">
        <v>2894</v>
      </c>
      <c r="I243" s="1" t="s">
        <v>2895</v>
      </c>
      <c r="J243" s="1">
        <v>0</v>
      </c>
      <c r="K243" s="1">
        <v>0</v>
      </c>
      <c r="L243" s="1"/>
      <c r="M243" s="1"/>
      <c r="N243" s="91" t="s">
        <v>2896</v>
      </c>
      <c r="O243" s="1" t="s">
        <v>933</v>
      </c>
      <c r="P243" s="1" t="s">
        <v>934</v>
      </c>
      <c r="Q243" s="87" t="s">
        <v>252</v>
      </c>
      <c r="R243" s="88">
        <v>42405643</v>
      </c>
      <c r="S243" s="87" t="s">
        <v>252</v>
      </c>
      <c r="T243" s="96">
        <v>19918478</v>
      </c>
      <c r="U243" s="1" t="s">
        <v>2897</v>
      </c>
      <c r="V243" s="43" t="s">
        <v>936</v>
      </c>
      <c r="W243" s="1"/>
      <c r="X243" s="1"/>
      <c r="Y243" s="1" t="s">
        <v>98</v>
      </c>
      <c r="Z243" s="26"/>
      <c r="AA243" s="1" t="s">
        <v>2898</v>
      </c>
      <c r="AB243" s="1" t="s">
        <v>2242</v>
      </c>
      <c r="AC243" t="s">
        <v>874</v>
      </c>
      <c r="AD243" s="1" t="s">
        <v>2899</v>
      </c>
      <c r="AE243" s="1" t="s">
        <v>2900</v>
      </c>
      <c r="AF243" s="1" t="s">
        <v>2245</v>
      </c>
      <c r="AG243" t="s">
        <v>874</v>
      </c>
      <c r="AH243" s="44" t="s">
        <v>2901</v>
      </c>
      <c r="AI243" s="45" t="s">
        <v>2902</v>
      </c>
      <c r="AJ243" s="26" t="s">
        <v>105</v>
      </c>
      <c r="AK243" s="1"/>
      <c r="AL243" s="1"/>
      <c r="AM243" s="1"/>
      <c r="AN243" s="1"/>
      <c r="AO243" s="1"/>
      <c r="AP243" s="1"/>
      <c r="AQ243" s="1"/>
      <c r="AR243" s="1"/>
      <c r="AS243" s="1"/>
      <c r="BA243" s="1"/>
      <c r="BB243" s="1"/>
    </row>
    <row r="244" spans="1:54" ht="15" customHeight="1" thickTop="1" thickBot="1" x14ac:dyDescent="0.45">
      <c r="A244" s="31">
        <v>243</v>
      </c>
      <c r="B244" s="9" t="s">
        <v>86</v>
      </c>
      <c r="C244" s="1"/>
      <c r="D244" s="1" t="s">
        <v>2903</v>
      </c>
      <c r="E244" s="1" t="s">
        <v>109</v>
      </c>
      <c r="F244" s="1" t="s">
        <v>142</v>
      </c>
      <c r="G244" s="1" t="s">
        <v>2904</v>
      </c>
      <c r="H244" s="1" t="s">
        <v>2905</v>
      </c>
      <c r="I244" s="1" t="s">
        <v>2906</v>
      </c>
      <c r="J244" s="1">
        <v>0</v>
      </c>
      <c r="K244" s="1">
        <v>0</v>
      </c>
      <c r="L244" s="1"/>
      <c r="M244" s="1"/>
      <c r="N244" s="91" t="s">
        <v>2907</v>
      </c>
      <c r="O244" s="1" t="s">
        <v>933</v>
      </c>
      <c r="P244" s="1" t="s">
        <v>934</v>
      </c>
      <c r="Q244" s="87" t="s">
        <v>239</v>
      </c>
      <c r="R244" s="88">
        <v>23066874</v>
      </c>
      <c r="S244" s="87" t="s">
        <v>239</v>
      </c>
      <c r="T244" s="96">
        <v>25387620</v>
      </c>
      <c r="U244" s="1" t="s">
        <v>2783</v>
      </c>
      <c r="V244" s="43" t="s">
        <v>936</v>
      </c>
      <c r="W244" s="1"/>
      <c r="X244" s="1"/>
      <c r="Y244" s="1" t="s">
        <v>98</v>
      </c>
      <c r="Z244" s="26"/>
      <c r="AA244" s="1" t="s">
        <v>2908</v>
      </c>
      <c r="AB244" s="1" t="s">
        <v>2242</v>
      </c>
      <c r="AC244" t="s">
        <v>886</v>
      </c>
      <c r="AD244" s="1" t="s">
        <v>2909</v>
      </c>
      <c r="AE244" s="1" t="s">
        <v>2910</v>
      </c>
      <c r="AF244" s="1" t="s">
        <v>2245</v>
      </c>
      <c r="AG244" t="s">
        <v>886</v>
      </c>
      <c r="AH244" s="44" t="s">
        <v>2911</v>
      </c>
      <c r="AI244" s="45" t="s">
        <v>2912</v>
      </c>
      <c r="AJ244" s="26" t="s">
        <v>105</v>
      </c>
      <c r="AK244" s="1"/>
      <c r="AL244" s="1"/>
      <c r="AM244" s="1"/>
      <c r="AN244" s="1"/>
      <c r="AO244" s="1"/>
      <c r="AP244" s="1"/>
      <c r="AQ244" s="1"/>
      <c r="AR244" s="1"/>
      <c r="AS244" s="1"/>
      <c r="BA244" s="1"/>
      <c r="BB244" s="1"/>
    </row>
    <row r="245" spans="1:54" ht="15" customHeight="1" thickTop="1" thickBot="1" x14ac:dyDescent="0.45">
      <c r="A245" s="31">
        <v>244</v>
      </c>
      <c r="B245" s="9" t="s">
        <v>86</v>
      </c>
      <c r="C245" s="1"/>
      <c r="D245" s="1" t="s">
        <v>2913</v>
      </c>
      <c r="E245" s="1" t="s">
        <v>108</v>
      </c>
      <c r="F245" s="1" t="s">
        <v>127</v>
      </c>
      <c r="G245" s="1" t="s">
        <v>2914</v>
      </c>
      <c r="H245" s="1" t="s">
        <v>2915</v>
      </c>
      <c r="I245" s="1" t="s">
        <v>2916</v>
      </c>
      <c r="J245" s="1">
        <v>0</v>
      </c>
      <c r="K245" s="1">
        <v>0</v>
      </c>
      <c r="L245" s="1"/>
      <c r="M245" s="1"/>
      <c r="N245" s="91" t="s">
        <v>2917</v>
      </c>
      <c r="O245" s="1" t="s">
        <v>933</v>
      </c>
      <c r="P245" s="1" t="s">
        <v>934</v>
      </c>
      <c r="Q245" s="87" t="s">
        <v>203</v>
      </c>
      <c r="R245" s="88">
        <v>18157381</v>
      </c>
      <c r="S245" s="87" t="s">
        <v>203</v>
      </c>
      <c r="T245" s="96">
        <v>13993075</v>
      </c>
      <c r="U245" s="1" t="s">
        <v>2897</v>
      </c>
      <c r="V245" s="43" t="s">
        <v>936</v>
      </c>
      <c r="W245" s="1"/>
      <c r="X245" s="1"/>
      <c r="Y245" s="1" t="s">
        <v>98</v>
      </c>
      <c r="Z245" s="26"/>
      <c r="AA245" s="1" t="s">
        <v>2918</v>
      </c>
      <c r="AB245" s="1" t="s">
        <v>2242</v>
      </c>
      <c r="AC245" t="s">
        <v>899</v>
      </c>
      <c r="AD245" s="1" t="s">
        <v>2919</v>
      </c>
      <c r="AE245" s="1" t="s">
        <v>2920</v>
      </c>
      <c r="AF245" s="1" t="s">
        <v>2245</v>
      </c>
      <c r="AG245" t="s">
        <v>899</v>
      </c>
      <c r="AH245" s="44" t="s">
        <v>2921</v>
      </c>
      <c r="AI245" s="45" t="s">
        <v>2922</v>
      </c>
      <c r="AJ245" s="26" t="s">
        <v>105</v>
      </c>
      <c r="AK245" s="1"/>
      <c r="AL245" s="1"/>
      <c r="AM245" s="1"/>
      <c r="AN245" s="1"/>
      <c r="AO245" s="1"/>
      <c r="AP245" s="1"/>
      <c r="AQ245" s="1"/>
      <c r="AR245" s="1"/>
      <c r="AS245" s="1"/>
      <c r="BA245" s="1"/>
      <c r="BB245" s="1"/>
    </row>
    <row r="246" spans="1:54" ht="15" customHeight="1" thickTop="1" thickBot="1" x14ac:dyDescent="0.45">
      <c r="A246" s="31">
        <v>245</v>
      </c>
      <c r="B246" s="9" t="s">
        <v>86</v>
      </c>
      <c r="C246" s="1"/>
      <c r="D246" s="1" t="s">
        <v>2923</v>
      </c>
      <c r="E246" s="1" t="s">
        <v>127</v>
      </c>
      <c r="F246" s="1" t="s">
        <v>108</v>
      </c>
      <c r="G246" s="1" t="s">
        <v>2924</v>
      </c>
      <c r="H246" s="1" t="s">
        <v>2925</v>
      </c>
      <c r="I246" s="1" t="s">
        <v>2926</v>
      </c>
      <c r="J246" s="1">
        <v>0</v>
      </c>
      <c r="K246" s="1">
        <v>0</v>
      </c>
      <c r="L246" s="1"/>
      <c r="M246" s="1"/>
      <c r="N246" s="91" t="s">
        <v>2927</v>
      </c>
      <c r="O246" s="1" t="s">
        <v>933</v>
      </c>
      <c r="P246" s="1" t="s">
        <v>934</v>
      </c>
      <c r="Q246" s="87" t="s">
        <v>162</v>
      </c>
      <c r="R246" s="88">
        <v>32088284</v>
      </c>
      <c r="S246" s="87" t="s">
        <v>162</v>
      </c>
      <c r="T246" s="96">
        <v>33781780</v>
      </c>
      <c r="U246" s="1" t="s">
        <v>2783</v>
      </c>
      <c r="V246" s="43" t="s">
        <v>936</v>
      </c>
      <c r="W246" s="1"/>
      <c r="X246" s="1"/>
      <c r="Y246" s="1" t="s">
        <v>98</v>
      </c>
      <c r="Z246" s="26"/>
      <c r="AA246" s="1" t="s">
        <v>2928</v>
      </c>
      <c r="AB246" s="1" t="s">
        <v>2242</v>
      </c>
      <c r="AC246" t="s">
        <v>910</v>
      </c>
      <c r="AD246" s="1" t="s">
        <v>2929</v>
      </c>
      <c r="AE246" s="1" t="s">
        <v>2930</v>
      </c>
      <c r="AF246" s="1" t="s">
        <v>2245</v>
      </c>
      <c r="AG246" t="s">
        <v>910</v>
      </c>
      <c r="AH246" s="44" t="s">
        <v>2931</v>
      </c>
      <c r="AI246" s="45" t="s">
        <v>2932</v>
      </c>
      <c r="AJ246" s="26" t="s">
        <v>105</v>
      </c>
      <c r="AK246" s="1"/>
      <c r="AL246" s="1"/>
      <c r="AM246" s="1"/>
      <c r="AN246" s="1"/>
      <c r="AO246" s="1"/>
      <c r="AP246" s="1"/>
      <c r="AQ246" s="1"/>
      <c r="AR246" s="1"/>
      <c r="AS246" s="1"/>
      <c r="BA246" s="1"/>
      <c r="BB246" s="1"/>
    </row>
    <row r="247" spans="1:54" ht="15" customHeight="1" thickTop="1" thickBot="1" x14ac:dyDescent="0.45">
      <c r="A247" s="31">
        <v>246</v>
      </c>
      <c r="B247" s="9" t="s">
        <v>86</v>
      </c>
      <c r="C247" s="1"/>
      <c r="D247" s="1" t="s">
        <v>2933</v>
      </c>
      <c r="E247" s="1" t="s">
        <v>108</v>
      </c>
      <c r="F247" s="1" t="s">
        <v>127</v>
      </c>
      <c r="G247" s="1" t="s">
        <v>2934</v>
      </c>
      <c r="H247" s="1" t="s">
        <v>2935</v>
      </c>
      <c r="I247" s="1" t="s">
        <v>2936</v>
      </c>
      <c r="J247" s="1">
        <v>0</v>
      </c>
      <c r="K247" s="1">
        <v>0</v>
      </c>
      <c r="L247" s="1"/>
      <c r="M247" s="1"/>
      <c r="N247" s="91" t="s">
        <v>2937</v>
      </c>
      <c r="O247" s="1" t="s">
        <v>933</v>
      </c>
      <c r="P247" s="1" t="s">
        <v>934</v>
      </c>
      <c r="Q247" s="87" t="s">
        <v>491</v>
      </c>
      <c r="R247" s="88">
        <v>44795073</v>
      </c>
      <c r="S247" s="87" t="s">
        <v>491</v>
      </c>
      <c r="T247" s="96">
        <v>54248412</v>
      </c>
      <c r="U247" s="1" t="s">
        <v>2846</v>
      </c>
      <c r="V247" s="43" t="s">
        <v>936</v>
      </c>
      <c r="W247" s="1"/>
      <c r="X247" s="1"/>
      <c r="Y247" s="1" t="s">
        <v>98</v>
      </c>
      <c r="Z247" s="26"/>
      <c r="AA247" s="1" t="s">
        <v>2938</v>
      </c>
      <c r="AB247" s="1" t="s">
        <v>2242</v>
      </c>
      <c r="AC247" t="s">
        <v>923</v>
      </c>
      <c r="AD247" s="1" t="s">
        <v>2939</v>
      </c>
      <c r="AE247" s="1" t="s">
        <v>2940</v>
      </c>
      <c r="AF247" s="1" t="s">
        <v>2245</v>
      </c>
      <c r="AG247" t="s">
        <v>923</v>
      </c>
      <c r="AH247" s="44" t="s">
        <v>2941</v>
      </c>
      <c r="AI247" s="45" t="s">
        <v>2942</v>
      </c>
      <c r="AJ247" s="26" t="s">
        <v>105</v>
      </c>
      <c r="AK247" s="1"/>
      <c r="AL247" s="1"/>
      <c r="AM247" s="1"/>
      <c r="AN247" s="1"/>
      <c r="AO247" s="1"/>
      <c r="AP247" s="1"/>
      <c r="AQ247" s="1"/>
      <c r="AR247" s="1"/>
      <c r="AS247" s="1"/>
      <c r="BA247" s="1"/>
      <c r="BB247" s="1"/>
    </row>
    <row r="248" spans="1:54" ht="15" customHeight="1" thickTop="1" thickBot="1" x14ac:dyDescent="0.45">
      <c r="A248" s="31">
        <v>247</v>
      </c>
      <c r="B248" s="9" t="s">
        <v>86</v>
      </c>
      <c r="C248" s="1"/>
      <c r="D248" s="1" t="s">
        <v>2943</v>
      </c>
      <c r="E248" s="1" t="s">
        <v>127</v>
      </c>
      <c r="F248" s="1" t="s">
        <v>108</v>
      </c>
      <c r="G248" s="1" t="s">
        <v>2944</v>
      </c>
      <c r="H248" s="1" t="s">
        <v>2945</v>
      </c>
      <c r="I248" s="1" t="s">
        <v>2946</v>
      </c>
      <c r="J248" s="1">
        <v>0</v>
      </c>
      <c r="K248" s="1">
        <v>0</v>
      </c>
      <c r="L248" s="1"/>
      <c r="M248" s="1"/>
      <c r="N248" s="91" t="s">
        <v>2947</v>
      </c>
      <c r="O248" s="1" t="s">
        <v>933</v>
      </c>
      <c r="P248" s="1" t="s">
        <v>934</v>
      </c>
      <c r="Q248" s="87" t="s">
        <v>628</v>
      </c>
      <c r="R248" s="88">
        <v>11202190</v>
      </c>
      <c r="S248" s="87" t="s">
        <v>628</v>
      </c>
      <c r="T248" s="96">
        <v>12401520</v>
      </c>
      <c r="U248" s="3" t="s">
        <v>948</v>
      </c>
      <c r="V248" s="43" t="s">
        <v>936</v>
      </c>
      <c r="W248" s="1"/>
      <c r="X248" s="116" t="s">
        <v>378</v>
      </c>
      <c r="Y248" s="116" t="s">
        <v>98</v>
      </c>
      <c r="Z248" s="26"/>
      <c r="AA248" s="1" t="s">
        <v>2948</v>
      </c>
      <c r="AB248" s="1" t="s">
        <v>2242</v>
      </c>
      <c r="AC248" t="s">
        <v>938</v>
      </c>
      <c r="AD248" s="1" t="s">
        <v>2949</v>
      </c>
      <c r="AE248" s="1" t="s">
        <v>2950</v>
      </c>
      <c r="AF248" s="1" t="s">
        <v>2245</v>
      </c>
      <c r="AG248" t="s">
        <v>938</v>
      </c>
      <c r="AH248" s="44" t="s">
        <v>2951</v>
      </c>
      <c r="AI248" s="45" t="s">
        <v>2952</v>
      </c>
      <c r="AJ248" s="26" t="s">
        <v>105</v>
      </c>
      <c r="AK248" s="1"/>
      <c r="AL248" s="1"/>
      <c r="AM248" s="1"/>
      <c r="AN248" s="1"/>
      <c r="AO248" s="1"/>
      <c r="AP248" s="1"/>
      <c r="AQ248" s="1"/>
      <c r="AR248" s="1"/>
      <c r="AS248" s="1"/>
      <c r="BA248" s="1"/>
      <c r="BB248" s="1"/>
    </row>
    <row r="249" spans="1:54" ht="15" customHeight="1" thickTop="1" thickBot="1" x14ac:dyDescent="0.45">
      <c r="A249" s="31">
        <v>248</v>
      </c>
      <c r="B249" s="9" t="s">
        <v>86</v>
      </c>
      <c r="C249" s="1"/>
      <c r="D249" s="1" t="s">
        <v>2953</v>
      </c>
      <c r="E249" s="1" t="s">
        <v>142</v>
      </c>
      <c r="F249" s="1" t="s">
        <v>109</v>
      </c>
      <c r="G249" s="1" t="s">
        <v>2954</v>
      </c>
      <c r="H249" s="1" t="s">
        <v>2955</v>
      </c>
      <c r="I249" s="1" t="s">
        <v>2956</v>
      </c>
      <c r="J249" s="1">
        <v>0</v>
      </c>
      <c r="K249" s="3">
        <v>0.4</v>
      </c>
      <c r="L249" s="3"/>
      <c r="M249" s="3"/>
      <c r="N249" s="91" t="s">
        <v>2957</v>
      </c>
      <c r="O249" s="1" t="s">
        <v>933</v>
      </c>
      <c r="P249" s="1" t="s">
        <v>934</v>
      </c>
      <c r="Q249" s="87" t="s">
        <v>628</v>
      </c>
      <c r="R249" s="88">
        <v>11077172</v>
      </c>
      <c r="S249" s="87" t="s">
        <v>628</v>
      </c>
      <c r="T249" s="96">
        <v>12281112</v>
      </c>
      <c r="U249" s="3" t="s">
        <v>935</v>
      </c>
      <c r="V249" s="43" t="s">
        <v>936</v>
      </c>
      <c r="W249" s="1"/>
      <c r="X249" s="1"/>
      <c r="Y249" s="1" t="s">
        <v>98</v>
      </c>
      <c r="Z249" s="26"/>
      <c r="AA249" s="1" t="s">
        <v>2958</v>
      </c>
      <c r="AB249" s="1" t="s">
        <v>2242</v>
      </c>
      <c r="AC249" t="s">
        <v>950</v>
      </c>
      <c r="AD249" s="1" t="s">
        <v>2959</v>
      </c>
      <c r="AE249" s="1" t="s">
        <v>2960</v>
      </c>
      <c r="AF249" s="1" t="s">
        <v>2245</v>
      </c>
      <c r="AG249" t="s">
        <v>950</v>
      </c>
      <c r="AH249" s="44" t="s">
        <v>2961</v>
      </c>
      <c r="AI249" s="45" t="s">
        <v>2962</v>
      </c>
      <c r="AJ249" s="26" t="s">
        <v>105</v>
      </c>
      <c r="AK249" s="1"/>
      <c r="AL249" s="1"/>
      <c r="AM249" s="1"/>
      <c r="AN249" s="1"/>
      <c r="AO249" s="1"/>
      <c r="AP249" s="1"/>
      <c r="AQ249" s="1"/>
      <c r="AR249" s="1"/>
      <c r="AS249" s="1"/>
      <c r="BA249" s="1"/>
      <c r="BB249" s="1"/>
    </row>
    <row r="250" spans="1:54" ht="15" customHeight="1" thickTop="1" thickBot="1" x14ac:dyDescent="0.45">
      <c r="A250" s="31">
        <v>249</v>
      </c>
      <c r="B250" s="9" t="s">
        <v>86</v>
      </c>
      <c r="C250" s="1"/>
      <c r="D250" s="1" t="s">
        <v>2963</v>
      </c>
      <c r="E250" s="1" t="s">
        <v>127</v>
      </c>
      <c r="F250" s="1" t="s">
        <v>109</v>
      </c>
      <c r="G250" s="1" t="s">
        <v>2964</v>
      </c>
      <c r="H250" s="1" t="s">
        <v>2965</v>
      </c>
      <c r="I250" s="1" t="s">
        <v>2966</v>
      </c>
      <c r="J250" s="1">
        <v>0</v>
      </c>
      <c r="K250" s="1">
        <v>0</v>
      </c>
      <c r="L250" s="1"/>
      <c r="M250" s="1"/>
      <c r="N250" s="91" t="s">
        <v>2967</v>
      </c>
      <c r="O250" s="1" t="s">
        <v>933</v>
      </c>
      <c r="P250" s="1" t="s">
        <v>934</v>
      </c>
      <c r="Q250" s="87" t="s">
        <v>177</v>
      </c>
      <c r="R250" s="88">
        <v>33505144</v>
      </c>
      <c r="S250" s="87" t="s">
        <v>177</v>
      </c>
      <c r="T250" s="96">
        <v>14379077</v>
      </c>
      <c r="U250" s="1" t="s">
        <v>2846</v>
      </c>
      <c r="V250" s="43" t="s">
        <v>936</v>
      </c>
      <c r="W250" s="1"/>
      <c r="X250" s="116" t="s">
        <v>378</v>
      </c>
      <c r="Y250" s="116" t="s">
        <v>98</v>
      </c>
      <c r="Z250" s="26"/>
      <c r="AA250" s="1" t="s">
        <v>2968</v>
      </c>
      <c r="AB250" s="1" t="s">
        <v>2242</v>
      </c>
      <c r="AC250" t="s">
        <v>962</v>
      </c>
      <c r="AD250" s="1" t="s">
        <v>2969</v>
      </c>
      <c r="AE250" s="1" t="s">
        <v>2970</v>
      </c>
      <c r="AF250" s="1" t="s">
        <v>2245</v>
      </c>
      <c r="AG250" t="s">
        <v>962</v>
      </c>
      <c r="AH250" s="44" t="s">
        <v>2971</v>
      </c>
      <c r="AI250" s="45" t="s">
        <v>2972</v>
      </c>
      <c r="AJ250" s="26" t="s">
        <v>105</v>
      </c>
      <c r="AK250" s="1"/>
      <c r="AL250" s="1"/>
      <c r="AM250" s="1"/>
      <c r="AN250" s="1"/>
      <c r="AO250" s="1"/>
      <c r="AP250" s="1"/>
      <c r="AQ250" s="1"/>
      <c r="AR250" s="1"/>
      <c r="AS250" s="1"/>
      <c r="BA250" s="1"/>
      <c r="BB250" s="1"/>
    </row>
    <row r="251" spans="1:54" ht="15" customHeight="1" thickTop="1" thickBot="1" x14ac:dyDescent="0.45">
      <c r="A251" s="31">
        <v>250</v>
      </c>
      <c r="B251" s="9" t="s">
        <v>86</v>
      </c>
      <c r="C251" s="1"/>
      <c r="D251" s="1" t="s">
        <v>2973</v>
      </c>
      <c r="E251" s="1" t="s">
        <v>127</v>
      </c>
      <c r="F251" s="1" t="s">
        <v>108</v>
      </c>
      <c r="G251" s="1" t="s">
        <v>2974</v>
      </c>
      <c r="H251" s="1" t="s">
        <v>2975</v>
      </c>
      <c r="I251" s="1" t="s">
        <v>2976</v>
      </c>
      <c r="J251" s="1">
        <v>0</v>
      </c>
      <c r="K251" s="1">
        <v>0</v>
      </c>
      <c r="L251" s="1"/>
      <c r="M251" s="1"/>
      <c r="N251" s="91" t="s">
        <v>2977</v>
      </c>
      <c r="O251" s="1" t="s">
        <v>933</v>
      </c>
      <c r="P251" s="1" t="s">
        <v>934</v>
      </c>
      <c r="Q251" s="87" t="s">
        <v>834</v>
      </c>
      <c r="R251" s="88">
        <v>19359879</v>
      </c>
      <c r="U251" s="1" t="s">
        <v>2846</v>
      </c>
      <c r="V251" s="43" t="s">
        <v>936</v>
      </c>
      <c r="W251" s="1"/>
      <c r="X251" s="1"/>
      <c r="Y251" s="1" t="s">
        <v>98</v>
      </c>
      <c r="Z251" s="26"/>
      <c r="AA251" s="1" t="s">
        <v>2978</v>
      </c>
      <c r="AB251" s="1" t="s">
        <v>2242</v>
      </c>
      <c r="AC251" t="s">
        <v>973</v>
      </c>
      <c r="AD251" s="1" t="s">
        <v>2979</v>
      </c>
      <c r="AE251" s="1" t="s">
        <v>2980</v>
      </c>
      <c r="AF251" s="1" t="s">
        <v>2245</v>
      </c>
      <c r="AG251" t="s">
        <v>973</v>
      </c>
      <c r="AH251" s="44" t="s">
        <v>2981</v>
      </c>
      <c r="AI251" s="45" t="s">
        <v>2982</v>
      </c>
      <c r="AJ251" s="26" t="s">
        <v>105</v>
      </c>
      <c r="AK251" s="1"/>
      <c r="AL251" s="1"/>
      <c r="AM251" s="1"/>
      <c r="AN251" s="1"/>
      <c r="AO251" s="1"/>
      <c r="AP251" s="1"/>
      <c r="AQ251" s="1"/>
      <c r="AR251" s="1"/>
      <c r="AS251" s="1"/>
      <c r="BA251" s="1"/>
      <c r="BB251" s="1"/>
    </row>
    <row r="252" spans="1:54" ht="15" customHeight="1" thickTop="1" thickBot="1" x14ac:dyDescent="0.45">
      <c r="A252" s="31">
        <v>251</v>
      </c>
      <c r="B252" s="9" t="s">
        <v>86</v>
      </c>
      <c r="C252" s="1"/>
      <c r="D252" s="1" t="s">
        <v>2983</v>
      </c>
      <c r="E252" s="1" t="s">
        <v>109</v>
      </c>
      <c r="F252" s="1" t="s">
        <v>108</v>
      </c>
      <c r="G252" s="1" t="s">
        <v>2984</v>
      </c>
      <c r="H252" s="1" t="s">
        <v>2985</v>
      </c>
      <c r="I252" s="1" t="s">
        <v>2986</v>
      </c>
      <c r="J252" s="1">
        <v>0</v>
      </c>
      <c r="K252" s="1">
        <v>0</v>
      </c>
      <c r="L252" s="1"/>
      <c r="M252" s="1"/>
      <c r="N252" s="91" t="s">
        <v>2987</v>
      </c>
      <c r="O252" s="1" t="s">
        <v>933</v>
      </c>
      <c r="P252" s="1" t="s">
        <v>934</v>
      </c>
      <c r="Q252" s="87" t="s">
        <v>252</v>
      </c>
      <c r="R252" s="88">
        <v>38264269</v>
      </c>
      <c r="U252" s="1" t="s">
        <v>1017</v>
      </c>
      <c r="V252" s="43" t="s">
        <v>936</v>
      </c>
      <c r="W252" s="1"/>
      <c r="X252" s="1"/>
      <c r="Y252" s="1" t="s">
        <v>98</v>
      </c>
      <c r="Z252" s="26"/>
      <c r="AA252" s="1" t="s">
        <v>2988</v>
      </c>
      <c r="AB252" s="1" t="s">
        <v>2242</v>
      </c>
      <c r="AC252" t="s">
        <v>985</v>
      </c>
      <c r="AD252" s="1" t="s">
        <v>2989</v>
      </c>
      <c r="AE252" s="1" t="s">
        <v>2990</v>
      </c>
      <c r="AF252" s="1" t="s">
        <v>2245</v>
      </c>
      <c r="AG252" t="s">
        <v>985</v>
      </c>
      <c r="AH252" s="44" t="s">
        <v>2991</v>
      </c>
      <c r="AI252" s="45" t="s">
        <v>2992</v>
      </c>
      <c r="AJ252" s="26" t="s">
        <v>105</v>
      </c>
      <c r="AK252" s="1"/>
      <c r="AL252" s="1"/>
      <c r="AM252" s="1"/>
      <c r="AN252" s="1"/>
      <c r="AO252" s="1"/>
      <c r="AP252" s="1"/>
      <c r="AQ252" s="1"/>
      <c r="AR252" s="1"/>
      <c r="AS252" s="1"/>
      <c r="BA252" s="1"/>
      <c r="BB252" s="1"/>
    </row>
    <row r="253" spans="1:54" ht="15" customHeight="1" thickTop="1" thickBot="1" x14ac:dyDescent="0.45">
      <c r="A253" s="31">
        <v>252</v>
      </c>
      <c r="B253" s="9" t="s">
        <v>86</v>
      </c>
      <c r="C253" s="1"/>
      <c r="D253" s="1" t="s">
        <v>2993</v>
      </c>
      <c r="E253" s="1" t="s">
        <v>108</v>
      </c>
      <c r="F253" s="1" t="s">
        <v>109</v>
      </c>
      <c r="G253" s="1" t="s">
        <v>2994</v>
      </c>
      <c r="H253" s="1" t="s">
        <v>2995</v>
      </c>
      <c r="I253" s="1" t="s">
        <v>2996</v>
      </c>
      <c r="J253" s="1">
        <v>0</v>
      </c>
      <c r="K253" s="1">
        <v>0</v>
      </c>
      <c r="L253" s="1"/>
      <c r="M253" s="1"/>
      <c r="N253" s="91" t="s">
        <v>2997</v>
      </c>
      <c r="O253" s="1" t="s">
        <v>933</v>
      </c>
      <c r="P253" s="1" t="s">
        <v>934</v>
      </c>
      <c r="Q253" s="87" t="s">
        <v>114</v>
      </c>
      <c r="R253" s="88">
        <v>885364</v>
      </c>
      <c r="S253" s="87" t="s">
        <v>114</v>
      </c>
      <c r="T253" s="96">
        <v>1405257</v>
      </c>
      <c r="U253" s="1" t="s">
        <v>2814</v>
      </c>
      <c r="V253" s="43" t="s">
        <v>936</v>
      </c>
      <c r="W253" s="1" t="s">
        <v>2998</v>
      </c>
      <c r="X253" s="1" t="s">
        <v>365</v>
      </c>
      <c r="Y253" s="1" t="s">
        <v>98</v>
      </c>
      <c r="Z253" s="26"/>
      <c r="AA253" s="1" t="s">
        <v>2999</v>
      </c>
      <c r="AB253" s="1" t="s">
        <v>2242</v>
      </c>
      <c r="AC253" t="s">
        <v>996</v>
      </c>
      <c r="AD253" s="1" t="s">
        <v>3000</v>
      </c>
      <c r="AE253" s="1" t="s">
        <v>3001</v>
      </c>
      <c r="AF253" s="1" t="s">
        <v>2245</v>
      </c>
      <c r="AG253" t="s">
        <v>996</v>
      </c>
      <c r="AH253" s="44" t="s">
        <v>3002</v>
      </c>
      <c r="AI253" s="45" t="s">
        <v>3003</v>
      </c>
      <c r="AJ253" s="26" t="s">
        <v>105</v>
      </c>
      <c r="AK253" s="1"/>
      <c r="AL253" s="1"/>
      <c r="AM253" s="1"/>
      <c r="AN253" s="1"/>
      <c r="AO253" s="1"/>
      <c r="AP253" s="1"/>
      <c r="AQ253" s="1"/>
      <c r="AR253" s="1"/>
      <c r="AS253" s="1"/>
      <c r="BA253" s="1"/>
      <c r="BB253" s="1"/>
    </row>
    <row r="254" spans="1:54" ht="15" customHeight="1" thickTop="1" thickBot="1" x14ac:dyDescent="0.45">
      <c r="A254" s="31">
        <v>253</v>
      </c>
      <c r="B254" s="9" t="s">
        <v>86</v>
      </c>
      <c r="C254" s="1"/>
      <c r="D254" s="1" t="s">
        <v>3004</v>
      </c>
      <c r="E254" s="1" t="s">
        <v>142</v>
      </c>
      <c r="F254" s="1" t="s">
        <v>127</v>
      </c>
      <c r="G254" s="1" t="s">
        <v>3005</v>
      </c>
      <c r="H254" s="1" t="s">
        <v>3006</v>
      </c>
      <c r="I254" s="1" t="s">
        <v>3007</v>
      </c>
      <c r="J254" s="1">
        <v>0</v>
      </c>
      <c r="K254" s="1">
        <v>0</v>
      </c>
      <c r="L254" s="1"/>
      <c r="M254" s="1"/>
      <c r="N254" s="91" t="s">
        <v>3008</v>
      </c>
      <c r="O254" s="1" t="s">
        <v>933</v>
      </c>
      <c r="P254" s="1" t="s">
        <v>934</v>
      </c>
      <c r="Q254" s="87" t="s">
        <v>628</v>
      </c>
      <c r="R254" s="88">
        <v>11160599</v>
      </c>
      <c r="S254" s="87" t="s">
        <v>628</v>
      </c>
      <c r="T254" s="96">
        <v>12359222</v>
      </c>
      <c r="U254" s="3" t="s">
        <v>948</v>
      </c>
      <c r="V254" s="43" t="s">
        <v>936</v>
      </c>
      <c r="W254" s="1"/>
      <c r="X254" s="1"/>
      <c r="Y254" s="1" t="s">
        <v>98</v>
      </c>
      <c r="Z254" s="26"/>
      <c r="AA254" s="1" t="s">
        <v>3009</v>
      </c>
      <c r="AB254" s="1" t="s">
        <v>2242</v>
      </c>
      <c r="AC254" t="s">
        <v>1007</v>
      </c>
      <c r="AD254" s="1" t="s">
        <v>3010</v>
      </c>
      <c r="AE254" s="1" t="s">
        <v>3011</v>
      </c>
      <c r="AF254" s="1" t="s">
        <v>2245</v>
      </c>
      <c r="AG254" t="s">
        <v>1007</v>
      </c>
      <c r="AH254" s="44" t="s">
        <v>3012</v>
      </c>
      <c r="AI254" s="45" t="s">
        <v>3013</v>
      </c>
      <c r="AJ254" s="26" t="s">
        <v>105</v>
      </c>
      <c r="AK254" s="1"/>
      <c r="AL254" s="1"/>
      <c r="AM254" s="1"/>
      <c r="AN254" s="1"/>
      <c r="AO254" s="1"/>
      <c r="AP254" s="1"/>
      <c r="AQ254" s="1"/>
      <c r="AR254" s="1"/>
      <c r="AS254" s="1"/>
      <c r="BA254" s="1"/>
      <c r="BB254" s="1"/>
    </row>
    <row r="255" spans="1:54" ht="15" customHeight="1" thickTop="1" thickBot="1" x14ac:dyDescent="0.45">
      <c r="A255" s="31">
        <v>254</v>
      </c>
      <c r="B255" s="9" t="s">
        <v>86</v>
      </c>
      <c r="C255" s="1"/>
      <c r="D255" s="1" t="s">
        <v>3014</v>
      </c>
      <c r="E255" s="1" t="s">
        <v>108</v>
      </c>
      <c r="F255" s="1" t="s">
        <v>127</v>
      </c>
      <c r="G255" s="1" t="s">
        <v>3015</v>
      </c>
      <c r="H255" s="1" t="s">
        <v>3016</v>
      </c>
      <c r="I255" s="1" t="s">
        <v>3017</v>
      </c>
      <c r="J255" s="1">
        <v>0</v>
      </c>
      <c r="K255" s="1">
        <v>0</v>
      </c>
      <c r="L255" s="1"/>
      <c r="M255" s="1"/>
      <c r="N255" s="91" t="s">
        <v>3018</v>
      </c>
      <c r="O255" s="1" t="s">
        <v>933</v>
      </c>
      <c r="P255" s="1" t="s">
        <v>934</v>
      </c>
      <c r="Q255" s="87" t="s">
        <v>628</v>
      </c>
      <c r="R255" s="88">
        <v>11205993</v>
      </c>
      <c r="S255" s="87" t="s">
        <v>628</v>
      </c>
      <c r="T255" s="96">
        <v>12405298</v>
      </c>
      <c r="U255" s="3" t="s">
        <v>948</v>
      </c>
      <c r="V255" s="43" t="s">
        <v>936</v>
      </c>
      <c r="W255" s="1"/>
      <c r="X255" s="1"/>
      <c r="Y255" s="1" t="s">
        <v>98</v>
      </c>
      <c r="Z255" s="26"/>
      <c r="AA255" s="1" t="s">
        <v>3019</v>
      </c>
      <c r="AB255" s="1" t="s">
        <v>2242</v>
      </c>
      <c r="AC255" t="s">
        <v>1019</v>
      </c>
      <c r="AD255" s="1" t="s">
        <v>3020</v>
      </c>
      <c r="AE255" s="1" t="s">
        <v>3021</v>
      </c>
      <c r="AF255" s="1" t="s">
        <v>2245</v>
      </c>
      <c r="AG255" t="s">
        <v>1019</v>
      </c>
      <c r="AH255" s="44" t="s">
        <v>3022</v>
      </c>
      <c r="AI255" s="45" t="s">
        <v>3023</v>
      </c>
      <c r="AJ255" s="26" t="s">
        <v>105</v>
      </c>
      <c r="AK255" s="1"/>
      <c r="AL255" s="1"/>
      <c r="AM255" s="1"/>
      <c r="AN255" s="1"/>
      <c r="AO255" s="1"/>
      <c r="AP255" s="1"/>
      <c r="AQ255" s="1"/>
      <c r="AR255" s="1"/>
      <c r="AS255" s="1"/>
      <c r="BA255" s="1"/>
      <c r="BB255" s="1"/>
    </row>
    <row r="256" spans="1:54" ht="15" customHeight="1" thickTop="1" thickBot="1" x14ac:dyDescent="0.45">
      <c r="A256" s="31">
        <v>255</v>
      </c>
      <c r="B256" s="9" t="s">
        <v>86</v>
      </c>
      <c r="C256" s="1"/>
      <c r="D256" s="1" t="s">
        <v>3024</v>
      </c>
      <c r="E256" s="1" t="s">
        <v>109</v>
      </c>
      <c r="F256" s="1" t="s">
        <v>108</v>
      </c>
      <c r="G256" s="1" t="s">
        <v>3025</v>
      </c>
      <c r="H256" s="1" t="s">
        <v>3026</v>
      </c>
      <c r="I256" s="1" t="s">
        <v>3027</v>
      </c>
      <c r="J256" s="1">
        <v>0</v>
      </c>
      <c r="K256" s="1">
        <v>0</v>
      </c>
      <c r="L256" s="1"/>
      <c r="M256" s="1"/>
      <c r="N256" s="91" t="s">
        <v>3028</v>
      </c>
      <c r="O256" s="1" t="s">
        <v>933</v>
      </c>
      <c r="P256" s="1" t="s">
        <v>934</v>
      </c>
      <c r="Q256" s="87" t="s">
        <v>453</v>
      </c>
      <c r="R256" s="88">
        <v>21244146</v>
      </c>
      <c r="S256" s="87" t="s">
        <v>590</v>
      </c>
      <c r="T256" s="96">
        <v>53906684</v>
      </c>
      <c r="U256" s="1" t="s">
        <v>3029</v>
      </c>
      <c r="V256" s="43" t="s">
        <v>936</v>
      </c>
      <c r="W256" s="1"/>
      <c r="X256" s="1"/>
      <c r="Y256" s="1" t="s">
        <v>98</v>
      </c>
      <c r="Z256" s="26"/>
      <c r="AA256" s="1" t="s">
        <v>3030</v>
      </c>
      <c r="AB256" s="1" t="s">
        <v>2242</v>
      </c>
      <c r="AC256" t="s">
        <v>1031</v>
      </c>
      <c r="AD256" s="1" t="s">
        <v>3031</v>
      </c>
      <c r="AE256" s="1" t="s">
        <v>3032</v>
      </c>
      <c r="AF256" s="1" t="s">
        <v>2245</v>
      </c>
      <c r="AG256" t="s">
        <v>1031</v>
      </c>
      <c r="AH256" s="44" t="s">
        <v>3033</v>
      </c>
      <c r="AI256" s="45" t="s">
        <v>3034</v>
      </c>
      <c r="AJ256" s="26" t="s">
        <v>105</v>
      </c>
      <c r="AK256" s="1"/>
      <c r="AL256" s="1"/>
      <c r="AM256" s="1"/>
      <c r="AN256" s="1"/>
      <c r="AO256" s="1"/>
      <c r="AP256" s="1"/>
      <c r="AQ256" s="1"/>
      <c r="AR256" s="1"/>
      <c r="AS256" s="1"/>
      <c r="BA256" s="1"/>
      <c r="BB256" s="1"/>
    </row>
    <row r="257" spans="1:54" ht="15" customHeight="1" thickTop="1" thickBot="1" x14ac:dyDescent="0.45">
      <c r="A257" s="31">
        <v>256</v>
      </c>
      <c r="B257" s="9" t="s">
        <v>86</v>
      </c>
      <c r="C257" s="1"/>
      <c r="D257" s="1" t="s">
        <v>3035</v>
      </c>
      <c r="E257" s="1" t="s">
        <v>108</v>
      </c>
      <c r="F257" s="1" t="s">
        <v>109</v>
      </c>
      <c r="G257" s="1" t="s">
        <v>3036</v>
      </c>
      <c r="H257" s="1" t="s">
        <v>3037</v>
      </c>
      <c r="I257" s="1" t="s">
        <v>3038</v>
      </c>
      <c r="J257" s="1">
        <v>0</v>
      </c>
      <c r="K257" s="1">
        <v>0</v>
      </c>
      <c r="L257" s="1"/>
      <c r="M257" s="1"/>
      <c r="N257" s="91" t="s">
        <v>3039</v>
      </c>
      <c r="O257" s="1" t="s">
        <v>933</v>
      </c>
      <c r="P257" s="1" t="s">
        <v>934</v>
      </c>
      <c r="Q257" s="87" t="s">
        <v>516</v>
      </c>
      <c r="R257" s="88">
        <v>64978818</v>
      </c>
      <c r="S257" s="87" t="s">
        <v>516</v>
      </c>
      <c r="T257" s="96">
        <v>71212183</v>
      </c>
      <c r="U257" s="1" t="s">
        <v>2814</v>
      </c>
      <c r="V257" s="43" t="s">
        <v>936</v>
      </c>
      <c r="W257" s="1"/>
      <c r="X257" s="1"/>
      <c r="Y257" s="1" t="s">
        <v>98</v>
      </c>
      <c r="Z257" s="26"/>
      <c r="AA257" s="1" t="s">
        <v>3040</v>
      </c>
      <c r="AB257" s="1" t="s">
        <v>2242</v>
      </c>
      <c r="AC257" t="s">
        <v>1047</v>
      </c>
      <c r="AD257" s="1" t="s">
        <v>3041</v>
      </c>
      <c r="AE257" s="1" t="s">
        <v>3042</v>
      </c>
      <c r="AF257" s="1" t="s">
        <v>2245</v>
      </c>
      <c r="AG257" t="s">
        <v>1047</v>
      </c>
      <c r="AH257" s="44" t="s">
        <v>3043</v>
      </c>
      <c r="AI257" s="45" t="s">
        <v>3044</v>
      </c>
      <c r="AJ257" s="26" t="s">
        <v>105</v>
      </c>
      <c r="AK257" s="1"/>
      <c r="AL257" s="1"/>
      <c r="AM257" s="1"/>
      <c r="AN257" s="1"/>
      <c r="AO257" s="1"/>
      <c r="AP257" s="1"/>
      <c r="AQ257" s="1"/>
      <c r="AR257" s="1"/>
      <c r="AS257" s="1"/>
      <c r="BA257" s="1"/>
      <c r="BB257" s="1"/>
    </row>
    <row r="258" spans="1:54" ht="15" customHeight="1" thickTop="1" thickBot="1" x14ac:dyDescent="0.45">
      <c r="A258" s="31">
        <v>257</v>
      </c>
      <c r="B258" s="9" t="s">
        <v>86</v>
      </c>
      <c r="C258" s="1"/>
      <c r="D258" s="1" t="s">
        <v>3045</v>
      </c>
      <c r="E258" s="1" t="s">
        <v>109</v>
      </c>
      <c r="F258" s="1" t="s">
        <v>142</v>
      </c>
      <c r="G258" s="1" t="s">
        <v>3046</v>
      </c>
      <c r="H258" s="1" t="s">
        <v>3047</v>
      </c>
      <c r="I258" s="1" t="s">
        <v>3048</v>
      </c>
      <c r="J258" s="1">
        <v>0</v>
      </c>
      <c r="K258" s="1">
        <v>0</v>
      </c>
      <c r="L258" s="1"/>
      <c r="M258" s="1"/>
      <c r="N258" s="91" t="s">
        <v>3049</v>
      </c>
      <c r="O258" s="1" t="s">
        <v>933</v>
      </c>
      <c r="P258" s="1" t="s">
        <v>934</v>
      </c>
      <c r="Q258" s="87" t="s">
        <v>162</v>
      </c>
      <c r="R258" s="88">
        <v>29943476</v>
      </c>
      <c r="S258" s="87" t="s">
        <v>162</v>
      </c>
      <c r="T258" s="96">
        <v>30949170</v>
      </c>
      <c r="U258" s="1" t="s">
        <v>2846</v>
      </c>
      <c r="V258" s="43" t="s">
        <v>936</v>
      </c>
      <c r="W258" s="1"/>
      <c r="X258" s="1"/>
      <c r="Y258" s="1" t="s">
        <v>98</v>
      </c>
      <c r="Z258" s="26"/>
      <c r="AA258" s="1" t="s">
        <v>3050</v>
      </c>
      <c r="AB258" s="1" t="s">
        <v>2242</v>
      </c>
      <c r="AC258" t="s">
        <v>1059</v>
      </c>
      <c r="AD258" s="1" t="s">
        <v>3051</v>
      </c>
      <c r="AE258" s="1" t="s">
        <v>3052</v>
      </c>
      <c r="AF258" s="1" t="s">
        <v>2245</v>
      </c>
      <c r="AG258" t="s">
        <v>1059</v>
      </c>
      <c r="AH258" s="44" t="s">
        <v>3053</v>
      </c>
      <c r="AI258" s="45" t="s">
        <v>3054</v>
      </c>
      <c r="AJ258" s="26" t="s">
        <v>105</v>
      </c>
      <c r="AK258" s="1"/>
      <c r="AL258" s="1"/>
      <c r="AM258" s="1"/>
      <c r="AN258" s="1"/>
      <c r="AO258" s="1"/>
      <c r="AP258" s="1"/>
      <c r="AQ258" s="1"/>
      <c r="AR258" s="1"/>
      <c r="AS258" s="1"/>
      <c r="BA258" s="1"/>
      <c r="BB258" s="1"/>
    </row>
    <row r="259" spans="1:54" ht="15" customHeight="1" thickTop="1" thickBot="1" x14ac:dyDescent="0.45">
      <c r="A259" s="31">
        <v>258</v>
      </c>
      <c r="B259" s="9" t="s">
        <v>86</v>
      </c>
      <c r="C259" s="1"/>
      <c r="D259" s="1" t="s">
        <v>3055</v>
      </c>
      <c r="E259" s="1" t="s">
        <v>108</v>
      </c>
      <c r="F259" s="1" t="s">
        <v>127</v>
      </c>
      <c r="G259" s="1" t="s">
        <v>3056</v>
      </c>
      <c r="H259" s="1" t="s">
        <v>3057</v>
      </c>
      <c r="I259" s="1" t="s">
        <v>3058</v>
      </c>
      <c r="J259" s="1">
        <v>0</v>
      </c>
      <c r="K259" s="1">
        <v>0</v>
      </c>
      <c r="L259" s="1"/>
      <c r="M259" s="1"/>
      <c r="N259" s="91" t="s">
        <v>3059</v>
      </c>
      <c r="O259" s="1" t="s">
        <v>933</v>
      </c>
      <c r="P259" s="1" t="s">
        <v>934</v>
      </c>
      <c r="Q259" s="87" t="s">
        <v>177</v>
      </c>
      <c r="R259" s="88">
        <v>10904949</v>
      </c>
      <c r="S259" s="87" t="s">
        <v>177</v>
      </c>
      <c r="T259" s="96">
        <v>13203375</v>
      </c>
      <c r="U259" s="1" t="s">
        <v>2783</v>
      </c>
      <c r="V259" s="43" t="s">
        <v>936</v>
      </c>
      <c r="W259" s="1"/>
      <c r="X259" s="1"/>
      <c r="Y259" s="1" t="s">
        <v>98</v>
      </c>
      <c r="Z259" s="26"/>
      <c r="AA259" s="1" t="s">
        <v>3060</v>
      </c>
      <c r="AB259" s="1" t="s">
        <v>2242</v>
      </c>
      <c r="AC259" t="s">
        <v>1072</v>
      </c>
      <c r="AD259" s="1" t="s">
        <v>3061</v>
      </c>
      <c r="AE259" s="1" t="s">
        <v>3062</v>
      </c>
      <c r="AF259" s="1" t="s">
        <v>2245</v>
      </c>
      <c r="AG259" t="s">
        <v>1072</v>
      </c>
      <c r="AH259" s="44" t="s">
        <v>3063</v>
      </c>
      <c r="AI259" s="45" t="s">
        <v>3064</v>
      </c>
      <c r="AJ259" s="26" t="s">
        <v>105</v>
      </c>
      <c r="AK259" s="1"/>
      <c r="AL259" s="1"/>
      <c r="AM259" s="1"/>
      <c r="AN259" s="1"/>
      <c r="AO259" s="1"/>
      <c r="AP259" s="1"/>
      <c r="AQ259" s="1"/>
      <c r="AR259" s="1"/>
      <c r="AS259" s="1"/>
      <c r="BA259" s="1"/>
      <c r="BB259" s="1"/>
    </row>
    <row r="260" spans="1:54" ht="15" customHeight="1" thickTop="1" thickBot="1" x14ac:dyDescent="0.45">
      <c r="A260" s="31">
        <v>259</v>
      </c>
      <c r="B260" s="9" t="s">
        <v>86</v>
      </c>
      <c r="C260" s="1"/>
      <c r="D260" s="1" t="s">
        <v>3065</v>
      </c>
      <c r="E260" s="1" t="s">
        <v>127</v>
      </c>
      <c r="F260" s="1" t="s">
        <v>109</v>
      </c>
      <c r="G260" s="1" t="s">
        <v>3066</v>
      </c>
      <c r="H260" s="1" t="s">
        <v>3067</v>
      </c>
      <c r="I260" s="1" t="s">
        <v>3068</v>
      </c>
      <c r="J260" s="1">
        <v>0</v>
      </c>
      <c r="K260" s="1">
        <v>0</v>
      </c>
      <c r="L260" s="1"/>
      <c r="M260" s="1"/>
      <c r="N260" s="91" t="s">
        <v>3069</v>
      </c>
      <c r="O260" s="1" t="s">
        <v>933</v>
      </c>
      <c r="P260" s="1" t="s">
        <v>934</v>
      </c>
      <c r="Q260" s="87" t="s">
        <v>162</v>
      </c>
      <c r="R260" s="88">
        <v>3426299</v>
      </c>
      <c r="U260" s="1" t="s">
        <v>1029</v>
      </c>
      <c r="V260" s="43" t="s">
        <v>936</v>
      </c>
      <c r="W260" s="1"/>
      <c r="X260" s="1"/>
      <c r="Y260" s="1" t="s">
        <v>98</v>
      </c>
      <c r="Z260" s="26"/>
      <c r="AA260" s="1" t="s">
        <v>3070</v>
      </c>
      <c r="AB260" s="1" t="s">
        <v>2242</v>
      </c>
      <c r="AC260" t="s">
        <v>1084</v>
      </c>
      <c r="AD260" s="1" t="s">
        <v>3071</v>
      </c>
      <c r="AE260" s="1" t="s">
        <v>3072</v>
      </c>
      <c r="AF260" s="1" t="s">
        <v>2245</v>
      </c>
      <c r="AG260" t="s">
        <v>1084</v>
      </c>
      <c r="AH260" s="44" t="s">
        <v>3073</v>
      </c>
      <c r="AI260" s="45" t="s">
        <v>3074</v>
      </c>
      <c r="AJ260" s="26" t="s">
        <v>105</v>
      </c>
      <c r="AK260" s="1"/>
      <c r="AL260" s="1"/>
      <c r="AM260" s="1"/>
      <c r="AN260" s="1"/>
      <c r="AO260" s="1"/>
      <c r="AP260" s="1"/>
      <c r="AQ260" s="1"/>
      <c r="AR260" s="1"/>
      <c r="AS260" s="1"/>
      <c r="BA260" s="1"/>
      <c r="BB260" s="1"/>
    </row>
    <row r="261" spans="1:54" ht="15" customHeight="1" thickTop="1" thickBot="1" x14ac:dyDescent="0.45">
      <c r="A261" s="31">
        <v>260</v>
      </c>
      <c r="B261" s="9" t="s">
        <v>86</v>
      </c>
      <c r="C261" s="1"/>
      <c r="D261" s="1" t="s">
        <v>3075</v>
      </c>
      <c r="E261" s="1" t="s">
        <v>142</v>
      </c>
      <c r="F261" s="1" t="s">
        <v>127</v>
      </c>
      <c r="G261" s="1" t="s">
        <v>3076</v>
      </c>
      <c r="H261" s="1" t="s">
        <v>3077</v>
      </c>
      <c r="I261" s="1" t="s">
        <v>3078</v>
      </c>
      <c r="J261" s="1">
        <v>0</v>
      </c>
      <c r="K261" s="1">
        <v>0</v>
      </c>
      <c r="L261" s="1"/>
      <c r="M261" s="1"/>
      <c r="N261" s="91" t="s">
        <v>3079</v>
      </c>
      <c r="O261" s="1" t="s">
        <v>933</v>
      </c>
      <c r="P261" s="1" t="s">
        <v>934</v>
      </c>
      <c r="Q261" s="87" t="s">
        <v>190</v>
      </c>
      <c r="R261" s="88">
        <v>50997124</v>
      </c>
      <c r="S261" s="87" t="s">
        <v>190</v>
      </c>
      <c r="T261" s="96">
        <v>62901252</v>
      </c>
      <c r="U261" s="1" t="s">
        <v>2814</v>
      </c>
      <c r="V261" s="43" t="s">
        <v>936</v>
      </c>
      <c r="W261" s="1"/>
      <c r="X261" s="1"/>
      <c r="Y261" s="1" t="s">
        <v>98</v>
      </c>
      <c r="Z261" s="26"/>
      <c r="AA261" s="1" t="s">
        <v>3080</v>
      </c>
      <c r="AB261" s="1" t="s">
        <v>2242</v>
      </c>
      <c r="AC261" t="s">
        <v>1097</v>
      </c>
      <c r="AD261" s="1" t="s">
        <v>3081</v>
      </c>
      <c r="AE261" s="1" t="s">
        <v>3082</v>
      </c>
      <c r="AF261" s="1" t="s">
        <v>2245</v>
      </c>
      <c r="AG261" t="s">
        <v>1097</v>
      </c>
      <c r="AH261" s="44" t="s">
        <v>3083</v>
      </c>
      <c r="AI261" s="45" t="s">
        <v>3084</v>
      </c>
      <c r="AJ261" s="26" t="s">
        <v>105</v>
      </c>
      <c r="AK261" s="1"/>
      <c r="AL261" s="1"/>
      <c r="AM261" s="1"/>
      <c r="AN261" s="1"/>
      <c r="AO261" s="1"/>
      <c r="AP261" s="1"/>
      <c r="AQ261" s="1"/>
      <c r="AR261" s="1"/>
      <c r="AS261" s="1"/>
      <c r="BA261" s="1"/>
      <c r="BB261" s="1"/>
    </row>
    <row r="262" spans="1:54" ht="15" customHeight="1" thickTop="1" thickBot="1" x14ac:dyDescent="0.45">
      <c r="A262" s="31">
        <v>261</v>
      </c>
      <c r="B262" s="9" t="s">
        <v>86</v>
      </c>
      <c r="C262" s="3"/>
      <c r="D262" s="3" t="s">
        <v>3085</v>
      </c>
      <c r="E262" s="1" t="s">
        <v>142</v>
      </c>
      <c r="F262" s="1" t="s">
        <v>108</v>
      </c>
      <c r="G262" s="1" t="s">
        <v>3086</v>
      </c>
      <c r="H262" s="1" t="s">
        <v>3087</v>
      </c>
      <c r="I262" s="1" t="s">
        <v>3088</v>
      </c>
      <c r="J262" s="1">
        <v>0</v>
      </c>
      <c r="K262" s="1">
        <v>0</v>
      </c>
      <c r="L262" s="1"/>
      <c r="M262" s="1"/>
      <c r="N262" s="1" t="s">
        <v>3089</v>
      </c>
      <c r="O262" s="1" t="s">
        <v>933</v>
      </c>
      <c r="P262" s="1" t="s">
        <v>934</v>
      </c>
      <c r="Q262" s="87" t="s">
        <v>1457</v>
      </c>
      <c r="R262" s="88">
        <v>17330452</v>
      </c>
      <c r="S262" s="87" t="s">
        <v>1457</v>
      </c>
      <c r="T262" s="96">
        <v>25291293</v>
      </c>
      <c r="U262" s="1" t="s">
        <v>3090</v>
      </c>
      <c r="V262" s="43" t="s">
        <v>936</v>
      </c>
      <c r="W262" s="1"/>
      <c r="X262" s="1"/>
      <c r="Y262" s="1" t="s">
        <v>98</v>
      </c>
      <c r="Z262" s="26"/>
      <c r="AA262" s="1" t="s">
        <v>3091</v>
      </c>
      <c r="AB262" s="1" t="s">
        <v>2242</v>
      </c>
      <c r="AC262" t="s">
        <v>1110</v>
      </c>
      <c r="AD262" s="1" t="s">
        <v>3092</v>
      </c>
      <c r="AE262" s="1" t="s">
        <v>3093</v>
      </c>
      <c r="AF262" s="1" t="s">
        <v>2245</v>
      </c>
      <c r="AG262" t="s">
        <v>1110</v>
      </c>
      <c r="AH262" s="44" t="s">
        <v>3094</v>
      </c>
      <c r="AI262" s="90" t="s">
        <v>3095</v>
      </c>
      <c r="AJ262" s="26" t="s">
        <v>105</v>
      </c>
      <c r="AK262" s="1"/>
      <c r="AL262" s="1"/>
      <c r="AM262" s="1"/>
      <c r="AN262" s="1"/>
      <c r="AO262" s="1"/>
      <c r="AP262" s="1"/>
      <c r="AQ262" s="1"/>
      <c r="AR262" s="1"/>
      <c r="AS262" s="1"/>
      <c r="BA262" s="1"/>
      <c r="BB262" s="1"/>
    </row>
    <row r="263" spans="1:54" ht="15" customHeight="1" thickTop="1" thickBot="1" x14ac:dyDescent="0.45">
      <c r="A263" s="31">
        <v>262</v>
      </c>
      <c r="B263" s="9" t="s">
        <v>86</v>
      </c>
      <c r="C263" s="1"/>
      <c r="D263" s="1" t="s">
        <v>3096</v>
      </c>
      <c r="E263" s="1" t="s">
        <v>127</v>
      </c>
      <c r="F263" s="1" t="s">
        <v>108</v>
      </c>
      <c r="G263" s="1" t="s">
        <v>3097</v>
      </c>
      <c r="H263" s="1" t="s">
        <v>3098</v>
      </c>
      <c r="I263" s="1" t="s">
        <v>3099</v>
      </c>
      <c r="J263" s="1">
        <v>0</v>
      </c>
      <c r="K263" s="1">
        <v>0</v>
      </c>
      <c r="L263" s="1"/>
      <c r="M263" s="1"/>
      <c r="N263" s="91" t="s">
        <v>3100</v>
      </c>
      <c r="O263" s="1" t="s">
        <v>933</v>
      </c>
      <c r="P263" s="1" t="s">
        <v>934</v>
      </c>
      <c r="Q263" s="87" t="s">
        <v>314</v>
      </c>
      <c r="R263" s="88">
        <v>34894254</v>
      </c>
      <c r="S263" s="87" t="s">
        <v>314</v>
      </c>
      <c r="T263" s="96">
        <v>40436224</v>
      </c>
      <c r="U263" s="1" t="s">
        <v>2846</v>
      </c>
      <c r="V263" s="43" t="s">
        <v>936</v>
      </c>
      <c r="W263" s="1"/>
      <c r="X263" s="1"/>
      <c r="Y263" s="1" t="s">
        <v>98</v>
      </c>
      <c r="Z263" s="26"/>
      <c r="AA263" s="1" t="s">
        <v>3101</v>
      </c>
      <c r="AB263" s="1" t="s">
        <v>2242</v>
      </c>
      <c r="AC263" t="s">
        <v>2054</v>
      </c>
      <c r="AD263" s="1" t="s">
        <v>3102</v>
      </c>
      <c r="AE263" s="1" t="s">
        <v>3103</v>
      </c>
      <c r="AF263" s="1" t="s">
        <v>2245</v>
      </c>
      <c r="AG263" t="s">
        <v>2054</v>
      </c>
      <c r="AH263" s="44" t="s">
        <v>3104</v>
      </c>
      <c r="AI263" s="45" t="s">
        <v>3105</v>
      </c>
      <c r="AJ263" s="26" t="s">
        <v>105</v>
      </c>
      <c r="AK263" s="1"/>
      <c r="AL263" s="1"/>
      <c r="AM263" s="1"/>
      <c r="AN263" s="1"/>
      <c r="AO263" s="1"/>
      <c r="AP263" s="1"/>
      <c r="AQ263" s="1"/>
      <c r="AR263" s="1"/>
      <c r="AS263" s="1"/>
      <c r="BA263" s="1"/>
      <c r="BB263" s="1"/>
    </row>
    <row r="264" spans="1:54" ht="15" customHeight="1" thickTop="1" thickBot="1" x14ac:dyDescent="0.45">
      <c r="A264" s="31">
        <v>263</v>
      </c>
      <c r="B264" s="9" t="s">
        <v>86</v>
      </c>
      <c r="C264" s="1"/>
      <c r="D264" s="1" t="s">
        <v>3106</v>
      </c>
      <c r="E264" s="1" t="s">
        <v>142</v>
      </c>
      <c r="F264" s="1" t="s">
        <v>109</v>
      </c>
      <c r="G264" s="1" t="s">
        <v>3107</v>
      </c>
      <c r="H264" s="1" t="s">
        <v>3108</v>
      </c>
      <c r="I264" s="1" t="s">
        <v>3109</v>
      </c>
      <c r="J264" s="1">
        <v>0</v>
      </c>
      <c r="K264" s="1">
        <v>0</v>
      </c>
      <c r="L264" s="1"/>
      <c r="M264" s="1"/>
      <c r="N264" s="91" t="s">
        <v>3110</v>
      </c>
      <c r="O264" s="1" t="s">
        <v>933</v>
      </c>
      <c r="P264" s="1" t="s">
        <v>934</v>
      </c>
      <c r="Q264" s="87" t="s">
        <v>1325</v>
      </c>
      <c r="R264" s="88">
        <v>32650802</v>
      </c>
      <c r="S264" s="87" t="s">
        <v>1325</v>
      </c>
      <c r="T264" s="96">
        <v>34412033</v>
      </c>
      <c r="U264" s="1" t="s">
        <v>1017</v>
      </c>
      <c r="V264" s="43" t="s">
        <v>936</v>
      </c>
      <c r="W264" s="1"/>
      <c r="X264" s="1"/>
      <c r="Y264" s="1" t="s">
        <v>98</v>
      </c>
      <c r="Z264" s="26"/>
      <c r="AA264" s="1" t="s">
        <v>3111</v>
      </c>
      <c r="AB264" s="1" t="s">
        <v>2242</v>
      </c>
      <c r="AC264" t="s">
        <v>2066</v>
      </c>
      <c r="AD264" s="1" t="s">
        <v>3112</v>
      </c>
      <c r="AE264" s="1" t="s">
        <v>3113</v>
      </c>
      <c r="AF264" s="1" t="s">
        <v>2245</v>
      </c>
      <c r="AG264" t="s">
        <v>2066</v>
      </c>
      <c r="AH264" s="44" t="s">
        <v>3114</v>
      </c>
      <c r="AI264" s="45" t="s">
        <v>3115</v>
      </c>
      <c r="AJ264" s="26" t="s">
        <v>105</v>
      </c>
      <c r="AK264" s="1"/>
      <c r="AL264" s="1"/>
      <c r="AM264" s="1"/>
      <c r="AN264" s="1"/>
      <c r="AO264" s="1"/>
      <c r="AP264" s="1"/>
      <c r="AQ264" s="1"/>
      <c r="AR264" s="1"/>
      <c r="AS264" s="1"/>
      <c r="BA264" s="1"/>
      <c r="BB264" s="1"/>
    </row>
    <row r="265" spans="1:54" ht="15" customHeight="1" thickTop="1" thickBot="1" x14ac:dyDescent="0.45">
      <c r="A265" s="31">
        <v>264</v>
      </c>
      <c r="B265" s="9" t="s">
        <v>86</v>
      </c>
      <c r="C265" s="3"/>
      <c r="D265" s="3" t="s">
        <v>3116</v>
      </c>
      <c r="E265" s="1" t="s">
        <v>127</v>
      </c>
      <c r="F265" s="1" t="s">
        <v>108</v>
      </c>
      <c r="G265" s="1" t="s">
        <v>3117</v>
      </c>
      <c r="H265" s="1" t="s">
        <v>3118</v>
      </c>
      <c r="I265" s="1" t="s">
        <v>3119</v>
      </c>
      <c r="J265" s="1">
        <v>0</v>
      </c>
      <c r="K265" s="1">
        <v>0</v>
      </c>
      <c r="L265" s="1"/>
      <c r="M265" s="1"/>
      <c r="N265" s="1" t="s">
        <v>3120</v>
      </c>
      <c r="O265" s="1" t="s">
        <v>933</v>
      </c>
      <c r="P265" s="1" t="s">
        <v>934</v>
      </c>
      <c r="Q265" s="87" t="s">
        <v>1457</v>
      </c>
      <c r="R265" s="88">
        <v>17330706</v>
      </c>
      <c r="S265" s="87" t="s">
        <v>1457</v>
      </c>
      <c r="T265" s="96">
        <v>25291039</v>
      </c>
      <c r="U265" s="1" t="s">
        <v>3090</v>
      </c>
      <c r="V265" s="43" t="s">
        <v>936</v>
      </c>
      <c r="W265" s="1"/>
      <c r="X265" s="1"/>
      <c r="Y265" s="1" t="s">
        <v>98</v>
      </c>
      <c r="Z265" s="26"/>
      <c r="AA265" s="1" t="s">
        <v>3121</v>
      </c>
      <c r="AB265" s="1" t="s">
        <v>2242</v>
      </c>
      <c r="AC265" t="s">
        <v>2078</v>
      </c>
      <c r="AD265" s="1" t="s">
        <v>3122</v>
      </c>
      <c r="AE265" s="1" t="s">
        <v>3123</v>
      </c>
      <c r="AF265" s="1" t="s">
        <v>2245</v>
      </c>
      <c r="AG265" t="s">
        <v>2078</v>
      </c>
      <c r="AH265" s="44" t="s">
        <v>3124</v>
      </c>
      <c r="AI265" s="90" t="s">
        <v>3125</v>
      </c>
      <c r="AJ265" s="26" t="s">
        <v>105</v>
      </c>
      <c r="AK265" s="1"/>
      <c r="AL265" s="1"/>
      <c r="AM265" s="1"/>
      <c r="AN265" s="1"/>
      <c r="AO265" s="1"/>
      <c r="AP265" s="1"/>
      <c r="AQ265" s="1"/>
      <c r="AR265" s="1"/>
      <c r="AS265" s="1"/>
      <c r="BA265" s="1"/>
      <c r="BB265" s="1"/>
    </row>
    <row r="266" spans="1:54" ht="15" customHeight="1" thickTop="1" thickBot="1" x14ac:dyDescent="0.45">
      <c r="A266" s="31">
        <v>265</v>
      </c>
      <c r="B266" s="9" t="s">
        <v>86</v>
      </c>
      <c r="C266" s="1"/>
      <c r="D266" s="1" t="s">
        <v>3126</v>
      </c>
      <c r="E266" s="1" t="s">
        <v>108</v>
      </c>
      <c r="F266" s="1" t="s">
        <v>127</v>
      </c>
      <c r="G266" s="1" t="s">
        <v>3127</v>
      </c>
      <c r="H266" s="1" t="s">
        <v>3128</v>
      </c>
      <c r="I266" s="1" t="s">
        <v>3129</v>
      </c>
      <c r="J266" s="1">
        <v>0</v>
      </c>
      <c r="K266" s="1">
        <v>0</v>
      </c>
      <c r="L266" s="1"/>
      <c r="M266" s="1"/>
      <c r="N266" s="91" t="s">
        <v>3130</v>
      </c>
      <c r="O266" s="1" t="s">
        <v>933</v>
      </c>
      <c r="P266" s="1" t="s">
        <v>934</v>
      </c>
      <c r="Q266" s="87" t="s">
        <v>628</v>
      </c>
      <c r="R266" s="88">
        <v>11075712</v>
      </c>
      <c r="S266" s="87" t="s">
        <v>628</v>
      </c>
      <c r="T266" s="96">
        <v>12279656</v>
      </c>
      <c r="U266" s="3" t="s">
        <v>935</v>
      </c>
      <c r="V266" s="43" t="s">
        <v>936</v>
      </c>
      <c r="W266" s="1"/>
      <c r="X266" s="1"/>
      <c r="Y266" s="1" t="s">
        <v>98</v>
      </c>
      <c r="Z266" s="26"/>
      <c r="AA266" s="1" t="s">
        <v>3131</v>
      </c>
      <c r="AB266" s="1" t="s">
        <v>2242</v>
      </c>
      <c r="AC266" t="s">
        <v>2090</v>
      </c>
      <c r="AD266" s="1" t="s">
        <v>3132</v>
      </c>
      <c r="AE266" s="1" t="s">
        <v>3133</v>
      </c>
      <c r="AF266" s="1" t="s">
        <v>2245</v>
      </c>
      <c r="AG266" t="s">
        <v>2090</v>
      </c>
      <c r="AH266" s="44" t="s">
        <v>3134</v>
      </c>
      <c r="AI266" s="45" t="s">
        <v>3135</v>
      </c>
      <c r="AJ266" s="26" t="s">
        <v>105</v>
      </c>
      <c r="AK266" s="1"/>
      <c r="AL266" s="1"/>
      <c r="AM266" s="1"/>
      <c r="AN266" s="1"/>
      <c r="AO266" s="1"/>
      <c r="AP266" s="1"/>
      <c r="AQ266" s="1"/>
      <c r="AR266" s="1"/>
      <c r="AS266" s="1"/>
      <c r="BA266" s="1"/>
      <c r="BB266" s="1"/>
    </row>
    <row r="267" spans="1:54" ht="15" customHeight="1" thickTop="1" thickBot="1" x14ac:dyDescent="0.45">
      <c r="A267" s="31">
        <v>266</v>
      </c>
      <c r="B267" s="9" t="s">
        <v>86</v>
      </c>
      <c r="C267" s="1"/>
      <c r="D267" s="1" t="s">
        <v>3136</v>
      </c>
      <c r="E267" s="1" t="s">
        <v>108</v>
      </c>
      <c r="F267" s="1" t="s">
        <v>127</v>
      </c>
      <c r="G267" s="1" t="s">
        <v>3137</v>
      </c>
      <c r="H267" s="1" t="s">
        <v>3138</v>
      </c>
      <c r="I267" s="1" t="s">
        <v>3139</v>
      </c>
      <c r="J267" s="1">
        <v>0</v>
      </c>
      <c r="K267" s="1">
        <v>0</v>
      </c>
      <c r="L267" s="1"/>
      <c r="M267" s="1"/>
      <c r="N267" s="91" t="s">
        <v>3140</v>
      </c>
      <c r="O267" s="1" t="s">
        <v>933</v>
      </c>
      <c r="P267" s="1" t="s">
        <v>934</v>
      </c>
      <c r="Q267" s="87" t="s">
        <v>628</v>
      </c>
      <c r="R267" s="88">
        <v>11072994</v>
      </c>
      <c r="S267" s="87" t="s">
        <v>628</v>
      </c>
      <c r="T267" s="96">
        <v>12277000</v>
      </c>
      <c r="U267" s="3" t="s">
        <v>935</v>
      </c>
      <c r="V267" s="43" t="s">
        <v>936</v>
      </c>
      <c r="W267" s="1"/>
      <c r="X267" s="1"/>
      <c r="Y267" s="1" t="s">
        <v>98</v>
      </c>
      <c r="Z267" s="26"/>
      <c r="AA267" s="1" t="s">
        <v>3141</v>
      </c>
      <c r="AB267" s="1" t="s">
        <v>2242</v>
      </c>
      <c r="AC267" t="s">
        <v>2102</v>
      </c>
      <c r="AD267" s="1" t="s">
        <v>3142</v>
      </c>
      <c r="AE267" s="1" t="s">
        <v>3143</v>
      </c>
      <c r="AF267" s="1" t="s">
        <v>2245</v>
      </c>
      <c r="AG267" t="s">
        <v>2102</v>
      </c>
      <c r="AH267" s="44" t="s">
        <v>3144</v>
      </c>
      <c r="AI267" s="45" t="s">
        <v>3145</v>
      </c>
      <c r="AJ267" s="26" t="s">
        <v>105</v>
      </c>
      <c r="AK267" s="1"/>
      <c r="AL267" s="1"/>
      <c r="AM267" s="1"/>
      <c r="AN267" s="1"/>
      <c r="AO267" s="1"/>
      <c r="AP267" s="1"/>
      <c r="AQ267" s="1"/>
      <c r="AR267" s="1"/>
      <c r="AS267" s="1"/>
      <c r="BA267" s="1"/>
      <c r="BB267" s="1"/>
    </row>
    <row r="268" spans="1:54" ht="15" customHeight="1" thickTop="1" thickBot="1" x14ac:dyDescent="0.45">
      <c r="A268" s="31">
        <v>267</v>
      </c>
      <c r="B268" s="9" t="s">
        <v>86</v>
      </c>
      <c r="C268" s="1"/>
      <c r="D268" s="1" t="s">
        <v>3146</v>
      </c>
      <c r="E268" s="1" t="s">
        <v>108</v>
      </c>
      <c r="F268" s="1" t="s">
        <v>109</v>
      </c>
      <c r="G268" s="1" t="s">
        <v>3147</v>
      </c>
      <c r="H268" s="1" t="s">
        <v>3148</v>
      </c>
      <c r="I268" s="1" t="s">
        <v>3149</v>
      </c>
      <c r="J268" s="1">
        <v>0</v>
      </c>
      <c r="K268" s="1">
        <v>0</v>
      </c>
      <c r="L268" s="1"/>
      <c r="M268" s="1"/>
      <c r="N268" s="91" t="s">
        <v>3150</v>
      </c>
      <c r="O268" s="1" t="s">
        <v>933</v>
      </c>
      <c r="P268" s="1" t="s">
        <v>934</v>
      </c>
      <c r="Q268" s="87" t="s">
        <v>628</v>
      </c>
      <c r="R268" s="88">
        <v>11164637</v>
      </c>
      <c r="S268" s="87" t="s">
        <v>628</v>
      </c>
      <c r="T268" s="96">
        <v>12363212</v>
      </c>
      <c r="U268" s="3" t="s">
        <v>948</v>
      </c>
      <c r="V268" s="43" t="s">
        <v>936</v>
      </c>
      <c r="W268" s="1"/>
      <c r="X268" s="1"/>
      <c r="Y268" s="1" t="s">
        <v>98</v>
      </c>
      <c r="Z268" s="26"/>
      <c r="AA268" s="1" t="s">
        <v>3151</v>
      </c>
      <c r="AB268" s="1" t="s">
        <v>2242</v>
      </c>
      <c r="AC268" t="s">
        <v>2114</v>
      </c>
      <c r="AD268" s="1" t="s">
        <v>3152</v>
      </c>
      <c r="AE268" s="1" t="s">
        <v>3153</v>
      </c>
      <c r="AF268" s="1" t="s">
        <v>2245</v>
      </c>
      <c r="AG268" t="s">
        <v>2114</v>
      </c>
      <c r="AH268" s="44" t="s">
        <v>3154</v>
      </c>
      <c r="AI268" s="45" t="s">
        <v>3155</v>
      </c>
      <c r="AJ268" s="26" t="s">
        <v>105</v>
      </c>
      <c r="AK268" s="1"/>
      <c r="AL268" s="1"/>
      <c r="AM268" s="1"/>
      <c r="AN268" s="1"/>
      <c r="AO268" s="1"/>
      <c r="AP268" s="1"/>
      <c r="AQ268" s="1"/>
      <c r="AR268" s="1"/>
      <c r="AS268" s="1"/>
      <c r="BA268" s="1"/>
      <c r="BB268" s="1"/>
    </row>
    <row r="269" spans="1:54" ht="15" customHeight="1" thickTop="1" thickBot="1" x14ac:dyDescent="0.45">
      <c r="A269" s="31">
        <v>268</v>
      </c>
      <c r="B269" s="9" t="s">
        <v>86</v>
      </c>
      <c r="C269" s="1"/>
      <c r="D269" s="1" t="s">
        <v>3156</v>
      </c>
      <c r="E269" s="1" t="s">
        <v>142</v>
      </c>
      <c r="F269" s="1" t="s">
        <v>109</v>
      </c>
      <c r="G269" s="1" t="s">
        <v>3157</v>
      </c>
      <c r="H269" s="1" t="s">
        <v>3158</v>
      </c>
      <c r="I269" s="1" t="s">
        <v>3159</v>
      </c>
      <c r="J269" s="1">
        <v>0</v>
      </c>
      <c r="K269" s="1">
        <v>0</v>
      </c>
      <c r="L269" s="1"/>
      <c r="M269" s="1"/>
      <c r="N269" s="91" t="s">
        <v>3160</v>
      </c>
      <c r="O269" s="1" t="s">
        <v>933</v>
      </c>
      <c r="P269" s="1" t="s">
        <v>934</v>
      </c>
      <c r="Q269" s="87" t="s">
        <v>516</v>
      </c>
      <c r="R269" s="88">
        <v>40942276</v>
      </c>
      <c r="S269" s="87" t="s">
        <v>516</v>
      </c>
      <c r="T269" s="96">
        <v>48716473</v>
      </c>
      <c r="U269" s="1" t="s">
        <v>2783</v>
      </c>
      <c r="V269" s="43" t="s">
        <v>936</v>
      </c>
      <c r="W269" s="1"/>
      <c r="X269" s="1"/>
      <c r="Y269" s="1" t="s">
        <v>98</v>
      </c>
      <c r="Z269" s="26"/>
      <c r="AA269" s="1" t="s">
        <v>3161</v>
      </c>
      <c r="AB269" s="1" t="s">
        <v>2242</v>
      </c>
      <c r="AC269" t="s">
        <v>2127</v>
      </c>
      <c r="AD269" s="1" t="s">
        <v>3162</v>
      </c>
      <c r="AE269" s="1" t="s">
        <v>3163</v>
      </c>
      <c r="AF269" s="1" t="s">
        <v>2245</v>
      </c>
      <c r="AG269" t="s">
        <v>2127</v>
      </c>
      <c r="AH269" s="44" t="s">
        <v>3164</v>
      </c>
      <c r="AI269" s="45" t="s">
        <v>3165</v>
      </c>
      <c r="AJ269" s="26" t="s">
        <v>105</v>
      </c>
      <c r="AK269" s="1"/>
      <c r="AL269" s="1"/>
      <c r="AM269" s="1"/>
      <c r="AN269" s="1"/>
      <c r="AO269" s="1"/>
      <c r="AP269" s="1"/>
      <c r="AQ269" s="1"/>
      <c r="AR269" s="1"/>
      <c r="AS269" s="1"/>
      <c r="BA269" s="1"/>
      <c r="BB269" s="1"/>
    </row>
    <row r="270" spans="1:54" ht="15" customHeight="1" thickTop="1" thickBot="1" x14ac:dyDescent="0.45">
      <c r="A270" s="31">
        <v>269</v>
      </c>
      <c r="B270" s="9" t="s">
        <v>86</v>
      </c>
      <c r="C270" s="1"/>
      <c r="D270" s="1" t="s">
        <v>3166</v>
      </c>
      <c r="E270" s="1" t="s">
        <v>127</v>
      </c>
      <c r="F270" s="1" t="s">
        <v>108</v>
      </c>
      <c r="G270" s="1" t="s">
        <v>3167</v>
      </c>
      <c r="H270" s="1" t="s">
        <v>3168</v>
      </c>
      <c r="I270" s="1" t="s">
        <v>3169</v>
      </c>
      <c r="J270" s="1">
        <v>0</v>
      </c>
      <c r="K270" s="1">
        <v>0</v>
      </c>
      <c r="L270" s="1"/>
      <c r="M270" s="1"/>
      <c r="N270" s="91" t="s">
        <v>3170</v>
      </c>
      <c r="O270" s="1" t="s">
        <v>933</v>
      </c>
      <c r="P270" s="1" t="s">
        <v>934</v>
      </c>
      <c r="Q270" s="87" t="s">
        <v>578</v>
      </c>
      <c r="R270" s="88">
        <v>23344676</v>
      </c>
      <c r="S270" s="87" t="s">
        <v>578</v>
      </c>
      <c r="T270" s="96">
        <v>12582492</v>
      </c>
      <c r="U270" s="1" t="s">
        <v>2783</v>
      </c>
      <c r="V270" s="43" t="s">
        <v>936</v>
      </c>
      <c r="W270" s="1"/>
      <c r="X270" s="1"/>
      <c r="Y270" s="1" t="s">
        <v>98</v>
      </c>
      <c r="Z270" s="26"/>
      <c r="AA270" s="1" t="s">
        <v>3171</v>
      </c>
      <c r="AB270" s="1" t="s">
        <v>2242</v>
      </c>
      <c r="AC270" t="s">
        <v>2138</v>
      </c>
      <c r="AD270" s="1" t="s">
        <v>3172</v>
      </c>
      <c r="AE270" s="1" t="s">
        <v>3173</v>
      </c>
      <c r="AF270" s="1" t="s">
        <v>2245</v>
      </c>
      <c r="AG270" t="s">
        <v>2138</v>
      </c>
      <c r="AH270" s="44" t="s">
        <v>3174</v>
      </c>
      <c r="AI270" s="45" t="s">
        <v>3175</v>
      </c>
      <c r="AJ270" s="26" t="s">
        <v>105</v>
      </c>
      <c r="AK270" s="1"/>
      <c r="AL270" s="1"/>
      <c r="AM270" s="1"/>
      <c r="AN270" s="1"/>
      <c r="AO270" s="1"/>
      <c r="AP270" s="1"/>
      <c r="AQ270" s="1"/>
      <c r="AR270" s="1"/>
      <c r="AS270" s="1"/>
      <c r="BA270" s="1"/>
      <c r="BB270" s="1"/>
    </row>
    <row r="271" spans="1:54" ht="15" customHeight="1" thickTop="1" thickBot="1" x14ac:dyDescent="0.45">
      <c r="A271" s="31">
        <v>270</v>
      </c>
      <c r="B271" s="9" t="s">
        <v>86</v>
      </c>
      <c r="C271" s="1"/>
      <c r="D271" s="1" t="s">
        <v>3176</v>
      </c>
      <c r="E271" s="1" t="s">
        <v>142</v>
      </c>
      <c r="F271" s="1" t="s">
        <v>109</v>
      </c>
      <c r="G271" s="1" t="s">
        <v>3177</v>
      </c>
      <c r="H271" s="1" t="s">
        <v>3178</v>
      </c>
      <c r="I271" s="1" t="s">
        <v>3179</v>
      </c>
      <c r="J271" s="1">
        <v>0</v>
      </c>
      <c r="K271" s="1">
        <v>0</v>
      </c>
      <c r="L271" s="1"/>
      <c r="M271" s="1"/>
      <c r="N271" s="91" t="s">
        <v>3180</v>
      </c>
      <c r="O271" s="1" t="s">
        <v>933</v>
      </c>
      <c r="P271" s="1" t="s">
        <v>934</v>
      </c>
      <c r="Q271" s="87" t="s">
        <v>440</v>
      </c>
      <c r="R271" s="88">
        <v>16115048</v>
      </c>
      <c r="S271" s="87" t="s">
        <v>440</v>
      </c>
      <c r="T271" s="96">
        <v>19855559</v>
      </c>
      <c r="U271" s="1" t="s">
        <v>2814</v>
      </c>
      <c r="V271" s="43" t="s">
        <v>936</v>
      </c>
      <c r="W271" s="1"/>
      <c r="X271" s="1"/>
      <c r="Y271" s="1" t="s">
        <v>98</v>
      </c>
      <c r="Z271" s="26"/>
      <c r="AA271" s="1" t="s">
        <v>3181</v>
      </c>
      <c r="AB271" s="1" t="s">
        <v>2242</v>
      </c>
      <c r="AC271" t="s">
        <v>1123</v>
      </c>
      <c r="AD271" s="1" t="s">
        <v>3182</v>
      </c>
      <c r="AE271" s="1" t="s">
        <v>3183</v>
      </c>
      <c r="AF271" s="1" t="s">
        <v>2245</v>
      </c>
      <c r="AG271" t="s">
        <v>1123</v>
      </c>
      <c r="AH271" s="44" t="s">
        <v>3184</v>
      </c>
      <c r="AI271" s="45" t="s">
        <v>3185</v>
      </c>
      <c r="AJ271" s="26" t="s">
        <v>105</v>
      </c>
      <c r="AK271" s="1"/>
      <c r="AL271" s="1"/>
      <c r="AM271" s="1"/>
      <c r="AN271" s="1"/>
      <c r="AO271" s="1"/>
      <c r="AP271" s="1"/>
      <c r="AQ271" s="1"/>
      <c r="AR271" s="1"/>
      <c r="AS271" s="1"/>
      <c r="BA271" s="1"/>
      <c r="BB271" s="1"/>
    </row>
    <row r="272" spans="1:54" ht="15" customHeight="1" thickTop="1" thickBot="1" x14ac:dyDescent="0.45">
      <c r="A272" s="31">
        <v>271</v>
      </c>
      <c r="B272" s="9" t="s">
        <v>86</v>
      </c>
      <c r="C272" s="1"/>
      <c r="D272" s="1" t="s">
        <v>3186</v>
      </c>
      <c r="E272" s="1" t="s">
        <v>127</v>
      </c>
      <c r="F272" s="1" t="s">
        <v>142</v>
      </c>
      <c r="G272" s="1" t="s">
        <v>3187</v>
      </c>
      <c r="H272" s="1" t="s">
        <v>3188</v>
      </c>
      <c r="I272" s="1" t="s">
        <v>3189</v>
      </c>
      <c r="J272" s="1">
        <v>0</v>
      </c>
      <c r="K272" s="1">
        <v>0</v>
      </c>
      <c r="L272" s="1"/>
      <c r="M272" s="1"/>
      <c r="N272" s="91" t="s">
        <v>3190</v>
      </c>
      <c r="O272" s="1" t="s">
        <v>933</v>
      </c>
      <c r="P272" s="1" t="s">
        <v>934</v>
      </c>
      <c r="Q272" s="87" t="s">
        <v>628</v>
      </c>
      <c r="R272" s="88">
        <v>11201129</v>
      </c>
      <c r="S272" s="87" t="s">
        <v>628</v>
      </c>
      <c r="T272" s="96">
        <v>12400459</v>
      </c>
      <c r="U272" s="3" t="s">
        <v>948</v>
      </c>
      <c r="V272" s="43" t="s">
        <v>936</v>
      </c>
      <c r="W272" s="1"/>
      <c r="X272" s="1"/>
      <c r="Y272" s="1" t="s">
        <v>98</v>
      </c>
      <c r="Z272" s="26"/>
      <c r="AA272" s="1" t="s">
        <v>3191</v>
      </c>
      <c r="AB272" s="1" t="s">
        <v>2242</v>
      </c>
      <c r="AC272" t="s">
        <v>1136</v>
      </c>
      <c r="AD272" s="1" t="s">
        <v>3192</v>
      </c>
      <c r="AE272" s="1" t="s">
        <v>3193</v>
      </c>
      <c r="AF272" s="1" t="s">
        <v>2245</v>
      </c>
      <c r="AG272" t="s">
        <v>1136</v>
      </c>
      <c r="AH272" s="44" t="s">
        <v>3194</v>
      </c>
      <c r="AI272" s="45" t="s">
        <v>3195</v>
      </c>
      <c r="AJ272" s="26" t="s">
        <v>105</v>
      </c>
      <c r="AK272" s="1"/>
      <c r="AL272" s="1"/>
      <c r="AM272" s="1"/>
      <c r="AN272" s="1"/>
      <c r="AO272" s="1"/>
      <c r="AP272" s="1"/>
      <c r="AQ272" s="1"/>
      <c r="AR272" s="1"/>
      <c r="AS272" s="1"/>
      <c r="BA272" s="1"/>
      <c r="BB272" s="1"/>
    </row>
    <row r="273" spans="1:54" ht="15" customHeight="1" thickTop="1" thickBot="1" x14ac:dyDescent="0.45">
      <c r="A273" s="31">
        <v>272</v>
      </c>
      <c r="B273" s="9" t="s">
        <v>86</v>
      </c>
      <c r="C273" s="1"/>
      <c r="D273" s="1" t="s">
        <v>3196</v>
      </c>
      <c r="E273" s="1" t="s">
        <v>127</v>
      </c>
      <c r="F273" s="1" t="s">
        <v>109</v>
      </c>
      <c r="G273" s="1" t="s">
        <v>3197</v>
      </c>
      <c r="H273" s="1" t="s">
        <v>3198</v>
      </c>
      <c r="I273" s="1" t="s">
        <v>3199</v>
      </c>
      <c r="J273" s="1">
        <v>0</v>
      </c>
      <c r="K273" s="1">
        <v>0</v>
      </c>
      <c r="L273" s="1"/>
      <c r="M273" s="1"/>
      <c r="N273" s="91" t="s">
        <v>3200</v>
      </c>
      <c r="O273" s="1" t="s">
        <v>933</v>
      </c>
      <c r="P273" s="1" t="s">
        <v>934</v>
      </c>
      <c r="Q273" s="87" t="s">
        <v>628</v>
      </c>
      <c r="R273" s="88">
        <v>11073668</v>
      </c>
      <c r="S273" s="87" t="s">
        <v>628</v>
      </c>
      <c r="T273" s="96">
        <v>12277674</v>
      </c>
      <c r="U273" s="3" t="s">
        <v>935</v>
      </c>
      <c r="V273" s="43" t="s">
        <v>936</v>
      </c>
      <c r="W273" s="1"/>
      <c r="X273" s="1"/>
      <c r="Y273" s="1" t="s">
        <v>98</v>
      </c>
      <c r="Z273" s="26"/>
      <c r="AA273" s="1" t="s">
        <v>3201</v>
      </c>
      <c r="AB273" s="1" t="s">
        <v>2242</v>
      </c>
      <c r="AC273" t="s">
        <v>1150</v>
      </c>
      <c r="AD273" s="1" t="s">
        <v>3202</v>
      </c>
      <c r="AE273" s="1" t="s">
        <v>3203</v>
      </c>
      <c r="AF273" s="1" t="s">
        <v>2245</v>
      </c>
      <c r="AG273" t="s">
        <v>1150</v>
      </c>
      <c r="AH273" s="44" t="s">
        <v>3204</v>
      </c>
      <c r="AI273" s="45" t="s">
        <v>3205</v>
      </c>
      <c r="AJ273" s="26" t="s">
        <v>105</v>
      </c>
      <c r="AK273" s="1"/>
      <c r="AL273" s="1"/>
      <c r="AM273" s="1"/>
      <c r="AN273" s="1"/>
      <c r="AO273" s="1"/>
      <c r="AP273" s="1"/>
      <c r="AQ273" s="1"/>
      <c r="AR273" s="1"/>
      <c r="AS273" s="1"/>
      <c r="BA273" s="1"/>
      <c r="BB273" s="1"/>
    </row>
    <row r="274" spans="1:54" ht="15" customHeight="1" thickTop="1" thickBot="1" x14ac:dyDescent="0.45">
      <c r="A274" s="31">
        <v>273</v>
      </c>
      <c r="B274" s="9" t="s">
        <v>86</v>
      </c>
      <c r="C274" s="1"/>
      <c r="D274" s="1" t="s">
        <v>3206</v>
      </c>
      <c r="E274" s="1" t="s">
        <v>109</v>
      </c>
      <c r="F274" s="1" t="s">
        <v>142</v>
      </c>
      <c r="G274" s="1" t="s">
        <v>3207</v>
      </c>
      <c r="H274" s="1" t="s">
        <v>3208</v>
      </c>
      <c r="I274" s="1" t="s">
        <v>3209</v>
      </c>
      <c r="J274" s="1">
        <v>0</v>
      </c>
      <c r="K274" s="1">
        <v>0</v>
      </c>
      <c r="L274" s="1"/>
      <c r="M274" s="1"/>
      <c r="N274" s="91" t="s">
        <v>3210</v>
      </c>
      <c r="O274" s="1" t="s">
        <v>933</v>
      </c>
      <c r="P274" s="1" t="s">
        <v>934</v>
      </c>
      <c r="Q274" s="87" t="s">
        <v>628</v>
      </c>
      <c r="R274" s="88">
        <v>11023212</v>
      </c>
      <c r="S274" s="87" t="s">
        <v>628</v>
      </c>
      <c r="T274" s="96">
        <v>12231157</v>
      </c>
      <c r="U274" s="3" t="s">
        <v>983</v>
      </c>
      <c r="V274" s="43" t="s">
        <v>936</v>
      </c>
      <c r="W274" s="1"/>
      <c r="X274" s="1"/>
      <c r="Y274" s="1" t="s">
        <v>98</v>
      </c>
      <c r="Z274" s="26"/>
      <c r="AA274" s="1" t="s">
        <v>3211</v>
      </c>
      <c r="AB274" s="1" t="s">
        <v>2242</v>
      </c>
      <c r="AC274" t="s">
        <v>1162</v>
      </c>
      <c r="AD274" s="1" t="s">
        <v>3212</v>
      </c>
      <c r="AE274" s="1" t="s">
        <v>3213</v>
      </c>
      <c r="AF274" s="1" t="s">
        <v>2245</v>
      </c>
      <c r="AG274" t="s">
        <v>1162</v>
      </c>
      <c r="AH274" s="44" t="s">
        <v>3214</v>
      </c>
      <c r="AI274" s="45" t="s">
        <v>3215</v>
      </c>
      <c r="AJ274" s="26" t="s">
        <v>105</v>
      </c>
      <c r="AK274" s="1"/>
      <c r="AL274" s="1"/>
      <c r="AM274" s="1"/>
      <c r="AN274" s="1"/>
      <c r="AO274" s="1"/>
      <c r="AP274" s="1"/>
      <c r="AQ274" s="1"/>
      <c r="AR274" s="1"/>
      <c r="AS274" s="1"/>
      <c r="BA274" s="1"/>
      <c r="BB274" s="1"/>
    </row>
    <row r="275" spans="1:54" ht="15" customHeight="1" thickTop="1" thickBot="1" x14ac:dyDescent="0.45">
      <c r="A275" s="31">
        <v>274</v>
      </c>
      <c r="B275" s="9" t="s">
        <v>86</v>
      </c>
      <c r="C275" s="4" t="s">
        <v>3216</v>
      </c>
      <c r="D275" s="4" t="s">
        <v>3216</v>
      </c>
      <c r="E275" s="1" t="s">
        <v>109</v>
      </c>
      <c r="F275" s="1" t="s">
        <v>142</v>
      </c>
      <c r="G275" s="1" t="s">
        <v>3217</v>
      </c>
      <c r="H275" s="1" t="s">
        <v>3218</v>
      </c>
      <c r="I275" s="1" t="s">
        <v>3219</v>
      </c>
      <c r="J275" s="1">
        <v>0</v>
      </c>
      <c r="K275" s="1">
        <v>0</v>
      </c>
      <c r="L275" s="1"/>
      <c r="M275" s="1"/>
      <c r="N275" s="1" t="s">
        <v>3220</v>
      </c>
      <c r="O275" s="1" t="s">
        <v>147</v>
      </c>
      <c r="P275" s="3" t="s">
        <v>96</v>
      </c>
      <c r="Q275" s="87" t="s">
        <v>1601</v>
      </c>
      <c r="R275" s="88">
        <v>29699840</v>
      </c>
      <c r="S275" s="87" t="s">
        <v>1601</v>
      </c>
      <c r="T275" s="96">
        <v>30269244</v>
      </c>
      <c r="U275" s="1"/>
      <c r="V275" s="43" t="s">
        <v>97</v>
      </c>
      <c r="W275" s="1" t="s">
        <v>3221</v>
      </c>
      <c r="X275" s="1"/>
      <c r="Y275" s="1" t="s">
        <v>98</v>
      </c>
      <c r="Z275" s="26"/>
      <c r="AA275" s="1" t="s">
        <v>3222</v>
      </c>
      <c r="AB275" s="1" t="s">
        <v>2242</v>
      </c>
      <c r="AC275" t="s">
        <v>2195</v>
      </c>
      <c r="AD275" s="1" t="s">
        <v>3223</v>
      </c>
      <c r="AE275" s="1" t="s">
        <v>3224</v>
      </c>
      <c r="AF275" s="1" t="s">
        <v>2245</v>
      </c>
      <c r="AG275" t="s">
        <v>2195</v>
      </c>
      <c r="AH275" s="1" t="s">
        <v>3225</v>
      </c>
      <c r="AI275" s="1" t="s">
        <v>3226</v>
      </c>
      <c r="AJ275" s="26" t="s">
        <v>105</v>
      </c>
      <c r="AK275" s="1"/>
      <c r="AL275" s="1"/>
      <c r="AM275" s="1"/>
      <c r="AN275" s="1"/>
      <c r="AO275" s="1"/>
      <c r="AP275" s="1"/>
      <c r="AQ275" s="1"/>
      <c r="AR275" s="1"/>
      <c r="AS275" s="1"/>
      <c r="BA275" s="1"/>
      <c r="BB275" s="1"/>
    </row>
    <row r="276" spans="1:54" ht="15" customHeight="1" thickTop="1" thickBot="1" x14ac:dyDescent="0.45">
      <c r="A276" s="31">
        <v>275</v>
      </c>
      <c r="B276" s="9" t="s">
        <v>86</v>
      </c>
      <c r="C276" s="4" t="s">
        <v>3227</v>
      </c>
      <c r="D276" s="4" t="s">
        <v>3228</v>
      </c>
      <c r="E276" s="1" t="s">
        <v>108</v>
      </c>
      <c r="F276" s="1" t="s">
        <v>127</v>
      </c>
      <c r="G276" s="1" t="s">
        <v>3229</v>
      </c>
      <c r="H276" s="1" t="s">
        <v>3230</v>
      </c>
      <c r="I276" s="1" t="s">
        <v>3231</v>
      </c>
      <c r="J276" s="1">
        <v>0</v>
      </c>
      <c r="K276" s="1">
        <v>0</v>
      </c>
      <c r="L276" s="1"/>
      <c r="M276" s="1"/>
      <c r="N276" s="1" t="s">
        <v>3232</v>
      </c>
      <c r="O276" s="1" t="s">
        <v>95</v>
      </c>
      <c r="P276" s="3" t="s">
        <v>96</v>
      </c>
      <c r="Q276" s="87" t="s">
        <v>1964</v>
      </c>
      <c r="R276" s="88">
        <v>25774788</v>
      </c>
      <c r="S276" s="87" t="s">
        <v>1964</v>
      </c>
      <c r="T276" s="96">
        <v>20333782</v>
      </c>
      <c r="U276" s="1"/>
      <c r="V276" s="43" t="s">
        <v>97</v>
      </c>
      <c r="W276" s="1"/>
      <c r="X276" s="1"/>
      <c r="Y276" s="1" t="s">
        <v>98</v>
      </c>
      <c r="Z276" s="26"/>
      <c r="AA276" s="1" t="s">
        <v>3233</v>
      </c>
      <c r="AB276" s="1" t="s">
        <v>2242</v>
      </c>
      <c r="AC276" t="s">
        <v>1174</v>
      </c>
      <c r="AD276" s="1" t="s">
        <v>3234</v>
      </c>
      <c r="AE276" s="1" t="s">
        <v>3235</v>
      </c>
      <c r="AF276" s="1" t="s">
        <v>2245</v>
      </c>
      <c r="AG276" t="s">
        <v>1174</v>
      </c>
      <c r="AH276" s="1" t="s">
        <v>3236</v>
      </c>
      <c r="AI276" s="1" t="s">
        <v>3237</v>
      </c>
      <c r="AJ276" s="26" t="s">
        <v>105</v>
      </c>
      <c r="AK276" s="1"/>
      <c r="AL276" s="1"/>
      <c r="AM276" s="1"/>
      <c r="AN276" s="1"/>
      <c r="AO276" s="1"/>
      <c r="AP276" s="1"/>
      <c r="AQ276" s="1"/>
      <c r="AR276" s="1"/>
      <c r="AS276" s="1"/>
      <c r="BA276" s="1"/>
      <c r="BB276" s="1"/>
    </row>
    <row r="277" spans="1:54" ht="15" customHeight="1" thickTop="1" thickBot="1" x14ac:dyDescent="0.45">
      <c r="A277" s="31">
        <v>276</v>
      </c>
      <c r="B277" s="9" t="s">
        <v>86</v>
      </c>
      <c r="C277" s="1"/>
      <c r="D277" s="1" t="s">
        <v>3238</v>
      </c>
      <c r="E277" s="1" t="s">
        <v>108</v>
      </c>
      <c r="F277" s="1" t="s">
        <v>127</v>
      </c>
      <c r="G277" s="1" t="s">
        <v>3239</v>
      </c>
      <c r="H277" s="1" t="s">
        <v>3240</v>
      </c>
      <c r="I277" s="1" t="s">
        <v>3241</v>
      </c>
      <c r="J277" s="1">
        <v>0</v>
      </c>
      <c r="K277" s="1">
        <v>0</v>
      </c>
      <c r="L277" s="1"/>
      <c r="M277" s="1"/>
      <c r="N277" s="91" t="s">
        <v>3242</v>
      </c>
      <c r="O277" s="1" t="s">
        <v>933</v>
      </c>
      <c r="P277" s="1" t="s">
        <v>934</v>
      </c>
      <c r="Q277" s="87" t="s">
        <v>628</v>
      </c>
      <c r="R277" s="88">
        <v>11076976</v>
      </c>
      <c r="S277" s="87" t="s">
        <v>628</v>
      </c>
      <c r="T277" s="96">
        <v>12280918</v>
      </c>
      <c r="U277" s="3" t="s">
        <v>935</v>
      </c>
      <c r="V277" s="43" t="s">
        <v>936</v>
      </c>
      <c r="W277" s="3"/>
      <c r="X277" s="3"/>
      <c r="Y277" s="44" t="s">
        <v>98</v>
      </c>
      <c r="Z277" s="26"/>
      <c r="AA277" s="1" t="s">
        <v>3243</v>
      </c>
      <c r="AB277" s="1" t="s">
        <v>2242</v>
      </c>
      <c r="AC277" t="s">
        <v>2218</v>
      </c>
      <c r="AD277" s="1" t="s">
        <v>3244</v>
      </c>
      <c r="AE277" s="1" t="s">
        <v>3245</v>
      </c>
      <c r="AF277" s="1" t="s">
        <v>2245</v>
      </c>
      <c r="AG277" t="s">
        <v>2218</v>
      </c>
      <c r="AH277" s="44" t="s">
        <v>3246</v>
      </c>
      <c r="AI277" s="45" t="s">
        <v>3247</v>
      </c>
      <c r="AJ277" s="26" t="s">
        <v>105</v>
      </c>
      <c r="AK277" s="1"/>
      <c r="AL277" s="1"/>
      <c r="AM277" s="1"/>
      <c r="AN277" s="1"/>
      <c r="AO277" s="1"/>
      <c r="AP277" s="1"/>
      <c r="AQ277" s="1"/>
      <c r="AR277" s="1"/>
      <c r="AS277" s="1"/>
      <c r="BA277" s="1"/>
      <c r="BB277" s="1"/>
    </row>
    <row r="278" spans="1:54" ht="15" customHeight="1" thickTop="1" thickBot="1" x14ac:dyDescent="0.45">
      <c r="A278" s="31">
        <v>277</v>
      </c>
      <c r="B278" s="9" t="s">
        <v>86</v>
      </c>
      <c r="C278" s="1"/>
      <c r="D278" s="1" t="s">
        <v>3248</v>
      </c>
      <c r="E278" s="1" t="s">
        <v>142</v>
      </c>
      <c r="F278" s="1" t="s">
        <v>109</v>
      </c>
      <c r="G278" s="1" t="s">
        <v>3249</v>
      </c>
      <c r="H278" s="1" t="s">
        <v>3250</v>
      </c>
      <c r="I278" s="1" t="s">
        <v>3251</v>
      </c>
      <c r="J278" s="1">
        <v>0</v>
      </c>
      <c r="K278" s="1">
        <v>0</v>
      </c>
      <c r="L278" s="1"/>
      <c r="M278" s="1"/>
      <c r="N278" s="91" t="s">
        <v>3252</v>
      </c>
      <c r="O278" s="1" t="s">
        <v>933</v>
      </c>
      <c r="P278" s="1" t="s">
        <v>934</v>
      </c>
      <c r="Q278" s="87" t="s">
        <v>327</v>
      </c>
      <c r="R278" s="88">
        <v>5453033</v>
      </c>
      <c r="S278" s="87" t="s">
        <v>177</v>
      </c>
      <c r="T278" s="96">
        <v>55710320</v>
      </c>
      <c r="U278" s="1" t="s">
        <v>2897</v>
      </c>
      <c r="V278" s="43" t="s">
        <v>936</v>
      </c>
      <c r="W278" s="3"/>
      <c r="X278" s="3"/>
      <c r="Y278" s="44" t="s">
        <v>98</v>
      </c>
      <c r="Z278" s="26"/>
      <c r="AA278" s="1" t="s">
        <v>3253</v>
      </c>
      <c r="AB278" s="1" t="s">
        <v>2242</v>
      </c>
      <c r="AC278" t="s">
        <v>2230</v>
      </c>
      <c r="AD278" s="1" t="s">
        <v>3254</v>
      </c>
      <c r="AE278" s="1" t="s">
        <v>3255</v>
      </c>
      <c r="AF278" s="1" t="s">
        <v>2245</v>
      </c>
      <c r="AG278" t="s">
        <v>2230</v>
      </c>
      <c r="AH278" s="44" t="s">
        <v>3256</v>
      </c>
      <c r="AI278" s="45" t="s">
        <v>3257</v>
      </c>
      <c r="AJ278" s="26" t="s">
        <v>105</v>
      </c>
      <c r="AK278" s="1"/>
      <c r="AL278" s="1"/>
      <c r="AM278" s="1"/>
      <c r="AN278" s="1"/>
      <c r="AO278" s="1"/>
      <c r="AP278" s="1"/>
      <c r="AQ278" s="1"/>
      <c r="AR278" s="1"/>
      <c r="AS278" s="1"/>
      <c r="BA278" s="1"/>
      <c r="BB278" s="1"/>
    </row>
    <row r="279" spans="1:54" ht="15" customHeight="1" thickTop="1" thickBot="1" x14ac:dyDescent="0.45">
      <c r="A279" s="31">
        <v>278</v>
      </c>
      <c r="B279" s="9" t="s">
        <v>86</v>
      </c>
      <c r="C279" s="4" t="s">
        <v>3258</v>
      </c>
      <c r="D279" s="4" t="s">
        <v>3259</v>
      </c>
      <c r="E279" s="1" t="s">
        <v>109</v>
      </c>
      <c r="F279" s="1" t="s">
        <v>127</v>
      </c>
      <c r="G279" s="1" t="s">
        <v>3260</v>
      </c>
      <c r="H279" s="1" t="s">
        <v>3261</v>
      </c>
      <c r="I279" s="1" t="s">
        <v>3262</v>
      </c>
      <c r="J279" s="1">
        <v>0</v>
      </c>
      <c r="K279" s="1">
        <v>0</v>
      </c>
      <c r="L279" s="1"/>
      <c r="M279" s="1"/>
      <c r="N279" s="1" t="s">
        <v>3263</v>
      </c>
      <c r="O279" s="1" t="s">
        <v>176</v>
      </c>
      <c r="P279" s="3" t="s">
        <v>96</v>
      </c>
      <c r="Q279" s="87" t="s">
        <v>132</v>
      </c>
      <c r="R279" s="88">
        <v>16346192</v>
      </c>
      <c r="S279" s="87" t="s">
        <v>132</v>
      </c>
      <c r="T279" s="96">
        <v>12974126</v>
      </c>
      <c r="U279" s="1"/>
      <c r="V279" s="43" t="s">
        <v>97</v>
      </c>
      <c r="W279" s="2" t="s">
        <v>735</v>
      </c>
      <c r="X279" s="2"/>
      <c r="Y279" s="1" t="s">
        <v>3264</v>
      </c>
      <c r="Z279" s="26"/>
      <c r="AA279" s="1" t="s">
        <v>3265</v>
      </c>
      <c r="AB279" s="1" t="s">
        <v>3266</v>
      </c>
      <c r="AC279" t="s">
        <v>24</v>
      </c>
      <c r="AD279" s="1" t="s">
        <v>3267</v>
      </c>
      <c r="AE279" s="1" t="s">
        <v>3268</v>
      </c>
      <c r="AF279" s="1" t="s">
        <v>3269</v>
      </c>
      <c r="AG279" t="s">
        <v>24</v>
      </c>
      <c r="AH279" s="1" t="s">
        <v>3270</v>
      </c>
      <c r="AI279" s="1" t="s">
        <v>3271</v>
      </c>
      <c r="AJ279" s="26" t="s">
        <v>105</v>
      </c>
      <c r="AK279" s="1"/>
      <c r="AL279" s="1"/>
      <c r="AM279" s="1"/>
      <c r="AN279" s="1"/>
      <c r="AO279" s="1"/>
      <c r="AP279" s="1"/>
      <c r="AQ279" s="1"/>
      <c r="AR279" s="1"/>
      <c r="AS279" s="1"/>
      <c r="BA279" s="1"/>
      <c r="BB279" s="1"/>
    </row>
    <row r="280" spans="1:54" ht="15" customHeight="1" thickTop="1" thickBot="1" x14ac:dyDescent="0.45">
      <c r="A280" s="31">
        <v>279</v>
      </c>
      <c r="B280" s="9" t="s">
        <v>86</v>
      </c>
      <c r="C280" s="4" t="s">
        <v>3272</v>
      </c>
      <c r="D280" s="4" t="s">
        <v>3273</v>
      </c>
      <c r="E280" s="1" t="s">
        <v>109</v>
      </c>
      <c r="F280" s="1" t="s">
        <v>127</v>
      </c>
      <c r="G280" s="1" t="s">
        <v>3274</v>
      </c>
      <c r="H280" s="1" t="s">
        <v>3275</v>
      </c>
      <c r="I280" s="1" t="s">
        <v>3276</v>
      </c>
      <c r="J280" s="1">
        <v>0</v>
      </c>
      <c r="K280" s="1">
        <v>0</v>
      </c>
      <c r="L280" s="1"/>
      <c r="M280" s="1"/>
      <c r="N280" s="1" t="s">
        <v>3277</v>
      </c>
      <c r="O280" s="1" t="s">
        <v>176</v>
      </c>
      <c r="P280" s="3" t="s">
        <v>96</v>
      </c>
      <c r="R280" s="88"/>
      <c r="S280" s="87" t="s">
        <v>239</v>
      </c>
      <c r="T280" s="96">
        <v>21773920</v>
      </c>
      <c r="U280" s="1"/>
      <c r="V280" s="43" t="s">
        <v>97</v>
      </c>
      <c r="W280" s="2" t="s">
        <v>735</v>
      </c>
      <c r="X280" s="2"/>
      <c r="Y280" s="1" t="s">
        <v>3264</v>
      </c>
      <c r="Z280" s="26"/>
      <c r="AA280" s="1" t="s">
        <v>3278</v>
      </c>
      <c r="AB280" s="1" t="s">
        <v>3266</v>
      </c>
      <c r="AC280" t="s">
        <v>135</v>
      </c>
      <c r="AD280" s="1" t="s">
        <v>3279</v>
      </c>
      <c r="AE280" s="1" t="s">
        <v>3280</v>
      </c>
      <c r="AF280" s="1" t="s">
        <v>3269</v>
      </c>
      <c r="AG280" t="s">
        <v>135</v>
      </c>
      <c r="AH280" s="1" t="s">
        <v>3281</v>
      </c>
      <c r="AI280" s="1" t="s">
        <v>3282</v>
      </c>
      <c r="AJ280" s="26" t="s">
        <v>105</v>
      </c>
      <c r="AK280" s="1"/>
      <c r="AL280" s="1"/>
      <c r="AM280" s="1"/>
      <c r="AN280" s="1"/>
      <c r="AO280" s="1"/>
      <c r="AP280" s="1"/>
      <c r="AQ280" s="1"/>
      <c r="AR280" s="1"/>
      <c r="AS280" s="1"/>
      <c r="BA280" s="1"/>
      <c r="BB280" s="1"/>
    </row>
    <row r="281" spans="1:54" ht="15" customHeight="1" thickTop="1" thickBot="1" x14ac:dyDescent="0.45">
      <c r="A281" s="31">
        <v>280</v>
      </c>
      <c r="B281" s="9" t="s">
        <v>86</v>
      </c>
      <c r="C281" s="4" t="s">
        <v>3283</v>
      </c>
      <c r="D281" s="4" t="s">
        <v>3284</v>
      </c>
      <c r="E281" s="1" t="s">
        <v>127</v>
      </c>
      <c r="F281" s="1" t="s">
        <v>108</v>
      </c>
      <c r="G281" s="1" t="s">
        <v>3285</v>
      </c>
      <c r="H281" s="1" t="s">
        <v>3286</v>
      </c>
      <c r="I281" s="1" t="s">
        <v>3287</v>
      </c>
      <c r="J281" s="1">
        <v>0</v>
      </c>
      <c r="K281" s="1">
        <v>0</v>
      </c>
      <c r="L281" s="1"/>
      <c r="M281" s="1"/>
      <c r="N281" s="1" t="s">
        <v>3288</v>
      </c>
      <c r="O281" s="1" t="s">
        <v>147</v>
      </c>
      <c r="P281" s="3" t="s">
        <v>96</v>
      </c>
      <c r="Q281" s="87" t="s">
        <v>516</v>
      </c>
      <c r="R281" s="88">
        <v>16781457</v>
      </c>
      <c r="S281" s="87" t="s">
        <v>516</v>
      </c>
      <c r="T281" s="96">
        <v>22443878</v>
      </c>
      <c r="U281" s="1"/>
      <c r="V281" s="43" t="s">
        <v>97</v>
      </c>
      <c r="W281" s="2" t="s">
        <v>735</v>
      </c>
      <c r="X281" s="2"/>
      <c r="Y281" s="1" t="s">
        <v>3264</v>
      </c>
      <c r="Z281" s="26"/>
      <c r="AA281" s="1" t="s">
        <v>3289</v>
      </c>
      <c r="AB281" s="1" t="s">
        <v>3266</v>
      </c>
      <c r="AC281" t="s">
        <v>150</v>
      </c>
      <c r="AD281" s="1" t="s">
        <v>3290</v>
      </c>
      <c r="AE281" s="1" t="s">
        <v>3291</v>
      </c>
      <c r="AF281" s="1" t="s">
        <v>3269</v>
      </c>
      <c r="AG281" t="s">
        <v>150</v>
      </c>
      <c r="AH281" s="1" t="s">
        <v>3292</v>
      </c>
      <c r="AI281" s="1" t="s">
        <v>3293</v>
      </c>
      <c r="AJ281" s="26" t="s">
        <v>105</v>
      </c>
      <c r="AK281" s="1"/>
      <c r="AL281" s="1"/>
      <c r="AM281" s="1"/>
      <c r="AN281" s="1"/>
      <c r="AO281" s="1"/>
      <c r="AP281" s="1"/>
      <c r="AQ281" s="1"/>
      <c r="AR281" s="1"/>
      <c r="AS281" s="1"/>
      <c r="BA281" s="1"/>
      <c r="BB281" s="1"/>
    </row>
    <row r="282" spans="1:54" ht="15" customHeight="1" thickTop="1" thickBot="1" x14ac:dyDescent="0.45">
      <c r="A282" s="31">
        <v>281</v>
      </c>
      <c r="B282" s="9" t="s">
        <v>86</v>
      </c>
      <c r="C282" s="4" t="s">
        <v>3294</v>
      </c>
      <c r="D282" s="4" t="s">
        <v>3295</v>
      </c>
      <c r="E282" s="1" t="s">
        <v>109</v>
      </c>
      <c r="F282" s="1" t="s">
        <v>142</v>
      </c>
      <c r="G282" s="1" t="s">
        <v>3296</v>
      </c>
      <c r="H282" s="1" t="s">
        <v>3297</v>
      </c>
      <c r="I282" s="1" t="s">
        <v>3298</v>
      </c>
      <c r="J282" s="1">
        <v>0</v>
      </c>
      <c r="K282" s="1">
        <v>0</v>
      </c>
      <c r="L282" s="1"/>
      <c r="M282" s="1"/>
      <c r="N282" s="1" t="s">
        <v>3299</v>
      </c>
      <c r="O282" s="1" t="s">
        <v>95</v>
      </c>
      <c r="P282" s="3" t="s">
        <v>96</v>
      </c>
      <c r="Q282" s="87" t="s">
        <v>491</v>
      </c>
      <c r="R282" s="88">
        <v>20893356</v>
      </c>
      <c r="U282" s="1"/>
      <c r="V282" s="43" t="s">
        <v>97</v>
      </c>
      <c r="W282" s="1"/>
      <c r="X282" s="1"/>
      <c r="Y282" s="1" t="s">
        <v>3264</v>
      </c>
      <c r="Z282" s="26"/>
      <c r="AA282" s="1" t="s">
        <v>3300</v>
      </c>
      <c r="AB282" s="1" t="s">
        <v>3266</v>
      </c>
      <c r="AC282" t="s">
        <v>165</v>
      </c>
      <c r="AD282" s="1" t="s">
        <v>3301</v>
      </c>
      <c r="AE282" s="1" t="s">
        <v>3302</v>
      </c>
      <c r="AF282" s="1" t="s">
        <v>3269</v>
      </c>
      <c r="AG282" t="s">
        <v>165</v>
      </c>
      <c r="AH282" s="1" t="s">
        <v>3303</v>
      </c>
      <c r="AI282" s="1" t="s">
        <v>3304</v>
      </c>
      <c r="AJ282" s="26" t="s">
        <v>105</v>
      </c>
      <c r="AK282" s="1"/>
      <c r="AL282" s="1"/>
      <c r="AM282" s="1"/>
      <c r="AN282" s="1"/>
      <c r="AO282" s="1"/>
      <c r="AP282" s="1"/>
      <c r="AQ282" s="1"/>
      <c r="AR282" s="1"/>
      <c r="AS282" s="1"/>
      <c r="BA282" s="1"/>
      <c r="BB282" s="1"/>
    </row>
    <row r="283" spans="1:54" ht="15" customHeight="1" thickTop="1" thickBot="1" x14ac:dyDescent="0.45">
      <c r="A283" s="31">
        <v>282</v>
      </c>
      <c r="B283" s="9" t="s">
        <v>86</v>
      </c>
      <c r="C283" s="4" t="s">
        <v>3305</v>
      </c>
      <c r="D283" s="4" t="s">
        <v>3306</v>
      </c>
      <c r="E283" s="1" t="s">
        <v>142</v>
      </c>
      <c r="F283" s="1" t="s">
        <v>127</v>
      </c>
      <c r="G283" s="1" t="s">
        <v>3307</v>
      </c>
      <c r="H283" s="1" t="s">
        <v>3308</v>
      </c>
      <c r="I283" s="1" t="s">
        <v>3309</v>
      </c>
      <c r="J283" s="1">
        <v>0</v>
      </c>
      <c r="K283" s="1">
        <v>0</v>
      </c>
      <c r="L283" s="1"/>
      <c r="M283" s="1"/>
      <c r="N283" s="1" t="s">
        <v>3310</v>
      </c>
      <c r="O283" s="1" t="s">
        <v>176</v>
      </c>
      <c r="P283" s="3" t="s">
        <v>96</v>
      </c>
      <c r="Q283" s="87" t="s">
        <v>190</v>
      </c>
      <c r="R283" s="88" t="s">
        <v>3311</v>
      </c>
      <c r="S283" s="87" t="s">
        <v>190</v>
      </c>
      <c r="T283" s="96">
        <v>70085972</v>
      </c>
      <c r="U283" s="1"/>
      <c r="V283" s="43" t="s">
        <v>97</v>
      </c>
      <c r="W283" s="1"/>
      <c r="X283" s="1"/>
      <c r="Y283" s="1" t="s">
        <v>3264</v>
      </c>
      <c r="Z283" s="26"/>
      <c r="AA283" s="1" t="s">
        <v>3312</v>
      </c>
      <c r="AB283" s="1" t="s">
        <v>3266</v>
      </c>
      <c r="AC283" t="s">
        <v>179</v>
      </c>
      <c r="AD283" s="1" t="s">
        <v>3313</v>
      </c>
      <c r="AE283" s="1" t="s">
        <v>3314</v>
      </c>
      <c r="AF283" s="1" t="s">
        <v>3269</v>
      </c>
      <c r="AG283" t="s">
        <v>179</v>
      </c>
      <c r="AH283" s="1" t="s">
        <v>3315</v>
      </c>
      <c r="AI283" s="1" t="s">
        <v>3316</v>
      </c>
      <c r="AJ283" s="26" t="s">
        <v>105</v>
      </c>
      <c r="AK283" s="1"/>
      <c r="AL283" s="1"/>
      <c r="AM283" s="1"/>
      <c r="AN283" s="1"/>
      <c r="AO283" s="1"/>
      <c r="AP283" s="1"/>
      <c r="AQ283" s="1"/>
      <c r="AR283" s="1"/>
      <c r="AS283" s="1"/>
      <c r="BA283" s="1"/>
      <c r="BB283" s="1"/>
    </row>
    <row r="284" spans="1:54" ht="15" customHeight="1" thickTop="1" thickBot="1" x14ac:dyDescent="0.45">
      <c r="A284" s="31">
        <v>283</v>
      </c>
      <c r="B284" s="9" t="s">
        <v>86</v>
      </c>
      <c r="C284" s="4" t="s">
        <v>3317</v>
      </c>
      <c r="D284" s="4" t="s">
        <v>3317</v>
      </c>
      <c r="E284" s="1" t="s">
        <v>108</v>
      </c>
      <c r="F284" s="1" t="s">
        <v>142</v>
      </c>
      <c r="G284" s="1" t="s">
        <v>3318</v>
      </c>
      <c r="H284" s="1" t="s">
        <v>3319</v>
      </c>
      <c r="I284" s="1" t="s">
        <v>3320</v>
      </c>
      <c r="J284" s="1">
        <v>0</v>
      </c>
      <c r="K284" s="1">
        <v>0</v>
      </c>
      <c r="L284" s="1"/>
      <c r="M284" s="1"/>
      <c r="N284" s="1" t="s">
        <v>3321</v>
      </c>
      <c r="O284" s="1" t="s">
        <v>147</v>
      </c>
      <c r="P284" s="3" t="s">
        <v>96</v>
      </c>
      <c r="Q284" s="87" t="s">
        <v>239</v>
      </c>
      <c r="R284" s="88">
        <v>23568768</v>
      </c>
      <c r="S284" s="87" t="s">
        <v>314</v>
      </c>
      <c r="T284" s="96">
        <v>9598576</v>
      </c>
      <c r="U284" s="1"/>
      <c r="V284" s="43" t="s">
        <v>97</v>
      </c>
      <c r="W284" s="1"/>
      <c r="X284" s="1"/>
      <c r="Y284" s="1" t="s">
        <v>3264</v>
      </c>
      <c r="Z284" s="26"/>
      <c r="AA284" s="1" t="s">
        <v>3322</v>
      </c>
      <c r="AB284" s="1" t="s">
        <v>3266</v>
      </c>
      <c r="AC284" t="s">
        <v>192</v>
      </c>
      <c r="AD284" s="1" t="s">
        <v>3323</v>
      </c>
      <c r="AE284" s="1" t="s">
        <v>3324</v>
      </c>
      <c r="AF284" s="1" t="s">
        <v>3269</v>
      </c>
      <c r="AG284" t="s">
        <v>192</v>
      </c>
      <c r="AH284" s="1" t="s">
        <v>3325</v>
      </c>
      <c r="AI284" s="1" t="s">
        <v>3326</v>
      </c>
      <c r="AJ284" s="26" t="s">
        <v>105</v>
      </c>
      <c r="AK284" s="1"/>
      <c r="AL284" s="1"/>
      <c r="AM284" s="1"/>
      <c r="AN284" s="1"/>
      <c r="AO284" s="1"/>
      <c r="AP284" s="1"/>
      <c r="AQ284" s="1"/>
      <c r="AR284" s="1"/>
      <c r="AS284" s="1"/>
      <c r="BA284" s="1"/>
      <c r="BB284" s="1"/>
    </row>
    <row r="285" spans="1:54" ht="15" customHeight="1" thickTop="1" thickBot="1" x14ac:dyDescent="0.45">
      <c r="A285" s="31">
        <v>284</v>
      </c>
      <c r="B285" s="9" t="s">
        <v>86</v>
      </c>
      <c r="C285" s="4" t="s">
        <v>3327</v>
      </c>
      <c r="D285" s="4" t="s">
        <v>3328</v>
      </c>
      <c r="E285" s="1" t="s">
        <v>109</v>
      </c>
      <c r="F285" s="1" t="s">
        <v>157</v>
      </c>
      <c r="G285" s="1" t="s">
        <v>3329</v>
      </c>
      <c r="H285" s="1" t="s">
        <v>3330</v>
      </c>
      <c r="I285" s="1" t="s">
        <v>3331</v>
      </c>
      <c r="J285" s="1">
        <v>0</v>
      </c>
      <c r="K285" s="1">
        <v>0</v>
      </c>
      <c r="L285" s="1"/>
      <c r="M285" s="1"/>
      <c r="N285" s="1" t="s">
        <v>3332</v>
      </c>
      <c r="O285" s="1" t="s">
        <v>176</v>
      </c>
      <c r="P285" s="3" t="s">
        <v>96</v>
      </c>
      <c r="Q285" s="87" t="s">
        <v>190</v>
      </c>
      <c r="R285" s="88">
        <v>27438208</v>
      </c>
      <c r="S285" s="87" t="s">
        <v>1457</v>
      </c>
      <c r="T285" s="96">
        <v>17770066</v>
      </c>
      <c r="U285" s="1"/>
      <c r="V285" s="43" t="s">
        <v>97</v>
      </c>
      <c r="W285" s="1"/>
      <c r="X285" s="1"/>
      <c r="Y285" s="1" t="s">
        <v>3264</v>
      </c>
      <c r="Z285" s="26"/>
      <c r="AA285" s="1" t="s">
        <v>3333</v>
      </c>
      <c r="AB285" s="1" t="s">
        <v>3266</v>
      </c>
      <c r="AC285" t="s">
        <v>205</v>
      </c>
      <c r="AD285" s="1" t="s">
        <v>3334</v>
      </c>
      <c r="AE285" s="1" t="s">
        <v>3335</v>
      </c>
      <c r="AF285" s="1" t="s">
        <v>3269</v>
      </c>
      <c r="AG285" t="s">
        <v>205</v>
      </c>
      <c r="AH285" s="1" t="s">
        <v>3336</v>
      </c>
      <c r="AI285" s="1" t="s">
        <v>3337</v>
      </c>
      <c r="AJ285" s="26" t="s">
        <v>105</v>
      </c>
      <c r="AK285" s="1"/>
      <c r="AL285" s="1"/>
      <c r="AM285" s="1"/>
      <c r="AN285" s="1"/>
      <c r="AO285" s="1"/>
      <c r="AP285" s="1"/>
      <c r="AQ285" s="1"/>
      <c r="AR285" s="1"/>
      <c r="AS285" s="1"/>
      <c r="BA285" s="1"/>
      <c r="BB285" s="1"/>
    </row>
    <row r="286" spans="1:54" ht="15" customHeight="1" thickTop="1" thickBot="1" x14ac:dyDescent="0.45">
      <c r="A286" s="31">
        <v>285</v>
      </c>
      <c r="B286" s="9" t="s">
        <v>86</v>
      </c>
      <c r="C286" s="4" t="s">
        <v>3338</v>
      </c>
      <c r="D286" s="4" t="s">
        <v>3339</v>
      </c>
      <c r="E286" s="1" t="s">
        <v>142</v>
      </c>
      <c r="F286" s="1" t="s">
        <v>127</v>
      </c>
      <c r="G286" s="1" t="s">
        <v>3340</v>
      </c>
      <c r="H286" s="1" t="s">
        <v>3341</v>
      </c>
      <c r="I286" s="1" t="s">
        <v>3342</v>
      </c>
      <c r="J286" s="1">
        <v>0</v>
      </c>
      <c r="K286" s="1">
        <v>0</v>
      </c>
      <c r="L286" s="1"/>
      <c r="M286" s="1"/>
      <c r="N286" s="1" t="s">
        <v>3343</v>
      </c>
      <c r="O286" s="1" t="s">
        <v>95</v>
      </c>
      <c r="P286" s="3" t="s">
        <v>96</v>
      </c>
      <c r="Q286" s="87" t="s">
        <v>115</v>
      </c>
      <c r="R286" s="88">
        <v>61099332</v>
      </c>
      <c r="S286" s="87" t="s">
        <v>115</v>
      </c>
      <c r="T286" s="96">
        <v>8668369</v>
      </c>
      <c r="U286" s="1"/>
      <c r="V286" s="43" t="s">
        <v>97</v>
      </c>
      <c r="W286" s="1"/>
      <c r="X286" s="1"/>
      <c r="Y286" s="1" t="s">
        <v>3264</v>
      </c>
      <c r="Z286" s="26"/>
      <c r="AA286" s="1" t="s">
        <v>3344</v>
      </c>
      <c r="AB286" s="1" t="s">
        <v>3266</v>
      </c>
      <c r="AC286" t="s">
        <v>217</v>
      </c>
      <c r="AD286" s="1" t="s">
        <v>3345</v>
      </c>
      <c r="AE286" s="1" t="s">
        <v>3346</v>
      </c>
      <c r="AF286" s="1" t="s">
        <v>3269</v>
      </c>
      <c r="AG286" t="s">
        <v>217</v>
      </c>
      <c r="AH286" s="1" t="s">
        <v>3347</v>
      </c>
      <c r="AI286" s="1" t="s">
        <v>3348</v>
      </c>
      <c r="AJ286" s="26" t="s">
        <v>105</v>
      </c>
      <c r="AK286" s="1"/>
      <c r="AL286" s="1"/>
      <c r="AM286" s="1"/>
      <c r="AN286" s="1"/>
      <c r="AO286" s="1"/>
      <c r="AP286" s="1"/>
      <c r="AQ286" s="1"/>
      <c r="AR286" s="1"/>
      <c r="AS286" s="1"/>
      <c r="BA286" s="1"/>
      <c r="BB286" s="1"/>
    </row>
    <row r="287" spans="1:54" ht="15" customHeight="1" thickTop="1" thickBot="1" x14ac:dyDescent="0.45">
      <c r="A287" s="31">
        <v>286</v>
      </c>
      <c r="B287" s="9" t="s">
        <v>86</v>
      </c>
      <c r="C287" s="4" t="s">
        <v>3349</v>
      </c>
      <c r="D287" s="4" t="s">
        <v>3350</v>
      </c>
      <c r="E287" s="1" t="s">
        <v>109</v>
      </c>
      <c r="F287" s="1" t="s">
        <v>142</v>
      </c>
      <c r="G287" s="1" t="s">
        <v>3351</v>
      </c>
      <c r="H287" s="1" t="s">
        <v>3352</v>
      </c>
      <c r="I287" s="1" t="s">
        <v>3353</v>
      </c>
      <c r="J287" s="1">
        <v>0</v>
      </c>
      <c r="K287" s="1">
        <v>0</v>
      </c>
      <c r="L287" s="1"/>
      <c r="M287" s="1"/>
      <c r="N287" s="1" t="s">
        <v>3354</v>
      </c>
      <c r="O287" s="1" t="s">
        <v>95</v>
      </c>
      <c r="P287" s="3" t="s">
        <v>96</v>
      </c>
      <c r="Q287" s="87" t="s">
        <v>415</v>
      </c>
      <c r="R287" s="88">
        <v>24004835</v>
      </c>
      <c r="U287" s="1"/>
      <c r="V287" s="43" t="s">
        <v>97</v>
      </c>
      <c r="W287" s="1"/>
      <c r="X287" s="1"/>
      <c r="Y287" s="1" t="s">
        <v>3264</v>
      </c>
      <c r="Z287" s="26"/>
      <c r="AA287" s="1" t="s">
        <v>3355</v>
      </c>
      <c r="AB287" s="1" t="s">
        <v>3266</v>
      </c>
      <c r="AC287" t="s">
        <v>26</v>
      </c>
      <c r="AD287" s="1" t="s">
        <v>3356</v>
      </c>
      <c r="AE287" s="1" t="s">
        <v>3357</v>
      </c>
      <c r="AF287" s="1" t="s">
        <v>3269</v>
      </c>
      <c r="AG287" t="s">
        <v>26</v>
      </c>
      <c r="AH287" s="1" t="s">
        <v>3358</v>
      </c>
      <c r="AI287" s="1" t="s">
        <v>3359</v>
      </c>
      <c r="AJ287" s="26" t="s">
        <v>105</v>
      </c>
      <c r="AK287" s="1"/>
      <c r="AL287" s="1"/>
      <c r="AM287" s="1"/>
      <c r="AN287" s="1"/>
      <c r="AO287" s="1"/>
      <c r="AP287" s="1"/>
      <c r="AQ287" s="1"/>
      <c r="AR287" s="1"/>
      <c r="AS287" s="1"/>
      <c r="BA287" s="1"/>
      <c r="BB287" s="1"/>
    </row>
    <row r="288" spans="1:54" ht="15" customHeight="1" thickTop="1" thickBot="1" x14ac:dyDescent="0.45">
      <c r="A288" s="31">
        <v>287</v>
      </c>
      <c r="B288" s="9" t="s">
        <v>86</v>
      </c>
      <c r="C288" s="4" t="s">
        <v>3360</v>
      </c>
      <c r="D288" s="4" t="s">
        <v>3361</v>
      </c>
      <c r="E288" s="1" t="s">
        <v>109</v>
      </c>
      <c r="F288" s="1" t="s">
        <v>142</v>
      </c>
      <c r="G288" s="1" t="s">
        <v>3362</v>
      </c>
      <c r="H288" s="1" t="s">
        <v>3363</v>
      </c>
      <c r="I288" s="1" t="s">
        <v>3364</v>
      </c>
      <c r="J288" s="1">
        <v>0</v>
      </c>
      <c r="K288" s="1">
        <v>0</v>
      </c>
      <c r="L288" s="1"/>
      <c r="M288" s="1"/>
      <c r="N288" s="1" t="s">
        <v>3365</v>
      </c>
      <c r="O288" s="1" t="s">
        <v>95</v>
      </c>
      <c r="P288" s="3" t="s">
        <v>96</v>
      </c>
      <c r="Q288" s="87" t="s">
        <v>590</v>
      </c>
      <c r="R288" s="88">
        <v>46397112</v>
      </c>
      <c r="S288" s="87" t="s">
        <v>590</v>
      </c>
      <c r="T288" s="96">
        <v>47358507</v>
      </c>
      <c r="U288" s="1"/>
      <c r="V288" s="43" t="s">
        <v>97</v>
      </c>
      <c r="W288" s="1"/>
      <c r="X288" s="1"/>
      <c r="Y288" s="1" t="s">
        <v>3264</v>
      </c>
      <c r="Z288" s="26"/>
      <c r="AA288" s="1" t="s">
        <v>3366</v>
      </c>
      <c r="AB288" s="1" t="s">
        <v>3266</v>
      </c>
      <c r="AC288" t="s">
        <v>241</v>
      </c>
      <c r="AD288" s="1" t="s">
        <v>3367</v>
      </c>
      <c r="AE288" s="1" t="s">
        <v>3368</v>
      </c>
      <c r="AF288" s="1" t="s">
        <v>3269</v>
      </c>
      <c r="AG288" t="s">
        <v>241</v>
      </c>
      <c r="AH288" s="1" t="s">
        <v>3369</v>
      </c>
      <c r="AI288" s="1" t="s">
        <v>3370</v>
      </c>
      <c r="AJ288" s="26" t="s">
        <v>105</v>
      </c>
      <c r="AK288" s="1"/>
      <c r="AL288" s="1"/>
      <c r="AM288" s="1"/>
      <c r="AN288" s="1"/>
      <c r="AO288" s="1"/>
      <c r="AP288" s="1"/>
      <c r="AQ288" s="1"/>
      <c r="AR288" s="1"/>
      <c r="AS288" s="1"/>
      <c r="BA288" s="1"/>
      <c r="BB288" s="1"/>
    </row>
    <row r="289" spans="1:54" ht="15" customHeight="1" thickTop="1" thickBot="1" x14ac:dyDescent="0.45">
      <c r="A289" s="31">
        <v>288</v>
      </c>
      <c r="B289" s="9" t="s">
        <v>86</v>
      </c>
      <c r="C289" s="4" t="s">
        <v>3371</v>
      </c>
      <c r="D289" s="4" t="s">
        <v>3372</v>
      </c>
      <c r="E289" s="1" t="s">
        <v>108</v>
      </c>
      <c r="F289" s="1" t="s">
        <v>127</v>
      </c>
      <c r="G289" s="1" t="s">
        <v>3373</v>
      </c>
      <c r="H289" s="1" t="s">
        <v>3374</v>
      </c>
      <c r="I289" s="1" t="s">
        <v>3375</v>
      </c>
      <c r="J289" s="1">
        <v>0</v>
      </c>
      <c r="K289" s="1">
        <v>0</v>
      </c>
      <c r="L289" s="1"/>
      <c r="M289" s="1"/>
      <c r="N289" s="1" t="s">
        <v>3376</v>
      </c>
      <c r="O289" s="1" t="s">
        <v>176</v>
      </c>
      <c r="P289" s="3" t="s">
        <v>96</v>
      </c>
      <c r="R289" s="88"/>
      <c r="S289" s="87" t="s">
        <v>133</v>
      </c>
      <c r="T289" s="96">
        <v>12380464</v>
      </c>
      <c r="U289" s="1"/>
      <c r="V289" s="43" t="s">
        <v>97</v>
      </c>
      <c r="W289" s="1"/>
      <c r="X289" s="1"/>
      <c r="Y289" s="1" t="s">
        <v>3264</v>
      </c>
      <c r="Z289" s="26"/>
      <c r="AA289" s="1" t="s">
        <v>3377</v>
      </c>
      <c r="AB289" s="1" t="s">
        <v>3266</v>
      </c>
      <c r="AC289" t="s">
        <v>254</v>
      </c>
      <c r="AD289" s="1" t="s">
        <v>3378</v>
      </c>
      <c r="AE289" s="1" t="s">
        <v>3379</v>
      </c>
      <c r="AF289" s="1" t="s">
        <v>3269</v>
      </c>
      <c r="AG289" t="s">
        <v>254</v>
      </c>
      <c r="AH289" s="1" t="s">
        <v>3380</v>
      </c>
      <c r="AI289" s="1" t="s">
        <v>3381</v>
      </c>
      <c r="AJ289" s="26" t="s">
        <v>105</v>
      </c>
      <c r="AK289" s="1"/>
      <c r="AL289" s="1"/>
      <c r="AM289" s="1"/>
      <c r="AN289" s="1"/>
      <c r="AO289" s="1"/>
      <c r="AP289" s="1"/>
      <c r="AQ289" s="1"/>
      <c r="AR289" s="1"/>
      <c r="AS289" s="1"/>
      <c r="BA289" s="1"/>
      <c r="BB289" s="1"/>
    </row>
    <row r="290" spans="1:54" ht="15" customHeight="1" thickTop="1" thickBot="1" x14ac:dyDescent="0.45">
      <c r="A290" s="31">
        <v>289</v>
      </c>
      <c r="B290" s="9" t="s">
        <v>86</v>
      </c>
      <c r="C290" s="4" t="s">
        <v>3382</v>
      </c>
      <c r="D290" s="4" t="s">
        <v>3383</v>
      </c>
      <c r="E290" s="1" t="s">
        <v>108</v>
      </c>
      <c r="F290" s="1" t="s">
        <v>127</v>
      </c>
      <c r="G290" s="1" t="s">
        <v>3384</v>
      </c>
      <c r="H290" s="1" t="s">
        <v>3385</v>
      </c>
      <c r="I290" s="1" t="s">
        <v>3386</v>
      </c>
      <c r="J290" s="1">
        <v>0</v>
      </c>
      <c r="K290" s="1">
        <v>0</v>
      </c>
      <c r="L290" s="1"/>
      <c r="M290" s="1"/>
      <c r="N290" s="1" t="s">
        <v>3387</v>
      </c>
      <c r="O290" s="1" t="s">
        <v>176</v>
      </c>
      <c r="P290" s="3" t="s">
        <v>96</v>
      </c>
      <c r="Q290" s="87" t="s">
        <v>603</v>
      </c>
      <c r="R290" s="88">
        <v>21291286</v>
      </c>
      <c r="S290" s="87" t="s">
        <v>603</v>
      </c>
      <c r="T290" s="96">
        <v>14800538</v>
      </c>
      <c r="U290" s="1"/>
      <c r="V290" s="43" t="s">
        <v>97</v>
      </c>
      <c r="W290" s="1"/>
      <c r="X290" s="1"/>
      <c r="Y290" s="1" t="s">
        <v>3264</v>
      </c>
      <c r="Z290" s="26"/>
      <c r="AA290" s="1" t="s">
        <v>3388</v>
      </c>
      <c r="AB290" s="1" t="s">
        <v>3266</v>
      </c>
      <c r="AC290" t="s">
        <v>266</v>
      </c>
      <c r="AD290" s="1" t="s">
        <v>3389</v>
      </c>
      <c r="AE290" s="1" t="s">
        <v>3390</v>
      </c>
      <c r="AF290" s="1" t="s">
        <v>3269</v>
      </c>
      <c r="AG290" t="s">
        <v>266</v>
      </c>
      <c r="AH290" s="1" t="s">
        <v>3391</v>
      </c>
      <c r="AI290" s="1" t="s">
        <v>3392</v>
      </c>
      <c r="AJ290" s="26" t="s">
        <v>105</v>
      </c>
      <c r="AK290" s="1"/>
      <c r="AL290" s="1"/>
      <c r="AM290" s="1"/>
      <c r="AN290" s="1"/>
      <c r="AO290" s="1"/>
      <c r="AP290" s="1"/>
      <c r="AQ290" s="1"/>
      <c r="AR290" s="1"/>
      <c r="AS290" s="1"/>
      <c r="BA290" s="1"/>
      <c r="BB290" s="1"/>
    </row>
    <row r="291" spans="1:54" ht="15" customHeight="1" thickTop="1" thickBot="1" x14ac:dyDescent="0.45">
      <c r="A291" s="31">
        <v>290</v>
      </c>
      <c r="B291" s="9" t="s">
        <v>86</v>
      </c>
      <c r="C291" s="4" t="s">
        <v>3393</v>
      </c>
      <c r="D291" s="4" t="s">
        <v>3393</v>
      </c>
      <c r="E291" s="1" t="s">
        <v>142</v>
      </c>
      <c r="F291" s="1" t="s">
        <v>127</v>
      </c>
      <c r="G291" s="1" t="s">
        <v>3394</v>
      </c>
      <c r="H291" s="1" t="s">
        <v>3395</v>
      </c>
      <c r="I291" s="1" t="s">
        <v>3396</v>
      </c>
      <c r="J291" s="44">
        <v>2.2000000000000002</v>
      </c>
      <c r="K291" s="1">
        <v>0</v>
      </c>
      <c r="L291" s="1"/>
      <c r="M291" s="1"/>
      <c r="N291" s="1" t="s">
        <v>3397</v>
      </c>
      <c r="O291" s="1" t="s">
        <v>147</v>
      </c>
      <c r="P291" s="3" t="s">
        <v>96</v>
      </c>
      <c r="Q291" s="87" t="s">
        <v>1070</v>
      </c>
      <c r="R291" s="88">
        <v>24857375</v>
      </c>
      <c r="U291" s="1"/>
      <c r="V291" s="43" t="s">
        <v>97</v>
      </c>
      <c r="W291" s="1"/>
      <c r="X291" s="1"/>
      <c r="Y291" s="1" t="s">
        <v>3264</v>
      </c>
      <c r="Z291" s="26"/>
      <c r="AA291" s="1" t="s">
        <v>3398</v>
      </c>
      <c r="AB291" s="1" t="s">
        <v>3266</v>
      </c>
      <c r="AC291" t="s">
        <v>279</v>
      </c>
      <c r="AD291" s="1" t="s">
        <v>3399</v>
      </c>
      <c r="AE291" s="1" t="s">
        <v>3400</v>
      </c>
      <c r="AF291" s="1" t="s">
        <v>3269</v>
      </c>
      <c r="AG291" t="s">
        <v>279</v>
      </c>
      <c r="AH291" s="1" t="s">
        <v>3401</v>
      </c>
      <c r="AI291" s="1" t="s">
        <v>3402</v>
      </c>
      <c r="AJ291" s="26" t="s">
        <v>105</v>
      </c>
      <c r="AK291" s="1"/>
      <c r="AL291" s="1"/>
      <c r="AM291" s="1"/>
      <c r="AN291" s="1"/>
      <c r="AO291" s="1"/>
      <c r="AP291" s="1"/>
      <c r="AQ291" s="1"/>
      <c r="AR291" s="1"/>
      <c r="AS291" s="1"/>
      <c r="BA291" s="1"/>
      <c r="BB291" s="1"/>
    </row>
    <row r="292" spans="1:54" ht="15" customHeight="1" thickTop="1" thickBot="1" x14ac:dyDescent="0.45">
      <c r="A292" s="31">
        <v>291</v>
      </c>
      <c r="B292" s="9" t="s">
        <v>86</v>
      </c>
      <c r="C292" s="4" t="s">
        <v>3403</v>
      </c>
      <c r="D292" s="4" t="s">
        <v>3404</v>
      </c>
      <c r="E292" s="1" t="s">
        <v>142</v>
      </c>
      <c r="F292" s="1" t="s">
        <v>127</v>
      </c>
      <c r="G292" s="1" t="s">
        <v>3405</v>
      </c>
      <c r="H292" s="1" t="s">
        <v>3406</v>
      </c>
      <c r="I292" s="1" t="s">
        <v>3407</v>
      </c>
      <c r="J292" s="1">
        <v>0</v>
      </c>
      <c r="K292" s="1">
        <v>0</v>
      </c>
      <c r="L292" s="1"/>
      <c r="M292" s="1"/>
      <c r="N292" s="1" t="s">
        <v>3408</v>
      </c>
      <c r="O292" s="1" t="s">
        <v>95</v>
      </c>
      <c r="P292" s="3" t="s">
        <v>96</v>
      </c>
      <c r="Q292" s="87" t="s">
        <v>327</v>
      </c>
      <c r="R292" s="88" t="s">
        <v>3409</v>
      </c>
      <c r="S292" s="87" t="s">
        <v>327</v>
      </c>
      <c r="T292" s="96">
        <v>21359050</v>
      </c>
      <c r="U292" s="1"/>
      <c r="V292" s="43" t="s">
        <v>97</v>
      </c>
      <c r="W292" s="1"/>
      <c r="X292" s="1"/>
      <c r="Y292" s="1" t="s">
        <v>3264</v>
      </c>
      <c r="Z292" s="26"/>
      <c r="AA292" s="1" t="s">
        <v>3410</v>
      </c>
      <c r="AB292" s="1" t="s">
        <v>3266</v>
      </c>
      <c r="AC292" t="s">
        <v>292</v>
      </c>
      <c r="AD292" s="1" t="s">
        <v>3411</v>
      </c>
      <c r="AE292" s="1" t="s">
        <v>3412</v>
      </c>
      <c r="AF292" s="1" t="s">
        <v>3269</v>
      </c>
      <c r="AG292" t="s">
        <v>292</v>
      </c>
      <c r="AH292" s="1" t="s">
        <v>3413</v>
      </c>
      <c r="AI292" s="1" t="s">
        <v>3414</v>
      </c>
      <c r="AJ292" s="26" t="s">
        <v>105</v>
      </c>
      <c r="AK292" s="1"/>
      <c r="AL292" s="1"/>
      <c r="AM292" s="1"/>
      <c r="AN292" s="1"/>
      <c r="AO292" s="1"/>
      <c r="AP292" s="1"/>
      <c r="AQ292" s="1"/>
      <c r="AR292" s="1"/>
      <c r="AS292" s="1"/>
      <c r="BA292" s="1"/>
      <c r="BB292" s="1"/>
    </row>
    <row r="293" spans="1:54" ht="15" customHeight="1" thickTop="1" thickBot="1" x14ac:dyDescent="0.45">
      <c r="A293" s="31">
        <v>292</v>
      </c>
      <c r="B293" s="9" t="s">
        <v>86</v>
      </c>
      <c r="C293" s="4" t="s">
        <v>3415</v>
      </c>
      <c r="D293" s="4" t="s">
        <v>3416</v>
      </c>
      <c r="E293" s="1" t="s">
        <v>142</v>
      </c>
      <c r="F293" s="1" t="s">
        <v>109</v>
      </c>
      <c r="G293" s="1" t="s">
        <v>3417</v>
      </c>
      <c r="H293" s="1" t="s">
        <v>3418</v>
      </c>
      <c r="I293" s="1" t="s">
        <v>3419</v>
      </c>
      <c r="J293" s="1">
        <v>0</v>
      </c>
      <c r="K293" s="1">
        <v>0</v>
      </c>
      <c r="L293" s="1"/>
      <c r="M293" s="1"/>
      <c r="N293" s="1" t="s">
        <v>3420</v>
      </c>
      <c r="O293" s="1" t="s">
        <v>176</v>
      </c>
      <c r="P293" s="3" t="s">
        <v>96</v>
      </c>
      <c r="Q293" s="87" t="s">
        <v>628</v>
      </c>
      <c r="R293" s="88">
        <v>8187490</v>
      </c>
      <c r="S293" s="87" t="s">
        <v>628</v>
      </c>
      <c r="T293" s="96">
        <v>9310115</v>
      </c>
      <c r="U293" s="1"/>
      <c r="V293" s="43" t="s">
        <v>97</v>
      </c>
      <c r="W293" s="1"/>
      <c r="X293" s="1"/>
      <c r="Y293" s="1" t="s">
        <v>3264</v>
      </c>
      <c r="Z293" s="26"/>
      <c r="AA293" s="1" t="s">
        <v>3421</v>
      </c>
      <c r="AB293" s="1" t="s">
        <v>3266</v>
      </c>
      <c r="AC293" t="s">
        <v>304</v>
      </c>
      <c r="AD293" s="1" t="s">
        <v>3422</v>
      </c>
      <c r="AE293" s="1" t="s">
        <v>3423</v>
      </c>
      <c r="AF293" s="1" t="s">
        <v>3269</v>
      </c>
      <c r="AG293" t="s">
        <v>304</v>
      </c>
      <c r="AH293" s="1" t="s">
        <v>3424</v>
      </c>
      <c r="AI293" s="1" t="s">
        <v>3425</v>
      </c>
      <c r="AJ293" s="26" t="s">
        <v>105</v>
      </c>
      <c r="AK293" s="1"/>
      <c r="AL293" s="1"/>
      <c r="AM293" s="1"/>
      <c r="AN293" s="1"/>
      <c r="AO293" s="1"/>
      <c r="AP293" s="1"/>
      <c r="AQ293" s="1"/>
      <c r="AR293" s="1"/>
      <c r="AS293" s="1"/>
      <c r="BA293" s="1"/>
      <c r="BB293" s="1"/>
    </row>
    <row r="294" spans="1:54" ht="15" customHeight="1" thickTop="1" thickBot="1" x14ac:dyDescent="0.45">
      <c r="A294" s="31">
        <v>293</v>
      </c>
      <c r="B294" s="9" t="s">
        <v>86</v>
      </c>
      <c r="C294" s="4" t="s">
        <v>3426</v>
      </c>
      <c r="D294" s="4" t="s">
        <v>3427</v>
      </c>
      <c r="E294" s="1" t="s">
        <v>108</v>
      </c>
      <c r="F294" s="1" t="s">
        <v>109</v>
      </c>
      <c r="G294" s="1" t="s">
        <v>3428</v>
      </c>
      <c r="H294" s="1" t="s">
        <v>3429</v>
      </c>
      <c r="I294" s="1" t="s">
        <v>3430</v>
      </c>
      <c r="J294" s="1">
        <v>0</v>
      </c>
      <c r="K294" s="1">
        <v>0</v>
      </c>
      <c r="L294" s="1"/>
      <c r="M294" s="1"/>
      <c r="N294" s="1" t="s">
        <v>3431</v>
      </c>
      <c r="O294" s="1" t="s">
        <v>176</v>
      </c>
      <c r="P294" s="3" t="s">
        <v>96</v>
      </c>
      <c r="Q294" s="87" t="s">
        <v>553</v>
      </c>
      <c r="R294" s="88">
        <v>17321046</v>
      </c>
      <c r="S294" s="87" t="s">
        <v>553</v>
      </c>
      <c r="T294" s="96">
        <v>9568130</v>
      </c>
      <c r="U294" s="1"/>
      <c r="V294" s="43" t="s">
        <v>97</v>
      </c>
      <c r="W294" s="1"/>
      <c r="X294" s="1"/>
      <c r="Y294" s="1" t="s">
        <v>3264</v>
      </c>
      <c r="Z294" s="26"/>
      <c r="AA294" s="1" t="s">
        <v>3432</v>
      </c>
      <c r="AB294" s="1" t="s">
        <v>3266</v>
      </c>
      <c r="AC294" t="s">
        <v>316</v>
      </c>
      <c r="AD294" s="1" t="s">
        <v>3433</v>
      </c>
      <c r="AE294" s="1" t="s">
        <v>3434</v>
      </c>
      <c r="AF294" s="1" t="s">
        <v>3269</v>
      </c>
      <c r="AG294" t="s">
        <v>316</v>
      </c>
      <c r="AH294" s="1" t="s">
        <v>3435</v>
      </c>
      <c r="AI294" s="1" t="s">
        <v>3436</v>
      </c>
      <c r="AJ294" s="26" t="s">
        <v>105</v>
      </c>
      <c r="AK294" s="1"/>
      <c r="AL294" s="1"/>
      <c r="AM294" s="1"/>
      <c r="AN294" s="1"/>
      <c r="AO294" s="1"/>
      <c r="AP294" s="1"/>
      <c r="AQ294" s="1"/>
      <c r="AR294" s="1"/>
      <c r="AS294" s="1"/>
      <c r="BA294" s="1"/>
      <c r="BB294" s="1"/>
    </row>
    <row r="295" spans="1:54" ht="15" customHeight="1" thickTop="1" thickBot="1" x14ac:dyDescent="0.45">
      <c r="A295" s="31">
        <v>294</v>
      </c>
      <c r="B295" s="9" t="s">
        <v>86</v>
      </c>
      <c r="C295" s="4" t="s">
        <v>3437</v>
      </c>
      <c r="D295" s="4" t="s">
        <v>3438</v>
      </c>
      <c r="E295" s="1" t="s">
        <v>109</v>
      </c>
      <c r="F295" s="1" t="s">
        <v>142</v>
      </c>
      <c r="G295" s="1" t="s">
        <v>3439</v>
      </c>
      <c r="H295" s="1" t="s">
        <v>3440</v>
      </c>
      <c r="I295" s="1" t="s">
        <v>3441</v>
      </c>
      <c r="J295" s="1">
        <v>0</v>
      </c>
      <c r="K295" s="1">
        <v>0</v>
      </c>
      <c r="L295" s="1"/>
      <c r="M295" s="1"/>
      <c r="N295" s="1" t="s">
        <v>3442</v>
      </c>
      <c r="O295" s="1" t="s">
        <v>147</v>
      </c>
      <c r="P295" s="3" t="s">
        <v>96</v>
      </c>
      <c r="Q295" s="87" t="s">
        <v>177</v>
      </c>
      <c r="R295" s="88">
        <v>73012849</v>
      </c>
      <c r="S295" s="87" t="s">
        <v>177</v>
      </c>
      <c r="T295" s="96">
        <v>73075541</v>
      </c>
      <c r="U295" s="1"/>
      <c r="V295" s="43" t="s">
        <v>97</v>
      </c>
      <c r="W295" s="1"/>
      <c r="X295" s="1"/>
      <c r="Y295" s="1" t="s">
        <v>3264</v>
      </c>
      <c r="Z295" s="26"/>
      <c r="AA295" s="1" t="s">
        <v>3443</v>
      </c>
      <c r="AB295" s="1" t="s">
        <v>3266</v>
      </c>
      <c r="AC295" t="s">
        <v>329</v>
      </c>
      <c r="AD295" s="1" t="s">
        <v>3444</v>
      </c>
      <c r="AE295" s="1" t="s">
        <v>3445</v>
      </c>
      <c r="AF295" s="1" t="s">
        <v>3269</v>
      </c>
      <c r="AG295" t="s">
        <v>329</v>
      </c>
      <c r="AH295" s="1" t="s">
        <v>3446</v>
      </c>
      <c r="AI295" s="1" t="s">
        <v>3447</v>
      </c>
      <c r="AJ295" s="26" t="s">
        <v>105</v>
      </c>
      <c r="AK295" s="1"/>
      <c r="AL295" s="1"/>
      <c r="AM295" s="1"/>
      <c r="AN295" s="1"/>
      <c r="AO295" s="1"/>
      <c r="AP295" s="1"/>
      <c r="AQ295" s="1"/>
      <c r="AR295" s="1"/>
      <c r="AS295" s="1"/>
      <c r="BA295" s="1"/>
      <c r="BB295" s="1"/>
    </row>
    <row r="296" spans="1:54" ht="15" customHeight="1" thickTop="1" thickBot="1" x14ac:dyDescent="0.45">
      <c r="A296" s="31">
        <v>295</v>
      </c>
      <c r="B296" s="9" t="s">
        <v>86</v>
      </c>
      <c r="C296" s="4" t="s">
        <v>3448</v>
      </c>
      <c r="D296" s="4" t="s">
        <v>3449</v>
      </c>
      <c r="E296" s="1" t="s">
        <v>127</v>
      </c>
      <c r="F296" s="1" t="s">
        <v>108</v>
      </c>
      <c r="G296" s="1" t="s">
        <v>3450</v>
      </c>
      <c r="H296" s="1" t="s">
        <v>3451</v>
      </c>
      <c r="I296" s="1" t="s">
        <v>3452</v>
      </c>
      <c r="J296" s="1">
        <v>0</v>
      </c>
      <c r="K296" s="1">
        <v>0</v>
      </c>
      <c r="L296" s="1"/>
      <c r="M296" s="1"/>
      <c r="N296" s="1" t="s">
        <v>3453</v>
      </c>
      <c r="O296" s="1" t="s">
        <v>147</v>
      </c>
      <c r="P296" s="3" t="s">
        <v>96</v>
      </c>
      <c r="Q296" s="87" t="s">
        <v>148</v>
      </c>
      <c r="R296" s="88">
        <v>11080640</v>
      </c>
      <c r="S296" s="87" t="s">
        <v>148</v>
      </c>
      <c r="T296" s="96">
        <v>15863134</v>
      </c>
      <c r="U296" s="1"/>
      <c r="V296" s="43" t="s">
        <v>97</v>
      </c>
      <c r="W296" s="1"/>
      <c r="X296" s="1"/>
      <c r="Y296" s="1" t="s">
        <v>3264</v>
      </c>
      <c r="Z296" s="26"/>
      <c r="AA296" s="1" t="s">
        <v>3454</v>
      </c>
      <c r="AB296" s="1" t="s">
        <v>3266</v>
      </c>
      <c r="AC296" t="s">
        <v>341</v>
      </c>
      <c r="AD296" s="1" t="s">
        <v>3455</v>
      </c>
      <c r="AE296" s="1" t="s">
        <v>3456</v>
      </c>
      <c r="AF296" s="1" t="s">
        <v>3269</v>
      </c>
      <c r="AG296" t="s">
        <v>341</v>
      </c>
      <c r="AH296" s="1" t="s">
        <v>3457</v>
      </c>
      <c r="AI296" s="1" t="s">
        <v>3458</v>
      </c>
      <c r="AJ296" s="26" t="s">
        <v>105</v>
      </c>
      <c r="AK296" s="1"/>
      <c r="AL296" s="1"/>
      <c r="AM296" s="1"/>
      <c r="AN296" s="1"/>
      <c r="AO296" s="1"/>
      <c r="AP296" s="1"/>
      <c r="AQ296" s="1"/>
      <c r="AR296" s="1"/>
      <c r="AS296" s="1"/>
      <c r="BA296" s="1"/>
      <c r="BB296" s="1"/>
    </row>
    <row r="297" spans="1:54" ht="15" customHeight="1" thickTop="1" thickBot="1" x14ac:dyDescent="0.45">
      <c r="A297" s="31">
        <v>296</v>
      </c>
      <c r="B297" s="9" t="s">
        <v>86</v>
      </c>
      <c r="C297" s="4" t="s">
        <v>3459</v>
      </c>
      <c r="D297" s="4" t="s">
        <v>3460</v>
      </c>
      <c r="E297" s="1" t="s">
        <v>127</v>
      </c>
      <c r="F297" s="1" t="s">
        <v>109</v>
      </c>
      <c r="G297" s="1" t="s">
        <v>3461</v>
      </c>
      <c r="H297" s="1" t="s">
        <v>3462</v>
      </c>
      <c r="I297" s="1" t="s">
        <v>3463</v>
      </c>
      <c r="J297" s="1">
        <v>0</v>
      </c>
      <c r="K297" s="1">
        <v>0</v>
      </c>
      <c r="L297" s="1"/>
      <c r="M297" s="1"/>
      <c r="N297" s="1" t="s">
        <v>3464</v>
      </c>
      <c r="O297" s="1" t="s">
        <v>95</v>
      </c>
      <c r="P297" s="3" t="s">
        <v>96</v>
      </c>
      <c r="Q297" s="87" t="s">
        <v>252</v>
      </c>
      <c r="R297" s="88">
        <v>27211812</v>
      </c>
      <c r="S297" s="87" t="s">
        <v>252</v>
      </c>
      <c r="T297" s="96">
        <v>31417111</v>
      </c>
      <c r="U297" s="1"/>
      <c r="V297" s="43" t="s">
        <v>97</v>
      </c>
      <c r="W297" s="1"/>
      <c r="X297" s="1"/>
      <c r="Y297" s="1" t="s">
        <v>3264</v>
      </c>
      <c r="Z297" s="26"/>
      <c r="AA297" s="1" t="s">
        <v>3465</v>
      </c>
      <c r="AB297" s="1" t="s">
        <v>3266</v>
      </c>
      <c r="AC297" t="s">
        <v>354</v>
      </c>
      <c r="AD297" s="1" t="s">
        <v>3466</v>
      </c>
      <c r="AE297" s="1" t="s">
        <v>3467</v>
      </c>
      <c r="AF297" s="1" t="s">
        <v>3269</v>
      </c>
      <c r="AG297" t="s">
        <v>354</v>
      </c>
      <c r="AH297" s="1" t="s">
        <v>3468</v>
      </c>
      <c r="AI297" s="1" t="s">
        <v>3469</v>
      </c>
      <c r="AJ297" s="26" t="s">
        <v>105</v>
      </c>
      <c r="AK297" s="1"/>
      <c r="AL297" s="1"/>
      <c r="AM297" s="1"/>
      <c r="AN297" s="1"/>
      <c r="AO297" s="1"/>
      <c r="AP297" s="1"/>
      <c r="AQ297" s="1"/>
      <c r="AR297" s="1"/>
      <c r="AS297" s="1"/>
      <c r="BA297" s="1"/>
      <c r="BB297" s="1"/>
    </row>
    <row r="298" spans="1:54" ht="15" customHeight="1" thickTop="1" thickBot="1" x14ac:dyDescent="0.45">
      <c r="A298" s="31">
        <v>297</v>
      </c>
      <c r="B298" s="9" t="s">
        <v>86</v>
      </c>
      <c r="C298" s="4" t="s">
        <v>3470</v>
      </c>
      <c r="D298" s="4" t="s">
        <v>3470</v>
      </c>
      <c r="E298" s="1" t="s">
        <v>108</v>
      </c>
      <c r="F298" s="1" t="s">
        <v>142</v>
      </c>
      <c r="G298" s="1" t="s">
        <v>3471</v>
      </c>
      <c r="H298" s="1" t="s">
        <v>3472</v>
      </c>
      <c r="I298" s="1" t="s">
        <v>3473</v>
      </c>
      <c r="J298" s="1">
        <v>0</v>
      </c>
      <c r="K298" s="1">
        <v>0</v>
      </c>
      <c r="L298" s="1"/>
      <c r="M298" s="1"/>
      <c r="N298" s="1" t="s">
        <v>3474</v>
      </c>
      <c r="O298" s="1" t="s">
        <v>95</v>
      </c>
      <c r="P298" s="3" t="s">
        <v>96</v>
      </c>
      <c r="Q298" s="87" t="s">
        <v>834</v>
      </c>
      <c r="R298" s="88">
        <v>4569955</v>
      </c>
      <c r="S298" s="87" t="s">
        <v>834</v>
      </c>
      <c r="T298" s="96">
        <v>2743227</v>
      </c>
      <c r="U298" s="1"/>
      <c r="V298" s="43" t="s">
        <v>97</v>
      </c>
      <c r="W298" s="1"/>
      <c r="X298" s="1"/>
      <c r="Y298" s="1" t="s">
        <v>3264</v>
      </c>
      <c r="Z298" s="26"/>
      <c r="AA298" s="1" t="s">
        <v>3475</v>
      </c>
      <c r="AB298" s="1" t="s">
        <v>3266</v>
      </c>
      <c r="AC298" t="s">
        <v>367</v>
      </c>
      <c r="AD298" s="1" t="s">
        <v>3476</v>
      </c>
      <c r="AE298" s="1" t="s">
        <v>3477</v>
      </c>
      <c r="AF298" s="1" t="s">
        <v>3269</v>
      </c>
      <c r="AG298" t="s">
        <v>367</v>
      </c>
      <c r="AH298" s="1" t="s">
        <v>3478</v>
      </c>
      <c r="AI298" s="1" t="s">
        <v>3479</v>
      </c>
      <c r="AJ298" s="26" t="s">
        <v>105</v>
      </c>
      <c r="AK298" s="1"/>
      <c r="AL298" s="1"/>
      <c r="AM298" s="1"/>
      <c r="AN298" s="1"/>
      <c r="AO298" s="1"/>
      <c r="AP298" s="1"/>
      <c r="AQ298" s="1"/>
      <c r="AR298" s="1"/>
      <c r="AS298" s="1"/>
      <c r="BA298" s="1"/>
      <c r="BB298" s="1"/>
    </row>
    <row r="299" spans="1:54" ht="15" customHeight="1" thickTop="1" thickBot="1" x14ac:dyDescent="0.45">
      <c r="A299" s="31">
        <v>298</v>
      </c>
      <c r="B299" s="9" t="s">
        <v>86</v>
      </c>
      <c r="C299" s="4" t="s">
        <v>3480</v>
      </c>
      <c r="D299" s="4" t="s">
        <v>3481</v>
      </c>
      <c r="E299" s="1" t="s">
        <v>108</v>
      </c>
      <c r="F299" s="1" t="s">
        <v>127</v>
      </c>
      <c r="G299" s="1" t="s">
        <v>3482</v>
      </c>
      <c r="H299" s="1" t="s">
        <v>3483</v>
      </c>
      <c r="I299" s="1" t="s">
        <v>3484</v>
      </c>
      <c r="J299" s="1">
        <v>0</v>
      </c>
      <c r="K299" s="1">
        <v>0</v>
      </c>
      <c r="L299" s="1"/>
      <c r="M299" s="1"/>
      <c r="N299" s="1" t="s">
        <v>3485</v>
      </c>
      <c r="O299" s="1" t="s">
        <v>176</v>
      </c>
      <c r="P299" s="3" t="s">
        <v>96</v>
      </c>
      <c r="Q299" s="87" t="s">
        <v>628</v>
      </c>
      <c r="R299" s="88">
        <v>26647710</v>
      </c>
      <c r="S299" s="87" t="s">
        <v>628</v>
      </c>
      <c r="T299" s="96">
        <v>28489780</v>
      </c>
      <c r="U299" s="1"/>
      <c r="V299" s="43" t="s">
        <v>97</v>
      </c>
      <c r="W299" s="1"/>
      <c r="X299" s="1"/>
      <c r="Y299" s="1" t="s">
        <v>3264</v>
      </c>
      <c r="Z299" s="26"/>
      <c r="AA299" s="1" t="s">
        <v>3486</v>
      </c>
      <c r="AB299" s="1" t="s">
        <v>3266</v>
      </c>
      <c r="AC299" t="s">
        <v>380</v>
      </c>
      <c r="AD299" s="1" t="s">
        <v>3487</v>
      </c>
      <c r="AE299" s="1" t="s">
        <v>3488</v>
      </c>
      <c r="AF299" s="1" t="s">
        <v>3269</v>
      </c>
      <c r="AG299" t="s">
        <v>380</v>
      </c>
      <c r="AH299" s="1" t="s">
        <v>3489</v>
      </c>
      <c r="AI299" s="1" t="s">
        <v>3490</v>
      </c>
      <c r="AJ299" s="26" t="s">
        <v>105</v>
      </c>
      <c r="AK299" s="1"/>
      <c r="AL299" s="1"/>
      <c r="AM299" s="1"/>
      <c r="AN299" s="1"/>
      <c r="AO299" s="1"/>
      <c r="AP299" s="1"/>
      <c r="AQ299" s="1"/>
      <c r="AR299" s="1"/>
      <c r="AS299" s="1"/>
      <c r="BA299" s="1"/>
      <c r="BB299" s="1"/>
    </row>
    <row r="300" spans="1:54" ht="15" customHeight="1" thickTop="1" thickBot="1" x14ac:dyDescent="0.45">
      <c r="A300" s="31">
        <v>299</v>
      </c>
      <c r="B300" s="9" t="s">
        <v>86</v>
      </c>
      <c r="C300" s="4" t="s">
        <v>3491</v>
      </c>
      <c r="D300" s="4" t="s">
        <v>3492</v>
      </c>
      <c r="E300" s="1" t="s">
        <v>127</v>
      </c>
      <c r="F300" s="1" t="s">
        <v>108</v>
      </c>
      <c r="G300" s="1" t="s">
        <v>3493</v>
      </c>
      <c r="H300" s="1" t="s">
        <v>3494</v>
      </c>
      <c r="I300" s="1" t="s">
        <v>3495</v>
      </c>
      <c r="J300" s="1">
        <v>0</v>
      </c>
      <c r="K300" s="1">
        <v>0</v>
      </c>
      <c r="L300" s="1"/>
      <c r="M300" s="1"/>
      <c r="N300" s="1" t="s">
        <v>3496</v>
      </c>
      <c r="O300" s="1" t="s">
        <v>176</v>
      </c>
      <c r="P300" s="3" t="s">
        <v>96</v>
      </c>
      <c r="Q300" s="87" t="s">
        <v>1601</v>
      </c>
      <c r="R300" s="88">
        <v>29700449</v>
      </c>
      <c r="S300" s="87" t="s">
        <v>1601</v>
      </c>
      <c r="T300" s="96">
        <v>30269853</v>
      </c>
      <c r="U300" s="1"/>
      <c r="V300" s="43" t="s">
        <v>97</v>
      </c>
      <c r="W300" s="1"/>
      <c r="X300" s="1" t="s">
        <v>365</v>
      </c>
      <c r="Y300" s="1" t="s">
        <v>3264</v>
      </c>
      <c r="Z300" s="26"/>
      <c r="AA300" s="1" t="s">
        <v>3497</v>
      </c>
      <c r="AB300" s="1" t="s">
        <v>3266</v>
      </c>
      <c r="AC300" t="s">
        <v>392</v>
      </c>
      <c r="AD300" s="1" t="s">
        <v>3498</v>
      </c>
      <c r="AE300" s="1" t="s">
        <v>3499</v>
      </c>
      <c r="AF300" s="1" t="s">
        <v>3269</v>
      </c>
      <c r="AG300" t="s">
        <v>392</v>
      </c>
      <c r="AH300" s="1" t="s">
        <v>3500</v>
      </c>
      <c r="AI300" s="1" t="s">
        <v>3501</v>
      </c>
      <c r="AJ300" s="26" t="s">
        <v>105</v>
      </c>
      <c r="AK300" s="1"/>
      <c r="AL300" s="1"/>
      <c r="AM300" s="1"/>
      <c r="AN300" s="1"/>
      <c r="AO300" s="1"/>
      <c r="AP300" s="1"/>
      <c r="AQ300" s="1"/>
      <c r="AR300" s="1"/>
      <c r="AS300" s="1"/>
      <c r="BA300" s="1"/>
      <c r="BB300" s="1"/>
    </row>
    <row r="301" spans="1:54" ht="15" customHeight="1" thickTop="1" thickBot="1" x14ac:dyDescent="0.45">
      <c r="A301" s="31">
        <v>300</v>
      </c>
      <c r="B301" s="9" t="s">
        <v>86</v>
      </c>
      <c r="C301" s="4" t="s">
        <v>3502</v>
      </c>
      <c r="D301" s="4" t="s">
        <v>3503</v>
      </c>
      <c r="E301" s="1" t="s">
        <v>108</v>
      </c>
      <c r="F301" s="1" t="s">
        <v>127</v>
      </c>
      <c r="G301" s="1" t="s">
        <v>3504</v>
      </c>
      <c r="H301" s="1" t="s">
        <v>3505</v>
      </c>
      <c r="I301" s="1" t="s">
        <v>3506</v>
      </c>
      <c r="J301" s="1">
        <v>0</v>
      </c>
      <c r="K301" s="1">
        <v>0</v>
      </c>
      <c r="L301" s="1"/>
      <c r="M301" s="1"/>
      <c r="N301" s="1" t="s">
        <v>3507</v>
      </c>
      <c r="O301" s="1" t="s">
        <v>147</v>
      </c>
      <c r="P301" s="3" t="s">
        <v>96</v>
      </c>
      <c r="Q301" s="87" t="s">
        <v>132</v>
      </c>
      <c r="R301" s="88">
        <v>46176184</v>
      </c>
      <c r="S301" s="87" t="s">
        <v>132</v>
      </c>
      <c r="T301" s="96">
        <v>40844253</v>
      </c>
      <c r="U301" s="1"/>
      <c r="V301" s="43" t="s">
        <v>97</v>
      </c>
      <c r="W301" s="1"/>
      <c r="X301" s="1"/>
      <c r="Y301" s="1" t="s">
        <v>3264</v>
      </c>
      <c r="Z301" s="26"/>
      <c r="AA301" s="1" t="s">
        <v>3508</v>
      </c>
      <c r="AB301" s="1" t="s">
        <v>3266</v>
      </c>
      <c r="AC301" t="s">
        <v>404</v>
      </c>
      <c r="AD301" s="1" t="s">
        <v>3509</v>
      </c>
      <c r="AE301" s="1" t="s">
        <v>3510</v>
      </c>
      <c r="AF301" s="1" t="s">
        <v>3269</v>
      </c>
      <c r="AG301" t="s">
        <v>404</v>
      </c>
      <c r="AH301" s="1" t="s">
        <v>3511</v>
      </c>
      <c r="AI301" s="1" t="s">
        <v>3512</v>
      </c>
      <c r="AJ301" s="26" t="s">
        <v>105</v>
      </c>
      <c r="AK301" s="1"/>
      <c r="AL301" s="1"/>
      <c r="AM301" s="1"/>
      <c r="AN301" s="1"/>
      <c r="AO301" s="1"/>
      <c r="AP301" s="1"/>
      <c r="AQ301" s="1"/>
      <c r="AR301" s="1"/>
      <c r="AS301" s="1"/>
      <c r="BA301" s="1"/>
      <c r="BB301" s="1"/>
    </row>
    <row r="302" spans="1:54" ht="15" customHeight="1" thickTop="1" thickBot="1" x14ac:dyDescent="0.45">
      <c r="A302" s="31">
        <v>301</v>
      </c>
      <c r="B302" s="9" t="s">
        <v>86</v>
      </c>
      <c r="C302" s="4" t="s">
        <v>3513</v>
      </c>
      <c r="D302" s="4" t="s">
        <v>3513</v>
      </c>
      <c r="E302" s="1" t="s">
        <v>109</v>
      </c>
      <c r="F302" s="1" t="s">
        <v>127</v>
      </c>
      <c r="G302" s="1" t="s">
        <v>3514</v>
      </c>
      <c r="H302" s="1" t="s">
        <v>3515</v>
      </c>
      <c r="I302" s="1" t="s">
        <v>3516</v>
      </c>
      <c r="J302" s="44">
        <v>1.8</v>
      </c>
      <c r="K302" s="1">
        <v>0</v>
      </c>
      <c r="L302" s="1"/>
      <c r="M302" s="1"/>
      <c r="N302" s="1" t="s">
        <v>3517</v>
      </c>
      <c r="O302" s="1" t="s">
        <v>176</v>
      </c>
      <c r="P302" s="3" t="s">
        <v>96</v>
      </c>
      <c r="R302" s="88"/>
      <c r="U302" s="1"/>
      <c r="V302" s="43" t="s">
        <v>97</v>
      </c>
      <c r="W302" s="1"/>
      <c r="X302" s="1" t="s">
        <v>365</v>
      </c>
      <c r="Y302" s="1" t="s">
        <v>3264</v>
      </c>
      <c r="Z302" s="26"/>
      <c r="AA302" s="1" t="s">
        <v>3518</v>
      </c>
      <c r="AB302" s="1" t="s">
        <v>3266</v>
      </c>
      <c r="AC302" t="s">
        <v>417</v>
      </c>
      <c r="AD302" s="1" t="s">
        <v>3519</v>
      </c>
      <c r="AE302" s="1" t="s">
        <v>3520</v>
      </c>
      <c r="AF302" s="1" t="s">
        <v>3269</v>
      </c>
      <c r="AG302" t="s">
        <v>417</v>
      </c>
      <c r="AH302" s="1" t="s">
        <v>3521</v>
      </c>
      <c r="AI302" s="1" t="s">
        <v>3522</v>
      </c>
      <c r="AJ302" s="26" t="s">
        <v>105</v>
      </c>
      <c r="AK302" s="1"/>
      <c r="AL302" s="1"/>
      <c r="AM302" s="1"/>
      <c r="AN302" s="1"/>
      <c r="AO302" s="1"/>
      <c r="AP302" s="1"/>
      <c r="AQ302" s="1"/>
      <c r="AR302" s="1"/>
      <c r="AS302" s="1"/>
      <c r="BA302" s="1"/>
      <c r="BB302" s="1"/>
    </row>
    <row r="303" spans="1:54" ht="15" customHeight="1" thickTop="1" thickBot="1" x14ac:dyDescent="0.45">
      <c r="A303" s="31">
        <v>302</v>
      </c>
      <c r="B303" s="9" t="s">
        <v>86</v>
      </c>
      <c r="C303" s="4" t="s">
        <v>3523</v>
      </c>
      <c r="D303" s="4" t="s">
        <v>3523</v>
      </c>
      <c r="E303" s="1" t="s">
        <v>127</v>
      </c>
      <c r="F303" s="1" t="s">
        <v>108</v>
      </c>
      <c r="G303" s="1" t="s">
        <v>3524</v>
      </c>
      <c r="H303" s="1" t="s">
        <v>3525</v>
      </c>
      <c r="I303" s="1" t="s">
        <v>3526</v>
      </c>
      <c r="J303" s="1">
        <v>0</v>
      </c>
      <c r="K303" s="1">
        <v>0</v>
      </c>
      <c r="L303" s="1"/>
      <c r="M303" s="1"/>
      <c r="N303" s="1" t="s">
        <v>3527</v>
      </c>
      <c r="O303" s="1" t="s">
        <v>176</v>
      </c>
      <c r="P303" s="3" t="s">
        <v>96</v>
      </c>
      <c r="Q303" s="87" t="s">
        <v>1964</v>
      </c>
      <c r="R303" s="88">
        <v>20625334</v>
      </c>
      <c r="U303" s="1"/>
      <c r="V303" s="43" t="s">
        <v>97</v>
      </c>
      <c r="W303" s="1"/>
      <c r="X303" s="1"/>
      <c r="Y303" s="1" t="s">
        <v>3264</v>
      </c>
      <c r="Z303" s="26"/>
      <c r="AA303" s="1" t="s">
        <v>3528</v>
      </c>
      <c r="AB303" s="1" t="s">
        <v>3266</v>
      </c>
      <c r="AC303" t="s">
        <v>429</v>
      </c>
      <c r="AD303" s="1" t="s">
        <v>3529</v>
      </c>
      <c r="AE303" s="1" t="s">
        <v>3530</v>
      </c>
      <c r="AF303" s="1" t="s">
        <v>3269</v>
      </c>
      <c r="AG303" t="s">
        <v>429</v>
      </c>
      <c r="AH303" s="1" t="s">
        <v>3531</v>
      </c>
      <c r="AI303" s="1" t="s">
        <v>3532</v>
      </c>
      <c r="AJ303" s="26" t="s">
        <v>105</v>
      </c>
      <c r="AK303" s="1"/>
      <c r="AL303" s="1"/>
      <c r="AM303" s="1"/>
      <c r="AN303" s="1"/>
      <c r="AO303" s="1"/>
      <c r="AP303" s="1"/>
      <c r="AQ303" s="1"/>
      <c r="AR303" s="1"/>
      <c r="AS303" s="1"/>
      <c r="BA303" s="1"/>
      <c r="BB303" s="1"/>
    </row>
    <row r="304" spans="1:54" ht="15" customHeight="1" thickTop="1" thickBot="1" x14ac:dyDescent="0.45">
      <c r="A304" s="31">
        <v>303</v>
      </c>
      <c r="B304" s="9" t="s">
        <v>86</v>
      </c>
      <c r="C304" s="4" t="s">
        <v>3533</v>
      </c>
      <c r="D304" s="4" t="s">
        <v>3534</v>
      </c>
      <c r="E304" s="1" t="s">
        <v>109</v>
      </c>
      <c r="F304" s="1" t="s">
        <v>127</v>
      </c>
      <c r="G304" s="1" t="s">
        <v>3535</v>
      </c>
      <c r="H304" s="1" t="s">
        <v>3536</v>
      </c>
      <c r="I304" s="1" t="s">
        <v>3537</v>
      </c>
      <c r="J304" s="1">
        <v>0</v>
      </c>
      <c r="K304" s="1">
        <v>0</v>
      </c>
      <c r="L304" s="1"/>
      <c r="M304" s="1"/>
      <c r="N304" s="1" t="s">
        <v>3538</v>
      </c>
      <c r="O304" s="1" t="s">
        <v>95</v>
      </c>
      <c r="P304" s="3" t="s">
        <v>96</v>
      </c>
      <c r="Q304" s="87" t="s">
        <v>491</v>
      </c>
      <c r="R304" s="88">
        <v>18867357</v>
      </c>
      <c r="S304" s="87" t="s">
        <v>491</v>
      </c>
      <c r="T304" s="96">
        <v>31561077</v>
      </c>
      <c r="U304" s="1"/>
      <c r="V304" s="43" t="s">
        <v>97</v>
      </c>
      <c r="W304" s="1"/>
      <c r="X304" s="1"/>
      <c r="Y304" s="1" t="s">
        <v>3264</v>
      </c>
      <c r="Z304" s="26"/>
      <c r="AA304" s="1" t="s">
        <v>3539</v>
      </c>
      <c r="AB304" s="1" t="s">
        <v>3266</v>
      </c>
      <c r="AC304" t="s">
        <v>442</v>
      </c>
      <c r="AD304" s="1" t="s">
        <v>3540</v>
      </c>
      <c r="AE304" s="1" t="s">
        <v>3541</v>
      </c>
      <c r="AF304" s="1" t="s">
        <v>3269</v>
      </c>
      <c r="AG304" t="s">
        <v>442</v>
      </c>
      <c r="AH304" s="1" t="s">
        <v>3542</v>
      </c>
      <c r="AI304" s="1" t="s">
        <v>3543</v>
      </c>
      <c r="AJ304" s="26" t="s">
        <v>105</v>
      </c>
      <c r="AK304" s="1"/>
      <c r="AL304" s="1"/>
      <c r="AM304" s="1"/>
      <c r="AN304" s="1"/>
      <c r="AO304" s="1"/>
      <c r="AP304" s="1"/>
      <c r="AQ304" s="1"/>
      <c r="AR304" s="1"/>
      <c r="AS304" s="1"/>
      <c r="BA304" s="1"/>
      <c r="BB304" s="1"/>
    </row>
    <row r="305" spans="1:54" ht="15" customHeight="1" thickTop="1" thickBot="1" x14ac:dyDescent="0.45">
      <c r="A305" s="31">
        <v>304</v>
      </c>
      <c r="B305" s="9" t="s">
        <v>86</v>
      </c>
      <c r="C305" s="4" t="s">
        <v>3544</v>
      </c>
      <c r="D305" s="4" t="s">
        <v>3545</v>
      </c>
      <c r="E305" s="1" t="s">
        <v>108</v>
      </c>
      <c r="F305" s="1" t="s">
        <v>142</v>
      </c>
      <c r="G305" s="1" t="s">
        <v>3546</v>
      </c>
      <c r="H305" s="1" t="s">
        <v>3547</v>
      </c>
      <c r="I305" s="1" t="s">
        <v>3548</v>
      </c>
      <c r="J305" s="44">
        <v>0.4</v>
      </c>
      <c r="K305" s="1">
        <v>0</v>
      </c>
      <c r="L305" s="1"/>
      <c r="M305" s="1"/>
      <c r="N305" s="1" t="s">
        <v>3549</v>
      </c>
      <c r="O305" s="1" t="s">
        <v>95</v>
      </c>
      <c r="P305" s="3" t="s">
        <v>96</v>
      </c>
      <c r="Q305" s="87" t="s">
        <v>115</v>
      </c>
      <c r="R305" s="88">
        <v>60161043</v>
      </c>
      <c r="S305" s="87" t="s">
        <v>115</v>
      </c>
      <c r="T305" s="96">
        <v>10116544</v>
      </c>
      <c r="U305" s="1"/>
      <c r="V305" s="43" t="s">
        <v>97</v>
      </c>
      <c r="W305" s="1"/>
      <c r="X305" s="1"/>
      <c r="Y305" s="1" t="s">
        <v>3264</v>
      </c>
      <c r="Z305" s="26"/>
      <c r="AA305" s="1" t="s">
        <v>3550</v>
      </c>
      <c r="AB305" s="1" t="s">
        <v>3266</v>
      </c>
      <c r="AC305" t="s">
        <v>455</v>
      </c>
      <c r="AD305" s="1" t="s">
        <v>3551</v>
      </c>
      <c r="AE305" s="1" t="s">
        <v>3552</v>
      </c>
      <c r="AF305" s="1" t="s">
        <v>3269</v>
      </c>
      <c r="AG305" t="s">
        <v>455</v>
      </c>
      <c r="AH305" s="1" t="s">
        <v>3553</v>
      </c>
      <c r="AI305" s="1" t="s">
        <v>3554</v>
      </c>
      <c r="AJ305" s="26" t="s">
        <v>105</v>
      </c>
      <c r="AK305" s="1"/>
      <c r="AL305" s="1"/>
      <c r="AM305" s="1"/>
      <c r="AN305" s="1"/>
      <c r="AO305" s="1"/>
      <c r="AP305" s="1"/>
      <c r="AQ305" s="1"/>
      <c r="AR305" s="1"/>
      <c r="AS305" s="1"/>
      <c r="BA305" s="1"/>
      <c r="BB305" s="1"/>
    </row>
    <row r="306" spans="1:54" ht="15" customHeight="1" thickTop="1" thickBot="1" x14ac:dyDescent="0.45">
      <c r="A306" s="31">
        <v>305</v>
      </c>
      <c r="B306" s="9" t="s">
        <v>86</v>
      </c>
      <c r="C306" s="4" t="s">
        <v>3555</v>
      </c>
      <c r="D306" s="4" t="s">
        <v>3556</v>
      </c>
      <c r="E306" s="1" t="s">
        <v>142</v>
      </c>
      <c r="F306" s="1" t="s">
        <v>109</v>
      </c>
      <c r="G306" s="1" t="s">
        <v>3557</v>
      </c>
      <c r="H306" s="1" t="s">
        <v>3558</v>
      </c>
      <c r="I306" s="1" t="s">
        <v>3559</v>
      </c>
      <c r="J306" s="1">
        <v>0</v>
      </c>
      <c r="K306" s="1">
        <v>0</v>
      </c>
      <c r="L306" s="1"/>
      <c r="M306" s="1"/>
      <c r="N306" s="1" t="s">
        <v>3560</v>
      </c>
      <c r="O306" s="1" t="s">
        <v>95</v>
      </c>
      <c r="P306" s="3" t="s">
        <v>96</v>
      </c>
      <c r="Q306" s="87" t="s">
        <v>290</v>
      </c>
      <c r="R306" s="88">
        <v>9390357</v>
      </c>
      <c r="S306" s="87" t="s">
        <v>290</v>
      </c>
      <c r="T306" s="96">
        <v>5543176</v>
      </c>
      <c r="U306" s="1"/>
      <c r="V306" s="43" t="s">
        <v>97</v>
      </c>
      <c r="W306" s="1" t="s">
        <v>3561</v>
      </c>
      <c r="X306" s="1"/>
      <c r="Y306" s="1" t="s">
        <v>3264</v>
      </c>
      <c r="Z306" s="26"/>
      <c r="AA306" s="1" t="s">
        <v>3562</v>
      </c>
      <c r="AB306" s="1" t="s">
        <v>3266</v>
      </c>
      <c r="AC306" t="s">
        <v>468</v>
      </c>
      <c r="AD306" s="1" t="s">
        <v>3563</v>
      </c>
      <c r="AE306" s="1" t="s">
        <v>3564</v>
      </c>
      <c r="AF306" s="1" t="s">
        <v>3269</v>
      </c>
      <c r="AG306" t="s">
        <v>468</v>
      </c>
      <c r="AH306" s="1" t="s">
        <v>3565</v>
      </c>
      <c r="AI306" s="1" t="s">
        <v>3566</v>
      </c>
      <c r="AJ306" s="26" t="s">
        <v>105</v>
      </c>
      <c r="AK306" s="1"/>
      <c r="AL306" s="1"/>
      <c r="AM306" s="1"/>
      <c r="AN306" s="1"/>
      <c r="AO306" s="1"/>
      <c r="AP306" s="1"/>
      <c r="AQ306" s="1"/>
      <c r="AR306" s="1"/>
      <c r="AS306" s="1"/>
      <c r="BA306" s="1"/>
      <c r="BB306" s="1"/>
    </row>
    <row r="307" spans="1:54" ht="15" customHeight="1" thickTop="1" thickBot="1" x14ac:dyDescent="0.45">
      <c r="A307" s="31">
        <v>306</v>
      </c>
      <c r="B307" s="9" t="s">
        <v>86</v>
      </c>
      <c r="C307" s="4" t="s">
        <v>3567</v>
      </c>
      <c r="D307" s="4" t="s">
        <v>3568</v>
      </c>
      <c r="E307" s="1" t="s">
        <v>127</v>
      </c>
      <c r="F307" s="1" t="s">
        <v>109</v>
      </c>
      <c r="G307" s="1" t="s">
        <v>3569</v>
      </c>
      <c r="H307" s="1" t="s">
        <v>3570</v>
      </c>
      <c r="I307" s="1" t="s">
        <v>3571</v>
      </c>
      <c r="J307" s="1">
        <v>0</v>
      </c>
      <c r="K307" s="1">
        <v>0</v>
      </c>
      <c r="L307" s="1"/>
      <c r="M307" s="1"/>
      <c r="N307" s="1" t="s">
        <v>3572</v>
      </c>
      <c r="O307" s="1" t="s">
        <v>95</v>
      </c>
      <c r="P307" s="3" t="s">
        <v>96</v>
      </c>
      <c r="Q307" s="87" t="s">
        <v>177</v>
      </c>
      <c r="R307" s="88">
        <v>53325628</v>
      </c>
      <c r="S307" s="87" t="s">
        <v>177</v>
      </c>
      <c r="T307" s="96">
        <v>52896472</v>
      </c>
      <c r="U307" s="1"/>
      <c r="V307" s="43" t="s">
        <v>97</v>
      </c>
      <c r="W307" s="1"/>
      <c r="X307" s="1"/>
      <c r="Y307" s="1" t="s">
        <v>3264</v>
      </c>
      <c r="Z307" s="26"/>
      <c r="AA307" s="1" t="s">
        <v>3573</v>
      </c>
      <c r="AB307" s="1" t="s">
        <v>3266</v>
      </c>
      <c r="AC307" t="s">
        <v>480</v>
      </c>
      <c r="AD307" s="1" t="s">
        <v>3574</v>
      </c>
      <c r="AE307" s="1" t="s">
        <v>3575</v>
      </c>
      <c r="AF307" s="1" t="s">
        <v>3269</v>
      </c>
      <c r="AG307" t="s">
        <v>480</v>
      </c>
      <c r="AH307" s="1" t="s">
        <v>3576</v>
      </c>
      <c r="AI307" s="1" t="s">
        <v>3577</v>
      </c>
      <c r="AJ307" s="26" t="s">
        <v>105</v>
      </c>
      <c r="AK307" s="1"/>
      <c r="AL307" s="1"/>
      <c r="AM307" s="1"/>
      <c r="AN307" s="1"/>
      <c r="AO307" s="1"/>
      <c r="AP307" s="1"/>
      <c r="AQ307" s="1"/>
      <c r="AR307" s="1"/>
      <c r="AS307" s="1"/>
      <c r="BA307" s="1"/>
      <c r="BB307" s="1"/>
    </row>
    <row r="308" spans="1:54" ht="15" customHeight="1" thickTop="1" thickBot="1" x14ac:dyDescent="0.45">
      <c r="A308" s="31">
        <v>307</v>
      </c>
      <c r="B308" s="9" t="s">
        <v>86</v>
      </c>
      <c r="C308" s="4" t="s">
        <v>3578</v>
      </c>
      <c r="D308" s="4" t="s">
        <v>3579</v>
      </c>
      <c r="E308" s="1" t="s">
        <v>108</v>
      </c>
      <c r="F308" s="1" t="s">
        <v>127</v>
      </c>
      <c r="G308" s="1" t="s">
        <v>3580</v>
      </c>
      <c r="H308" s="1" t="s">
        <v>3581</v>
      </c>
      <c r="I308" s="1" t="s">
        <v>3582</v>
      </c>
      <c r="J308" s="1">
        <v>0</v>
      </c>
      <c r="K308" s="1">
        <v>0</v>
      </c>
      <c r="L308" s="1"/>
      <c r="M308" s="1"/>
      <c r="N308" s="1" t="s">
        <v>3583</v>
      </c>
      <c r="O308" s="1" t="s">
        <v>95</v>
      </c>
      <c r="P308" s="3" t="s">
        <v>96</v>
      </c>
      <c r="Q308" s="87" t="s">
        <v>162</v>
      </c>
      <c r="R308" s="88">
        <v>2699387</v>
      </c>
      <c r="S308" s="87" t="s">
        <v>162</v>
      </c>
      <c r="T308" s="96">
        <v>6100851</v>
      </c>
      <c r="U308" s="1"/>
      <c r="V308" s="43" t="s">
        <v>97</v>
      </c>
      <c r="W308" s="1"/>
      <c r="X308" s="1"/>
      <c r="Y308" s="1" t="s">
        <v>3264</v>
      </c>
      <c r="Z308" s="26"/>
      <c r="AA308" s="1" t="s">
        <v>3584</v>
      </c>
      <c r="AB308" s="1" t="s">
        <v>3266</v>
      </c>
      <c r="AC308" t="s">
        <v>493</v>
      </c>
      <c r="AD308" s="1" t="s">
        <v>3585</v>
      </c>
      <c r="AE308" s="1" t="s">
        <v>3586</v>
      </c>
      <c r="AF308" s="1" t="s">
        <v>3269</v>
      </c>
      <c r="AG308" t="s">
        <v>493</v>
      </c>
      <c r="AH308" s="1" t="s">
        <v>3587</v>
      </c>
      <c r="AI308" s="1" t="s">
        <v>3588</v>
      </c>
      <c r="AJ308" s="26" t="s">
        <v>105</v>
      </c>
      <c r="AK308" s="1"/>
      <c r="AL308" s="1"/>
      <c r="AM308" s="1"/>
      <c r="AN308" s="1"/>
      <c r="AO308" s="1"/>
      <c r="AP308" s="1"/>
      <c r="AQ308" s="1"/>
      <c r="AR308" s="1"/>
      <c r="AS308" s="1"/>
      <c r="BA308" s="1"/>
      <c r="BB308" s="1"/>
    </row>
    <row r="309" spans="1:54" ht="15" customHeight="1" thickTop="1" thickBot="1" x14ac:dyDescent="0.45">
      <c r="A309" s="31">
        <v>308</v>
      </c>
      <c r="B309" s="9" t="s">
        <v>86</v>
      </c>
      <c r="C309" s="4" t="s">
        <v>3589</v>
      </c>
      <c r="D309" s="4" t="s">
        <v>3589</v>
      </c>
      <c r="E309" s="1" t="s">
        <v>108</v>
      </c>
      <c r="F309" s="1" t="s">
        <v>127</v>
      </c>
      <c r="G309" s="1" t="s">
        <v>3590</v>
      </c>
      <c r="H309" s="1" t="s">
        <v>3591</v>
      </c>
      <c r="I309" s="1" t="s">
        <v>3592</v>
      </c>
      <c r="J309" s="1">
        <v>0</v>
      </c>
      <c r="K309" s="1">
        <v>0</v>
      </c>
      <c r="L309" s="1"/>
      <c r="M309" s="1"/>
      <c r="N309" s="1" t="s">
        <v>3593</v>
      </c>
      <c r="O309" s="1" t="s">
        <v>176</v>
      </c>
      <c r="P309" s="3" t="s">
        <v>96</v>
      </c>
      <c r="Q309" s="87" t="s">
        <v>628</v>
      </c>
      <c r="R309" s="88">
        <v>34762262</v>
      </c>
      <c r="S309" s="87" t="s">
        <v>628</v>
      </c>
      <c r="T309" s="96">
        <v>37080463</v>
      </c>
      <c r="U309" s="1"/>
      <c r="V309" s="43" t="s">
        <v>97</v>
      </c>
      <c r="W309" s="1"/>
      <c r="X309" s="1"/>
      <c r="Y309" s="1" t="s">
        <v>3264</v>
      </c>
      <c r="Z309" s="26"/>
      <c r="AA309" s="1" t="s">
        <v>3594</v>
      </c>
      <c r="AB309" s="1" t="s">
        <v>3266</v>
      </c>
      <c r="AC309" t="s">
        <v>505</v>
      </c>
      <c r="AD309" s="1" t="s">
        <v>3595</v>
      </c>
      <c r="AE309" s="1" t="s">
        <v>3596</v>
      </c>
      <c r="AF309" s="1" t="s">
        <v>3269</v>
      </c>
      <c r="AG309" t="s">
        <v>505</v>
      </c>
      <c r="AH309" s="1" t="s">
        <v>3597</v>
      </c>
      <c r="AI309" s="1" t="s">
        <v>3598</v>
      </c>
      <c r="AJ309" s="26" t="s">
        <v>105</v>
      </c>
      <c r="AK309" s="1"/>
      <c r="AL309" s="1"/>
      <c r="AM309" s="1"/>
      <c r="AN309" s="1"/>
      <c r="AO309" s="1"/>
      <c r="AP309" s="1"/>
      <c r="AQ309" s="1"/>
      <c r="AR309" s="1"/>
      <c r="AS309" s="1"/>
      <c r="BA309" s="1"/>
      <c r="BB309" s="1"/>
    </row>
    <row r="310" spans="1:54" ht="15" customHeight="1" thickTop="1" thickBot="1" x14ac:dyDescent="0.45">
      <c r="A310" s="31">
        <v>309</v>
      </c>
      <c r="B310" s="9" t="s">
        <v>86</v>
      </c>
      <c r="C310" s="4" t="s">
        <v>3599</v>
      </c>
      <c r="D310" s="4" t="s">
        <v>3600</v>
      </c>
      <c r="E310" s="1" t="s">
        <v>127</v>
      </c>
      <c r="F310" s="1" t="s">
        <v>108</v>
      </c>
      <c r="G310" s="1" t="s">
        <v>3601</v>
      </c>
      <c r="H310" s="1" t="s">
        <v>3602</v>
      </c>
      <c r="I310" s="1" t="s">
        <v>3603</v>
      </c>
      <c r="J310" s="1">
        <v>0</v>
      </c>
      <c r="K310" s="1">
        <v>0</v>
      </c>
      <c r="L310" s="1"/>
      <c r="M310" s="1"/>
      <c r="N310" s="1" t="s">
        <v>3604</v>
      </c>
      <c r="O310" s="1" t="s">
        <v>147</v>
      </c>
      <c r="P310" s="3" t="s">
        <v>96</v>
      </c>
      <c r="Q310" s="87" t="s">
        <v>133</v>
      </c>
      <c r="R310" s="88">
        <v>4383923</v>
      </c>
      <c r="S310" s="87" t="s">
        <v>133</v>
      </c>
      <c r="T310" s="96">
        <v>4293254</v>
      </c>
      <c r="U310" s="1"/>
      <c r="V310" s="43" t="s">
        <v>97</v>
      </c>
      <c r="W310" s="1"/>
      <c r="X310" s="1"/>
      <c r="Y310" s="1" t="s">
        <v>3264</v>
      </c>
      <c r="Z310" s="26"/>
      <c r="AA310" s="1" t="s">
        <v>3605</v>
      </c>
      <c r="AB310" s="1" t="s">
        <v>3266</v>
      </c>
      <c r="AC310" t="s">
        <v>518</v>
      </c>
      <c r="AD310" s="1" t="s">
        <v>3606</v>
      </c>
      <c r="AE310" s="1" t="s">
        <v>3607</v>
      </c>
      <c r="AF310" s="1" t="s">
        <v>3269</v>
      </c>
      <c r="AG310" t="s">
        <v>518</v>
      </c>
      <c r="AH310" s="1" t="s">
        <v>3608</v>
      </c>
      <c r="AI310" s="1" t="s">
        <v>3609</v>
      </c>
      <c r="AJ310" s="26" t="s">
        <v>105</v>
      </c>
      <c r="AK310" s="117"/>
      <c r="AL310" s="1"/>
      <c r="AM310" s="1"/>
      <c r="AN310" s="1"/>
      <c r="AO310" s="1"/>
      <c r="AP310" s="1"/>
      <c r="AQ310" s="1"/>
      <c r="AR310" s="1"/>
      <c r="AS310" s="1"/>
      <c r="BA310" s="1"/>
      <c r="BB310" s="1"/>
    </row>
    <row r="311" spans="1:54" ht="15" customHeight="1" thickTop="1" thickBot="1" x14ac:dyDescent="0.45">
      <c r="A311" s="31">
        <v>310</v>
      </c>
      <c r="B311" s="9" t="s">
        <v>86</v>
      </c>
      <c r="C311" s="4" t="s">
        <v>3610</v>
      </c>
      <c r="D311" s="4" t="s">
        <v>3611</v>
      </c>
      <c r="E311" s="1" t="s">
        <v>108</v>
      </c>
      <c r="F311" s="1" t="s">
        <v>142</v>
      </c>
      <c r="G311" s="1" t="s">
        <v>3612</v>
      </c>
      <c r="H311" s="1" t="s">
        <v>3613</v>
      </c>
      <c r="I311" s="1" t="s">
        <v>3614</v>
      </c>
      <c r="J311" s="1">
        <v>0</v>
      </c>
      <c r="K311" s="1">
        <v>0</v>
      </c>
      <c r="L311" s="1"/>
      <c r="M311" s="1"/>
      <c r="N311" s="1" t="s">
        <v>3615</v>
      </c>
      <c r="O311" s="1" t="s">
        <v>147</v>
      </c>
      <c r="P311" s="3" t="s">
        <v>96</v>
      </c>
      <c r="Q311" s="87" t="s">
        <v>415</v>
      </c>
      <c r="R311" s="88">
        <v>9784111</v>
      </c>
      <c r="S311" s="87" t="s">
        <v>415</v>
      </c>
      <c r="T311" s="96">
        <v>12050017</v>
      </c>
      <c r="U311" s="1"/>
      <c r="V311" s="43" t="s">
        <v>97</v>
      </c>
      <c r="W311" s="1"/>
      <c r="X311" s="1"/>
      <c r="Y311" s="1" t="s">
        <v>3264</v>
      </c>
      <c r="Z311" s="26"/>
      <c r="AA311" s="1" t="s">
        <v>3616</v>
      </c>
      <c r="AB311" s="1" t="s">
        <v>3266</v>
      </c>
      <c r="AC311" t="s">
        <v>530</v>
      </c>
      <c r="AD311" s="1" t="s">
        <v>3617</v>
      </c>
      <c r="AE311" s="1" t="s">
        <v>3618</v>
      </c>
      <c r="AF311" s="1" t="s">
        <v>3269</v>
      </c>
      <c r="AG311" t="s">
        <v>530</v>
      </c>
      <c r="AH311" s="1" t="s">
        <v>3619</v>
      </c>
      <c r="AI311" s="1" t="s">
        <v>3620</v>
      </c>
      <c r="AJ311" s="26" t="s">
        <v>105</v>
      </c>
      <c r="AK311" s="1"/>
      <c r="AL311" s="1"/>
      <c r="AM311" s="1"/>
      <c r="AN311" s="1"/>
      <c r="AO311" s="1"/>
      <c r="AP311" s="1"/>
      <c r="AQ311" s="1"/>
      <c r="AR311" s="1"/>
      <c r="AS311" s="1"/>
      <c r="BA311" s="1"/>
      <c r="BB311" s="1"/>
    </row>
    <row r="312" spans="1:54" ht="15" customHeight="1" thickTop="1" thickBot="1" x14ac:dyDescent="0.45">
      <c r="A312" s="31">
        <v>311</v>
      </c>
      <c r="B312" s="9" t="s">
        <v>86</v>
      </c>
      <c r="C312" s="4" t="s">
        <v>3621</v>
      </c>
      <c r="D312" s="4" t="s">
        <v>3622</v>
      </c>
      <c r="E312" s="1" t="s">
        <v>109</v>
      </c>
      <c r="F312" s="1" t="s">
        <v>127</v>
      </c>
      <c r="G312" s="1" t="s">
        <v>3623</v>
      </c>
      <c r="H312" s="1" t="s">
        <v>3624</v>
      </c>
      <c r="I312" s="1" t="s">
        <v>3625</v>
      </c>
      <c r="J312" s="1">
        <v>0</v>
      </c>
      <c r="K312" s="1">
        <v>0</v>
      </c>
      <c r="L312" s="1"/>
      <c r="M312" s="1"/>
      <c r="N312" s="1" t="s">
        <v>3626</v>
      </c>
      <c r="O312" s="1" t="s">
        <v>176</v>
      </c>
      <c r="P312" s="3" t="s">
        <v>96</v>
      </c>
      <c r="Q312" s="87" t="s">
        <v>177</v>
      </c>
      <c r="R312" s="88">
        <v>14700070</v>
      </c>
      <c r="S312" s="87" t="s">
        <v>1457</v>
      </c>
      <c r="T312" s="96">
        <v>38784785</v>
      </c>
      <c r="U312" s="1"/>
      <c r="V312" s="43" t="s">
        <v>97</v>
      </c>
      <c r="W312" s="1"/>
      <c r="X312" s="1"/>
      <c r="Y312" s="1" t="s">
        <v>3264</v>
      </c>
      <c r="Z312" s="26"/>
      <c r="AA312" s="1" t="s">
        <v>3627</v>
      </c>
      <c r="AB312" s="1" t="s">
        <v>3266</v>
      </c>
      <c r="AC312" t="s">
        <v>542</v>
      </c>
      <c r="AD312" s="1" t="s">
        <v>3628</v>
      </c>
      <c r="AE312" s="1" t="s">
        <v>3629</v>
      </c>
      <c r="AF312" s="1" t="s">
        <v>3269</v>
      </c>
      <c r="AG312" t="s">
        <v>542</v>
      </c>
      <c r="AH312" s="1" t="s">
        <v>3630</v>
      </c>
      <c r="AI312" s="1" t="s">
        <v>3631</v>
      </c>
      <c r="AJ312" s="26" t="s">
        <v>105</v>
      </c>
      <c r="AK312" s="1"/>
      <c r="AL312" s="1"/>
      <c r="AM312" s="1"/>
      <c r="AN312" s="1"/>
      <c r="AO312" s="1"/>
      <c r="AP312" s="1"/>
      <c r="AQ312" s="1"/>
      <c r="AR312" s="1"/>
      <c r="AS312" s="1"/>
      <c r="BA312" s="1"/>
      <c r="BB312" s="1"/>
    </row>
    <row r="313" spans="1:54" ht="15" customHeight="1" thickTop="1" thickBot="1" x14ac:dyDescent="0.45">
      <c r="A313" s="31">
        <v>312</v>
      </c>
      <c r="B313" s="9" t="s">
        <v>86</v>
      </c>
      <c r="C313" s="4" t="s">
        <v>3632</v>
      </c>
      <c r="D313" s="4" t="s">
        <v>3633</v>
      </c>
      <c r="E313" s="1" t="s">
        <v>127</v>
      </c>
      <c r="F313" s="1" t="s">
        <v>108</v>
      </c>
      <c r="G313" s="1" t="s">
        <v>3634</v>
      </c>
      <c r="H313" s="1" t="s">
        <v>3635</v>
      </c>
      <c r="I313" s="1" t="s">
        <v>3636</v>
      </c>
      <c r="J313" s="1">
        <v>0</v>
      </c>
      <c r="K313" s="1">
        <v>0</v>
      </c>
      <c r="L313" s="1"/>
      <c r="M313" s="1"/>
      <c r="N313" s="1" t="s">
        <v>3637</v>
      </c>
      <c r="O313" s="1" t="s">
        <v>95</v>
      </c>
      <c r="P313" s="3" t="s">
        <v>96</v>
      </c>
      <c r="R313" s="88"/>
      <c r="S313" s="87" t="s">
        <v>132</v>
      </c>
      <c r="T313" s="96">
        <v>25656094</v>
      </c>
      <c r="U313" s="1"/>
      <c r="V313" s="43" t="s">
        <v>97</v>
      </c>
      <c r="W313" s="1"/>
      <c r="X313" s="1"/>
      <c r="Y313" s="1" t="s">
        <v>3264</v>
      </c>
      <c r="Z313" s="26"/>
      <c r="AA313" s="1" t="s">
        <v>3638</v>
      </c>
      <c r="AB313" s="1" t="s">
        <v>3266</v>
      </c>
      <c r="AC313" t="s">
        <v>555</v>
      </c>
      <c r="AD313" s="1" t="s">
        <v>3639</v>
      </c>
      <c r="AE313" s="1" t="s">
        <v>3640</v>
      </c>
      <c r="AF313" s="1" t="s">
        <v>3269</v>
      </c>
      <c r="AG313" t="s">
        <v>555</v>
      </c>
      <c r="AH313" s="1" t="s">
        <v>3641</v>
      </c>
      <c r="AI313" s="1" t="s">
        <v>3642</v>
      </c>
      <c r="AJ313" s="26" t="s">
        <v>105</v>
      </c>
      <c r="AK313" s="1"/>
      <c r="AL313" s="1"/>
      <c r="AM313" s="1"/>
      <c r="AN313" s="1"/>
      <c r="AO313" s="1"/>
      <c r="AP313" s="1"/>
      <c r="AQ313" s="1"/>
      <c r="AR313" s="1"/>
      <c r="AS313" s="1"/>
      <c r="BA313" s="1"/>
      <c r="BB313" s="1"/>
    </row>
    <row r="314" spans="1:54" ht="15" customHeight="1" thickTop="1" thickBot="1" x14ac:dyDescent="0.45">
      <c r="A314" s="31">
        <v>313</v>
      </c>
      <c r="B314" s="9" t="s">
        <v>86</v>
      </c>
      <c r="C314" s="4" t="s">
        <v>3643</v>
      </c>
      <c r="D314" s="4" t="s">
        <v>3644</v>
      </c>
      <c r="E314" s="1" t="s">
        <v>142</v>
      </c>
      <c r="F314" s="1" t="s">
        <v>108</v>
      </c>
      <c r="G314" s="1" t="s">
        <v>3645</v>
      </c>
      <c r="H314" s="1" t="s">
        <v>3646</v>
      </c>
      <c r="I314" s="1" t="s">
        <v>3647</v>
      </c>
      <c r="J314" s="1">
        <v>0</v>
      </c>
      <c r="K314" s="1">
        <v>0</v>
      </c>
      <c r="L314" s="1"/>
      <c r="M314" s="1"/>
      <c r="N314" s="1" t="s">
        <v>3648</v>
      </c>
      <c r="O314" s="1" t="s">
        <v>176</v>
      </c>
      <c r="P314" s="3" t="s">
        <v>96</v>
      </c>
      <c r="Q314" s="87" t="s">
        <v>491</v>
      </c>
      <c r="R314" s="88">
        <v>58885154</v>
      </c>
      <c r="S314" s="87" t="s">
        <v>491</v>
      </c>
      <c r="T314" s="96">
        <v>68359607</v>
      </c>
      <c r="U314" s="1"/>
      <c r="V314" s="43" t="s">
        <v>97</v>
      </c>
      <c r="W314" s="1"/>
      <c r="X314" s="1"/>
      <c r="Y314" s="1" t="s">
        <v>3264</v>
      </c>
      <c r="Z314" s="26"/>
      <c r="AA314" s="1" t="s">
        <v>3649</v>
      </c>
      <c r="AB314" s="1" t="s">
        <v>3266</v>
      </c>
      <c r="AC314" t="s">
        <v>567</v>
      </c>
      <c r="AD314" s="1" t="s">
        <v>3650</v>
      </c>
      <c r="AE314" s="1" t="s">
        <v>3651</v>
      </c>
      <c r="AF314" s="1" t="s">
        <v>3269</v>
      </c>
      <c r="AG314" t="s">
        <v>567</v>
      </c>
      <c r="AH314" s="1" t="s">
        <v>3652</v>
      </c>
      <c r="AI314" s="1" t="s">
        <v>3653</v>
      </c>
      <c r="AJ314" s="26" t="s">
        <v>105</v>
      </c>
      <c r="AK314" s="1"/>
      <c r="AL314" s="1"/>
      <c r="AM314" s="1"/>
      <c r="AN314" s="1"/>
      <c r="AO314" s="1"/>
      <c r="AP314" s="1"/>
      <c r="AQ314" s="1"/>
      <c r="AR314" s="1"/>
      <c r="AS314" s="1"/>
      <c r="BA314" s="1"/>
      <c r="BB314" s="1"/>
    </row>
    <row r="315" spans="1:54" ht="15" customHeight="1" thickTop="1" thickBot="1" x14ac:dyDescent="0.45">
      <c r="A315" s="31">
        <v>314</v>
      </c>
      <c r="B315" s="9" t="s">
        <v>86</v>
      </c>
      <c r="C315" s="4" t="s">
        <v>3654</v>
      </c>
      <c r="D315" s="4" t="s">
        <v>3655</v>
      </c>
      <c r="E315" s="1" t="s">
        <v>127</v>
      </c>
      <c r="F315" s="1" t="s">
        <v>142</v>
      </c>
      <c r="G315" s="1" t="s">
        <v>3656</v>
      </c>
      <c r="H315" s="1" t="s">
        <v>3657</v>
      </c>
      <c r="I315" s="1" t="s">
        <v>3658</v>
      </c>
      <c r="J315" s="1">
        <v>0</v>
      </c>
      <c r="K315" s="1">
        <v>0</v>
      </c>
      <c r="L315" s="1"/>
      <c r="M315" s="1"/>
      <c r="N315" s="1" t="s">
        <v>3659</v>
      </c>
      <c r="O315" s="1" t="s">
        <v>176</v>
      </c>
      <c r="P315" s="3" t="s">
        <v>96</v>
      </c>
      <c r="Q315" s="87" t="s">
        <v>133</v>
      </c>
      <c r="R315" s="88">
        <v>7402550</v>
      </c>
      <c r="S315" s="87" t="s">
        <v>603</v>
      </c>
      <c r="T315" s="96">
        <v>9369378</v>
      </c>
      <c r="U315" s="1"/>
      <c r="V315" s="43" t="s">
        <v>97</v>
      </c>
      <c r="W315" s="1"/>
      <c r="X315" s="1"/>
      <c r="Y315" s="1" t="s">
        <v>3264</v>
      </c>
      <c r="Z315" s="26"/>
      <c r="AA315" s="1" t="s">
        <v>3660</v>
      </c>
      <c r="AB315" s="1" t="s">
        <v>3266</v>
      </c>
      <c r="AC315" t="s">
        <v>580</v>
      </c>
      <c r="AD315" s="1" t="s">
        <v>3661</v>
      </c>
      <c r="AE315" s="1" t="s">
        <v>3662</v>
      </c>
      <c r="AF315" s="1" t="s">
        <v>3269</v>
      </c>
      <c r="AG315" t="s">
        <v>580</v>
      </c>
      <c r="AH315" s="1" t="s">
        <v>3663</v>
      </c>
      <c r="AI315" s="1" t="s">
        <v>3664</v>
      </c>
      <c r="AJ315" s="26" t="s">
        <v>105</v>
      </c>
      <c r="AK315" s="1"/>
      <c r="AL315" s="1"/>
      <c r="AM315" s="1"/>
      <c r="AN315" s="1"/>
      <c r="AO315" s="1"/>
      <c r="AP315" s="1"/>
      <c r="AQ315" s="1"/>
      <c r="AR315" s="1"/>
      <c r="AS315" s="1"/>
      <c r="BA315" s="1"/>
      <c r="BB315" s="1"/>
    </row>
    <row r="316" spans="1:54" ht="15" customHeight="1" thickTop="1" thickBot="1" x14ac:dyDescent="0.45">
      <c r="A316" s="31">
        <v>315</v>
      </c>
      <c r="B316" s="9" t="s">
        <v>86</v>
      </c>
      <c r="C316" s="4" t="s">
        <v>3665</v>
      </c>
      <c r="D316" s="4" t="s">
        <v>3666</v>
      </c>
      <c r="E316" s="1" t="s">
        <v>109</v>
      </c>
      <c r="F316" s="1" t="s">
        <v>108</v>
      </c>
      <c r="G316" s="1" t="s">
        <v>3667</v>
      </c>
      <c r="H316" s="1" t="s">
        <v>3668</v>
      </c>
      <c r="I316" s="1" t="s">
        <v>3669</v>
      </c>
      <c r="J316" s="1">
        <v>0</v>
      </c>
      <c r="K316" s="1">
        <v>0</v>
      </c>
      <c r="L316" s="1"/>
      <c r="M316" s="1"/>
      <c r="N316" s="1" t="s">
        <v>3670</v>
      </c>
      <c r="O316" s="1" t="s">
        <v>176</v>
      </c>
      <c r="P316" s="3" t="s">
        <v>96</v>
      </c>
      <c r="Q316" s="87" t="s">
        <v>314</v>
      </c>
      <c r="R316" s="88">
        <v>39283854</v>
      </c>
      <c r="S316" s="87" t="s">
        <v>2570</v>
      </c>
      <c r="T316" s="96">
        <v>10237957</v>
      </c>
      <c r="U316" s="1"/>
      <c r="V316" s="43" t="s">
        <v>97</v>
      </c>
      <c r="W316" s="1"/>
      <c r="X316" s="1"/>
      <c r="Y316" s="1" t="s">
        <v>3264</v>
      </c>
      <c r="Z316" s="26"/>
      <c r="AA316" s="1" t="s">
        <v>3671</v>
      </c>
      <c r="AB316" s="1" t="s">
        <v>3266</v>
      </c>
      <c r="AC316" t="s">
        <v>592</v>
      </c>
      <c r="AD316" s="1" t="s">
        <v>3672</v>
      </c>
      <c r="AE316" s="1" t="s">
        <v>3673</v>
      </c>
      <c r="AF316" s="1" t="s">
        <v>3269</v>
      </c>
      <c r="AG316" t="s">
        <v>592</v>
      </c>
      <c r="AH316" s="1" t="s">
        <v>3674</v>
      </c>
      <c r="AI316" s="1" t="s">
        <v>3675</v>
      </c>
      <c r="AJ316" s="26" t="s">
        <v>105</v>
      </c>
      <c r="AK316" s="1"/>
      <c r="AL316" s="1"/>
      <c r="AM316" s="1"/>
      <c r="AN316" s="1"/>
      <c r="AO316" s="1"/>
      <c r="AP316" s="1"/>
      <c r="AQ316" s="1"/>
      <c r="AR316" s="1"/>
      <c r="AS316" s="1"/>
      <c r="BA316" s="1"/>
      <c r="BB316" s="1"/>
    </row>
    <row r="317" spans="1:54" ht="15" customHeight="1" thickTop="1" thickBot="1" x14ac:dyDescent="0.45">
      <c r="A317" s="31">
        <v>316</v>
      </c>
      <c r="B317" s="9" t="s">
        <v>86</v>
      </c>
      <c r="C317" s="4" t="s">
        <v>3676</v>
      </c>
      <c r="D317" s="4" t="s">
        <v>3676</v>
      </c>
      <c r="E317" s="1" t="s">
        <v>108</v>
      </c>
      <c r="F317" s="1" t="s">
        <v>127</v>
      </c>
      <c r="G317" s="1" t="s">
        <v>3677</v>
      </c>
      <c r="H317" s="1" t="s">
        <v>3678</v>
      </c>
      <c r="I317" s="1" t="s">
        <v>3679</v>
      </c>
      <c r="J317" s="44">
        <v>0.5</v>
      </c>
      <c r="K317" s="1">
        <v>0</v>
      </c>
      <c r="L317" s="1"/>
      <c r="M317" s="1"/>
      <c r="N317" s="1" t="s">
        <v>3680</v>
      </c>
      <c r="O317" s="1" t="s">
        <v>147</v>
      </c>
      <c r="P317" s="3" t="s">
        <v>96</v>
      </c>
      <c r="R317" s="88"/>
      <c r="S317" s="87" t="s">
        <v>327</v>
      </c>
      <c r="T317" s="96">
        <v>1429870</v>
      </c>
      <c r="U317" s="1"/>
      <c r="V317" s="43" t="s">
        <v>97</v>
      </c>
      <c r="W317" s="1"/>
      <c r="X317" s="1"/>
      <c r="Y317" s="1" t="s">
        <v>3264</v>
      </c>
      <c r="Z317" s="26"/>
      <c r="AA317" s="1" t="s">
        <v>3681</v>
      </c>
      <c r="AB317" s="1" t="s">
        <v>3266</v>
      </c>
      <c r="AC317" t="s">
        <v>605</v>
      </c>
      <c r="AD317" s="1" t="s">
        <v>3682</v>
      </c>
      <c r="AE317" s="1" t="s">
        <v>3683</v>
      </c>
      <c r="AF317" s="1" t="s">
        <v>3269</v>
      </c>
      <c r="AG317" t="s">
        <v>605</v>
      </c>
      <c r="AH317" s="1" t="s">
        <v>3684</v>
      </c>
      <c r="AI317" s="1" t="s">
        <v>3685</v>
      </c>
      <c r="AJ317" s="26" t="s">
        <v>105</v>
      </c>
      <c r="AK317" s="1"/>
      <c r="AL317" s="1"/>
      <c r="AM317" s="1"/>
      <c r="AN317" s="1"/>
      <c r="AO317" s="1"/>
      <c r="AP317" s="1"/>
      <c r="AQ317" s="1"/>
      <c r="AR317" s="1"/>
      <c r="AS317" s="1"/>
      <c r="BA317" s="1"/>
      <c r="BB317" s="1"/>
    </row>
    <row r="318" spans="1:54" ht="15" customHeight="1" thickTop="1" thickBot="1" x14ac:dyDescent="0.45">
      <c r="A318" s="31">
        <v>317</v>
      </c>
      <c r="B318" s="9" t="s">
        <v>86</v>
      </c>
      <c r="C318" s="4" t="s">
        <v>3686</v>
      </c>
      <c r="D318" s="4" t="s">
        <v>3687</v>
      </c>
      <c r="E318" s="1" t="s">
        <v>108</v>
      </c>
      <c r="F318" s="1" t="s">
        <v>127</v>
      </c>
      <c r="G318" s="1" t="s">
        <v>3688</v>
      </c>
      <c r="H318" s="1" t="s">
        <v>3689</v>
      </c>
      <c r="I318" s="1" t="s">
        <v>3690</v>
      </c>
      <c r="J318" s="1">
        <v>0</v>
      </c>
      <c r="K318" s="1">
        <v>0</v>
      </c>
      <c r="L318" s="1"/>
      <c r="M318" s="1"/>
      <c r="N318" s="1" t="s">
        <v>3691</v>
      </c>
      <c r="O318" s="1" t="s">
        <v>176</v>
      </c>
      <c r="P318" s="3" t="s">
        <v>96</v>
      </c>
      <c r="R318" s="88"/>
      <c r="S318" s="87" t="s">
        <v>148</v>
      </c>
      <c r="T318" s="96">
        <v>81595603</v>
      </c>
      <c r="U318" s="1"/>
      <c r="V318" s="43" t="s">
        <v>97</v>
      </c>
      <c r="W318" s="1"/>
      <c r="X318" s="1"/>
      <c r="Y318" s="1" t="s">
        <v>3264</v>
      </c>
      <c r="Z318" s="26"/>
      <c r="AA318" s="1" t="s">
        <v>3692</v>
      </c>
      <c r="AB318" s="1" t="s">
        <v>3266</v>
      </c>
      <c r="AC318" t="s">
        <v>617</v>
      </c>
      <c r="AD318" s="1" t="s">
        <v>3693</v>
      </c>
      <c r="AE318" s="1" t="s">
        <v>3694</v>
      </c>
      <c r="AF318" s="1" t="s">
        <v>3269</v>
      </c>
      <c r="AG318" t="s">
        <v>617</v>
      </c>
      <c r="AH318" s="1" t="s">
        <v>3695</v>
      </c>
      <c r="AI318" s="1" t="s">
        <v>3696</v>
      </c>
      <c r="AJ318" s="26" t="s">
        <v>105</v>
      </c>
      <c r="AK318" s="1"/>
      <c r="AL318" s="1"/>
      <c r="AM318" s="1"/>
      <c r="AN318" s="1"/>
      <c r="AO318" s="1"/>
      <c r="AP318" s="1"/>
      <c r="AQ318" s="1"/>
      <c r="AR318" s="1"/>
      <c r="AS318" s="1"/>
      <c r="BA318" s="1"/>
      <c r="BB318" s="1"/>
    </row>
    <row r="319" spans="1:54" ht="15" customHeight="1" thickTop="1" thickBot="1" x14ac:dyDescent="0.45">
      <c r="A319" s="31">
        <v>318</v>
      </c>
      <c r="B319" s="9" t="s">
        <v>86</v>
      </c>
      <c r="C319" s="4" t="s">
        <v>3697</v>
      </c>
      <c r="D319" s="4" t="s">
        <v>3698</v>
      </c>
      <c r="E319" s="1" t="s">
        <v>108</v>
      </c>
      <c r="F319" s="1" t="s">
        <v>127</v>
      </c>
      <c r="G319" s="1" t="s">
        <v>3699</v>
      </c>
      <c r="H319" s="1" t="s">
        <v>3700</v>
      </c>
      <c r="I319" s="1" t="s">
        <v>3701</v>
      </c>
      <c r="J319" s="1">
        <v>0</v>
      </c>
      <c r="K319" s="1">
        <v>0</v>
      </c>
      <c r="L319" s="1"/>
      <c r="M319" s="1"/>
      <c r="N319" s="1" t="s">
        <v>3702</v>
      </c>
      <c r="O319" s="1" t="s">
        <v>95</v>
      </c>
      <c r="P319" s="3" t="s">
        <v>96</v>
      </c>
      <c r="Q319" s="87" t="s">
        <v>252</v>
      </c>
      <c r="R319" s="88">
        <v>23276932</v>
      </c>
      <c r="S319" s="87" t="s">
        <v>252</v>
      </c>
      <c r="T319" s="96">
        <v>35362682</v>
      </c>
      <c r="U319" s="1"/>
      <c r="V319" s="43" t="s">
        <v>97</v>
      </c>
      <c r="W319" s="1"/>
      <c r="X319" s="1"/>
      <c r="Y319" s="1" t="s">
        <v>3264</v>
      </c>
      <c r="Z319" s="26"/>
      <c r="AA319" s="1" t="s">
        <v>3703</v>
      </c>
      <c r="AB319" s="1" t="s">
        <v>3266</v>
      </c>
      <c r="AC319" t="s">
        <v>630</v>
      </c>
      <c r="AD319" s="1" t="s">
        <v>3704</v>
      </c>
      <c r="AE319" s="1" t="s">
        <v>3705</v>
      </c>
      <c r="AF319" s="1" t="s">
        <v>3269</v>
      </c>
      <c r="AG319" t="s">
        <v>630</v>
      </c>
      <c r="AH319" s="1" t="s">
        <v>3706</v>
      </c>
      <c r="AI319" s="1" t="s">
        <v>3707</v>
      </c>
      <c r="AJ319" s="26" t="s">
        <v>105</v>
      </c>
      <c r="AK319" s="1"/>
      <c r="AL319" s="1"/>
      <c r="AM319" s="1"/>
      <c r="AN319" s="1"/>
      <c r="AO319" s="1"/>
      <c r="AP319" s="1"/>
      <c r="AQ319" s="1"/>
      <c r="AR319" s="1"/>
      <c r="AS319" s="1"/>
      <c r="BA319" s="1"/>
      <c r="BB319" s="1"/>
    </row>
    <row r="320" spans="1:54" ht="15" customHeight="1" thickTop="1" thickBot="1" x14ac:dyDescent="0.45">
      <c r="A320" s="31">
        <v>319</v>
      </c>
      <c r="B320" s="9" t="s">
        <v>86</v>
      </c>
      <c r="C320" s="4" t="s">
        <v>3708</v>
      </c>
      <c r="D320" s="4" t="s">
        <v>3709</v>
      </c>
      <c r="E320" s="1" t="s">
        <v>127</v>
      </c>
      <c r="F320" s="1" t="s">
        <v>108</v>
      </c>
      <c r="G320" s="1" t="s">
        <v>3710</v>
      </c>
      <c r="H320" s="1" t="s">
        <v>3711</v>
      </c>
      <c r="I320" s="1" t="s">
        <v>3712</v>
      </c>
      <c r="J320" s="1">
        <v>0</v>
      </c>
      <c r="K320" s="1">
        <v>0</v>
      </c>
      <c r="L320" s="1"/>
      <c r="M320" s="1"/>
      <c r="N320" s="1" t="s">
        <v>3713</v>
      </c>
      <c r="O320" s="1" t="s">
        <v>147</v>
      </c>
      <c r="P320" s="3" t="s">
        <v>96</v>
      </c>
      <c r="Q320" s="87" t="s">
        <v>1325</v>
      </c>
      <c r="R320" s="88">
        <v>15468014</v>
      </c>
      <c r="S320" s="87" t="s">
        <v>1325</v>
      </c>
      <c r="T320" s="96">
        <v>16981803</v>
      </c>
      <c r="U320" s="1"/>
      <c r="V320" s="43" t="s">
        <v>97</v>
      </c>
      <c r="W320" s="1"/>
      <c r="X320" s="1"/>
      <c r="Y320" s="1" t="s">
        <v>3264</v>
      </c>
      <c r="Z320" s="26"/>
      <c r="AA320" s="1" t="s">
        <v>3714</v>
      </c>
      <c r="AB320" s="1" t="s">
        <v>3266</v>
      </c>
      <c r="AC320" t="s">
        <v>641</v>
      </c>
      <c r="AD320" s="1" t="s">
        <v>3715</v>
      </c>
      <c r="AE320" s="1" t="s">
        <v>3716</v>
      </c>
      <c r="AF320" s="1" t="s">
        <v>3269</v>
      </c>
      <c r="AG320" t="s">
        <v>641</v>
      </c>
      <c r="AH320" s="1" t="s">
        <v>3717</v>
      </c>
      <c r="AI320" s="1" t="s">
        <v>3718</v>
      </c>
      <c r="AJ320" s="26" t="s">
        <v>105</v>
      </c>
      <c r="AK320" s="1"/>
      <c r="AL320" s="1"/>
      <c r="AM320" s="1"/>
      <c r="AN320" s="1"/>
      <c r="AO320" s="1"/>
      <c r="AP320" s="1"/>
      <c r="AQ320" s="1"/>
      <c r="AR320" s="1"/>
      <c r="AS320" s="1"/>
      <c r="BA320" s="1"/>
      <c r="BB320" s="1"/>
    </row>
    <row r="321" spans="1:54" ht="15" customHeight="1" thickTop="1" thickBot="1" x14ac:dyDescent="0.45">
      <c r="A321" s="31">
        <v>320</v>
      </c>
      <c r="B321" s="9" t="s">
        <v>86</v>
      </c>
      <c r="C321" s="4" t="s">
        <v>3719</v>
      </c>
      <c r="D321" s="4" t="s">
        <v>3720</v>
      </c>
      <c r="E321" s="1" t="s">
        <v>109</v>
      </c>
      <c r="F321" s="1" t="s">
        <v>142</v>
      </c>
      <c r="G321" s="1" t="s">
        <v>3721</v>
      </c>
      <c r="H321" s="1" t="s">
        <v>3722</v>
      </c>
      <c r="I321" s="1" t="s">
        <v>3723</v>
      </c>
      <c r="J321" s="1">
        <v>0</v>
      </c>
      <c r="K321" s="1">
        <v>0</v>
      </c>
      <c r="L321" s="1"/>
      <c r="M321" s="1"/>
      <c r="N321" s="1" t="s">
        <v>3724</v>
      </c>
      <c r="O321" s="1" t="s">
        <v>176</v>
      </c>
      <c r="P321" s="3" t="s">
        <v>96</v>
      </c>
      <c r="Q321" s="87" t="s">
        <v>239</v>
      </c>
      <c r="R321" s="88" t="s">
        <v>3725</v>
      </c>
      <c r="S321" s="87" t="s">
        <v>239</v>
      </c>
      <c r="T321" s="96">
        <v>21101745</v>
      </c>
      <c r="U321" s="1"/>
      <c r="V321" s="43" t="s">
        <v>97</v>
      </c>
      <c r="W321" s="1"/>
      <c r="X321" s="1"/>
      <c r="Y321" s="1" t="s">
        <v>3264</v>
      </c>
      <c r="Z321" s="26"/>
      <c r="AA321" s="1" t="s">
        <v>3726</v>
      </c>
      <c r="AB321" s="1" t="s">
        <v>3266</v>
      </c>
      <c r="AC321" t="s">
        <v>652</v>
      </c>
      <c r="AD321" s="1" t="s">
        <v>3727</v>
      </c>
      <c r="AE321" s="1" t="s">
        <v>3728</v>
      </c>
      <c r="AF321" s="1" t="s">
        <v>3269</v>
      </c>
      <c r="AG321" t="s">
        <v>652</v>
      </c>
      <c r="AH321" s="1" t="s">
        <v>3729</v>
      </c>
      <c r="AI321" s="1" t="s">
        <v>3730</v>
      </c>
      <c r="AJ321" s="26" t="s">
        <v>105</v>
      </c>
      <c r="AK321" s="1"/>
      <c r="AL321" s="1"/>
      <c r="AM321" s="1"/>
      <c r="AN321" s="1"/>
      <c r="AO321" s="1"/>
      <c r="AP321" s="1"/>
      <c r="AQ321" s="1"/>
      <c r="AR321" s="1"/>
      <c r="AS321" s="1"/>
      <c r="BA321" s="1"/>
      <c r="BB321" s="1"/>
    </row>
    <row r="322" spans="1:54" ht="15" customHeight="1" thickTop="1" thickBot="1" x14ac:dyDescent="0.45">
      <c r="A322" s="31">
        <v>321</v>
      </c>
      <c r="B322" s="9" t="s">
        <v>86</v>
      </c>
      <c r="C322" s="4" t="s">
        <v>3731</v>
      </c>
      <c r="D322" s="4" t="s">
        <v>3732</v>
      </c>
      <c r="E322" s="1" t="s">
        <v>127</v>
      </c>
      <c r="F322" s="1" t="s">
        <v>108</v>
      </c>
      <c r="G322" s="1" t="s">
        <v>3733</v>
      </c>
      <c r="H322" s="1" t="s">
        <v>3734</v>
      </c>
      <c r="I322" s="1" t="s">
        <v>3735</v>
      </c>
      <c r="J322" s="1">
        <v>0</v>
      </c>
      <c r="K322" s="1">
        <v>0</v>
      </c>
      <c r="L322" s="1"/>
      <c r="M322" s="1"/>
      <c r="N322" s="1" t="s">
        <v>3736</v>
      </c>
      <c r="O322" s="1" t="s">
        <v>95</v>
      </c>
      <c r="P322" s="3" t="s">
        <v>96</v>
      </c>
      <c r="Q322" s="87" t="s">
        <v>314</v>
      </c>
      <c r="R322" s="88">
        <v>12326537</v>
      </c>
      <c r="S322" s="87" t="s">
        <v>314</v>
      </c>
      <c r="T322" s="96">
        <v>9588638</v>
      </c>
      <c r="U322" s="1"/>
      <c r="V322" s="43" t="s">
        <v>97</v>
      </c>
      <c r="W322" s="1"/>
      <c r="X322" s="1"/>
      <c r="Y322" s="1" t="s">
        <v>3264</v>
      </c>
      <c r="Z322" s="26"/>
      <c r="AA322" s="1" t="s">
        <v>3737</v>
      </c>
      <c r="AB322" s="1" t="s">
        <v>3266</v>
      </c>
      <c r="AC322" t="s">
        <v>664</v>
      </c>
      <c r="AD322" s="1" t="s">
        <v>3738</v>
      </c>
      <c r="AE322" s="1" t="s">
        <v>3739</v>
      </c>
      <c r="AF322" s="1" t="s">
        <v>3269</v>
      </c>
      <c r="AG322" t="s">
        <v>664</v>
      </c>
      <c r="AH322" s="1" t="s">
        <v>3740</v>
      </c>
      <c r="AI322" s="1" t="s">
        <v>3741</v>
      </c>
      <c r="AJ322" s="26" t="s">
        <v>105</v>
      </c>
      <c r="AK322" s="1"/>
      <c r="AL322" s="1"/>
      <c r="AM322" s="1"/>
      <c r="AN322" s="1"/>
      <c r="AO322" s="1"/>
      <c r="AP322" s="1"/>
      <c r="AQ322" s="1"/>
      <c r="AR322" s="1"/>
      <c r="AS322" s="1"/>
      <c r="BA322" s="1"/>
      <c r="BB322" s="1"/>
    </row>
    <row r="323" spans="1:54" ht="15" customHeight="1" thickTop="1" thickBot="1" x14ac:dyDescent="0.45">
      <c r="A323" s="31">
        <v>322</v>
      </c>
      <c r="B323" s="9" t="s">
        <v>86</v>
      </c>
      <c r="C323" s="4" t="s">
        <v>3742</v>
      </c>
      <c r="D323" s="4" t="s">
        <v>3742</v>
      </c>
      <c r="E323" s="1" t="s">
        <v>108</v>
      </c>
      <c r="F323" s="1" t="s">
        <v>127</v>
      </c>
      <c r="G323" s="1" t="s">
        <v>3743</v>
      </c>
      <c r="H323" s="1" t="s">
        <v>3744</v>
      </c>
      <c r="I323" s="1" t="s">
        <v>3745</v>
      </c>
      <c r="J323" s="1">
        <v>0</v>
      </c>
      <c r="K323" s="1">
        <v>0</v>
      </c>
      <c r="L323" s="1"/>
      <c r="M323" s="1"/>
      <c r="N323" s="1" t="s">
        <v>3746</v>
      </c>
      <c r="O323" s="1" t="s">
        <v>147</v>
      </c>
      <c r="P323" s="3" t="s">
        <v>96</v>
      </c>
      <c r="Q323" s="87" t="s">
        <v>1457</v>
      </c>
      <c r="R323" s="88">
        <v>34770823</v>
      </c>
      <c r="S323" s="87" t="s">
        <v>133</v>
      </c>
      <c r="T323" s="96">
        <v>26128999</v>
      </c>
      <c r="U323" s="1"/>
      <c r="V323" s="43" t="s">
        <v>97</v>
      </c>
      <c r="W323" s="1"/>
      <c r="X323" s="1"/>
      <c r="Y323" s="1" t="s">
        <v>3264</v>
      </c>
      <c r="Z323" s="26"/>
      <c r="AA323" s="1" t="s">
        <v>3747</v>
      </c>
      <c r="AB323" s="1" t="s">
        <v>3266</v>
      </c>
      <c r="AC323" t="s">
        <v>676</v>
      </c>
      <c r="AD323" s="1" t="s">
        <v>3748</v>
      </c>
      <c r="AE323" s="1" t="s">
        <v>3749</v>
      </c>
      <c r="AF323" s="1" t="s">
        <v>3269</v>
      </c>
      <c r="AG323" t="s">
        <v>676</v>
      </c>
      <c r="AH323" s="1" t="s">
        <v>3750</v>
      </c>
      <c r="AI323" s="1" t="s">
        <v>3751</v>
      </c>
      <c r="AJ323" s="26" t="s">
        <v>105</v>
      </c>
      <c r="AK323" s="1"/>
      <c r="AL323" s="1"/>
      <c r="AM323" s="1"/>
      <c r="AN323" s="1"/>
      <c r="AO323" s="1"/>
      <c r="AP323" s="1"/>
      <c r="AQ323" s="1"/>
      <c r="AR323" s="1"/>
      <c r="AS323" s="1"/>
      <c r="BA323" s="1"/>
      <c r="BB323" s="1"/>
    </row>
    <row r="324" spans="1:54" ht="15" customHeight="1" thickTop="1" thickBot="1" x14ac:dyDescent="0.45">
      <c r="A324" s="31">
        <v>323</v>
      </c>
      <c r="B324" s="9" t="s">
        <v>86</v>
      </c>
      <c r="C324" s="4" t="s">
        <v>3752</v>
      </c>
      <c r="D324" s="4" t="s">
        <v>3753</v>
      </c>
      <c r="E324" s="1" t="s">
        <v>108</v>
      </c>
      <c r="F324" s="1" t="s">
        <v>127</v>
      </c>
      <c r="G324" s="1" t="s">
        <v>3754</v>
      </c>
      <c r="H324" s="1" t="s">
        <v>3755</v>
      </c>
      <c r="I324" s="1" t="s">
        <v>3756</v>
      </c>
      <c r="J324" s="1">
        <v>0</v>
      </c>
      <c r="K324" s="1">
        <v>0</v>
      </c>
      <c r="L324" s="1"/>
      <c r="M324" s="1"/>
      <c r="N324" s="1" t="s">
        <v>3757</v>
      </c>
      <c r="O324" s="1" t="s">
        <v>95</v>
      </c>
      <c r="P324" s="3" t="s">
        <v>96</v>
      </c>
      <c r="Q324" s="87" t="s">
        <v>239</v>
      </c>
      <c r="R324" s="88">
        <v>17250308</v>
      </c>
      <c r="S324" s="87" t="s">
        <v>239</v>
      </c>
      <c r="T324" s="96">
        <v>18236712</v>
      </c>
      <c r="U324" s="1"/>
      <c r="V324" s="43" t="s">
        <v>97</v>
      </c>
      <c r="W324" s="1"/>
      <c r="X324" s="1"/>
      <c r="Y324" s="1" t="s">
        <v>3264</v>
      </c>
      <c r="Z324" s="26"/>
      <c r="AA324" s="1" t="s">
        <v>3758</v>
      </c>
      <c r="AB324" s="1" t="s">
        <v>3266</v>
      </c>
      <c r="AC324" t="s">
        <v>688</v>
      </c>
      <c r="AD324" s="1" t="s">
        <v>3759</v>
      </c>
      <c r="AE324" s="1" t="s">
        <v>3760</v>
      </c>
      <c r="AF324" s="1" t="s">
        <v>3269</v>
      </c>
      <c r="AG324" t="s">
        <v>688</v>
      </c>
      <c r="AH324" s="1" t="s">
        <v>3761</v>
      </c>
      <c r="AI324" s="1" t="s">
        <v>3762</v>
      </c>
      <c r="AJ324" s="26" t="s">
        <v>105</v>
      </c>
      <c r="AK324" s="1"/>
      <c r="AL324" s="1"/>
      <c r="AM324" s="1"/>
      <c r="AN324" s="1"/>
      <c r="AO324" s="1"/>
      <c r="AP324" s="1"/>
      <c r="AQ324" s="1"/>
      <c r="AR324" s="1"/>
      <c r="AS324" s="1"/>
      <c r="BA324" s="1"/>
      <c r="BB324" s="1"/>
    </row>
    <row r="325" spans="1:54" ht="15" customHeight="1" thickTop="1" thickBot="1" x14ac:dyDescent="0.45">
      <c r="A325" s="31">
        <v>324</v>
      </c>
      <c r="B325" s="9" t="s">
        <v>86</v>
      </c>
      <c r="C325" s="4" t="s">
        <v>3763</v>
      </c>
      <c r="D325" s="4" t="s">
        <v>3763</v>
      </c>
      <c r="E325" s="1" t="s">
        <v>142</v>
      </c>
      <c r="F325" s="1" t="s">
        <v>109</v>
      </c>
      <c r="G325" s="1" t="s">
        <v>3764</v>
      </c>
      <c r="H325" s="1" t="s">
        <v>3765</v>
      </c>
      <c r="I325" s="1" t="s">
        <v>3766</v>
      </c>
      <c r="J325" s="1">
        <v>0</v>
      </c>
      <c r="K325" s="1">
        <v>0</v>
      </c>
      <c r="L325" s="1"/>
      <c r="M325" s="1"/>
      <c r="N325" s="1" t="s">
        <v>3767</v>
      </c>
      <c r="O325" s="1" t="s">
        <v>147</v>
      </c>
      <c r="P325" s="3" t="s">
        <v>96</v>
      </c>
      <c r="Q325" s="87" t="s">
        <v>1457</v>
      </c>
      <c r="R325" s="88">
        <v>2417591</v>
      </c>
      <c r="S325" s="87" t="s">
        <v>1457</v>
      </c>
      <c r="T325" s="96">
        <v>40916627</v>
      </c>
      <c r="U325" s="1"/>
      <c r="V325" s="43" t="s">
        <v>97</v>
      </c>
      <c r="W325" s="1"/>
      <c r="X325" s="1"/>
      <c r="Y325" s="1" t="s">
        <v>3264</v>
      </c>
      <c r="Z325" s="26"/>
      <c r="AA325" s="1" t="s">
        <v>3768</v>
      </c>
      <c r="AB325" s="1" t="s">
        <v>3266</v>
      </c>
      <c r="AC325" t="s">
        <v>700</v>
      </c>
      <c r="AD325" s="1" t="s">
        <v>3769</v>
      </c>
      <c r="AE325" s="1" t="s">
        <v>3770</v>
      </c>
      <c r="AF325" s="1" t="s">
        <v>3269</v>
      </c>
      <c r="AG325" t="s">
        <v>700</v>
      </c>
      <c r="AH325" s="1" t="s">
        <v>3771</v>
      </c>
      <c r="AI325" s="1" t="s">
        <v>3772</v>
      </c>
      <c r="AJ325" s="26" t="s">
        <v>105</v>
      </c>
      <c r="AK325" s="1"/>
      <c r="AL325" s="1"/>
      <c r="AM325" s="1"/>
      <c r="AN325" s="1"/>
      <c r="AO325" s="1"/>
      <c r="AP325" s="1"/>
      <c r="AQ325" s="1"/>
      <c r="AR325" s="1"/>
      <c r="AS325" s="1"/>
      <c r="BA325" s="1"/>
      <c r="BB325" s="1"/>
    </row>
    <row r="326" spans="1:54" ht="15" customHeight="1" thickTop="1" thickBot="1" x14ac:dyDescent="0.45">
      <c r="A326" s="31">
        <v>325</v>
      </c>
      <c r="B326" s="9" t="s">
        <v>86</v>
      </c>
      <c r="C326" s="4" t="s">
        <v>3773</v>
      </c>
      <c r="D326" s="4" t="s">
        <v>3774</v>
      </c>
      <c r="E326" s="1" t="s">
        <v>127</v>
      </c>
      <c r="F326" s="1" t="s">
        <v>108</v>
      </c>
      <c r="G326" s="1" t="s">
        <v>3775</v>
      </c>
      <c r="H326" s="1" t="s">
        <v>3776</v>
      </c>
      <c r="I326" s="1" t="s">
        <v>3777</v>
      </c>
      <c r="J326" s="1">
        <v>0</v>
      </c>
      <c r="K326" s="1">
        <v>0.4</v>
      </c>
      <c r="L326" s="1"/>
      <c r="M326" s="1"/>
      <c r="N326" s="1" t="s">
        <v>3778</v>
      </c>
      <c r="O326" s="1" t="s">
        <v>147</v>
      </c>
      <c r="P326" s="3" t="s">
        <v>96</v>
      </c>
      <c r="Q326" s="87" t="s">
        <v>834</v>
      </c>
      <c r="R326" s="88">
        <v>32594959</v>
      </c>
      <c r="U326" s="1"/>
      <c r="V326" s="43" t="s">
        <v>97</v>
      </c>
      <c r="W326" s="1"/>
      <c r="X326" s="1"/>
      <c r="Y326" s="1" t="s">
        <v>3264</v>
      </c>
      <c r="Z326" s="26"/>
      <c r="AA326" s="1" t="s">
        <v>3779</v>
      </c>
      <c r="AB326" s="1" t="s">
        <v>3266</v>
      </c>
      <c r="AC326" t="s">
        <v>712</v>
      </c>
      <c r="AD326" s="1" t="s">
        <v>3780</v>
      </c>
      <c r="AE326" s="1" t="s">
        <v>3781</v>
      </c>
      <c r="AF326" s="1" t="s">
        <v>3269</v>
      </c>
      <c r="AG326" t="s">
        <v>712</v>
      </c>
      <c r="AH326" s="1" t="s">
        <v>3782</v>
      </c>
      <c r="AI326" s="1" t="s">
        <v>3783</v>
      </c>
      <c r="AJ326" s="26" t="s">
        <v>105</v>
      </c>
      <c r="AK326" s="1"/>
      <c r="AL326" s="1"/>
      <c r="AM326" s="1"/>
      <c r="AN326" s="1"/>
      <c r="AO326" s="1"/>
      <c r="AP326" s="1"/>
      <c r="AQ326" s="1"/>
      <c r="AR326" s="1"/>
      <c r="AS326" s="1"/>
      <c r="BA326" s="1"/>
      <c r="BB326" s="1"/>
    </row>
    <row r="327" spans="1:54" ht="15" customHeight="1" thickTop="1" thickBot="1" x14ac:dyDescent="0.45">
      <c r="A327" s="31">
        <v>326</v>
      </c>
      <c r="B327" s="9" t="s">
        <v>86</v>
      </c>
      <c r="C327" s="4" t="s">
        <v>3784</v>
      </c>
      <c r="D327" s="4" t="s">
        <v>3784</v>
      </c>
      <c r="E327" s="1" t="s">
        <v>108</v>
      </c>
      <c r="F327" s="1" t="s">
        <v>127</v>
      </c>
      <c r="G327" s="1" t="s">
        <v>3785</v>
      </c>
      <c r="H327" s="1" t="s">
        <v>3786</v>
      </c>
      <c r="I327" s="1" t="s">
        <v>3787</v>
      </c>
      <c r="J327" s="44">
        <v>2</v>
      </c>
      <c r="K327" s="1">
        <v>0</v>
      </c>
      <c r="L327" s="1"/>
      <c r="M327" s="1"/>
      <c r="N327" s="1" t="s">
        <v>3788</v>
      </c>
      <c r="O327" s="1" t="s">
        <v>176</v>
      </c>
      <c r="P327" s="3" t="s">
        <v>96</v>
      </c>
      <c r="Q327" s="87" t="s">
        <v>314</v>
      </c>
      <c r="R327" s="88">
        <v>21402560</v>
      </c>
      <c r="S327" s="87" t="s">
        <v>314</v>
      </c>
      <c r="T327" s="96">
        <v>20344952</v>
      </c>
      <c r="U327" s="1"/>
      <c r="V327" s="43" t="s">
        <v>97</v>
      </c>
      <c r="W327" s="1"/>
      <c r="X327" s="1" t="s">
        <v>2460</v>
      </c>
      <c r="Y327" s="1" t="s">
        <v>3264</v>
      </c>
      <c r="Z327" s="26"/>
      <c r="AA327" s="1" t="s">
        <v>3789</v>
      </c>
      <c r="AB327" s="1" t="s">
        <v>3266</v>
      </c>
      <c r="AC327" t="s">
        <v>724</v>
      </c>
      <c r="AD327" s="1" t="s">
        <v>3790</v>
      </c>
      <c r="AE327" s="1" t="s">
        <v>3791</v>
      </c>
      <c r="AF327" s="1" t="s">
        <v>3269</v>
      </c>
      <c r="AG327" t="s">
        <v>724</v>
      </c>
      <c r="AH327" s="1" t="s">
        <v>3792</v>
      </c>
      <c r="AI327" s="1" t="s">
        <v>3793</v>
      </c>
      <c r="AJ327" s="26" t="s">
        <v>105</v>
      </c>
      <c r="AK327" s="1"/>
      <c r="AL327" s="1"/>
      <c r="AM327" s="1"/>
      <c r="AN327" s="1"/>
      <c r="AO327" s="1"/>
      <c r="AP327" s="1"/>
      <c r="AQ327" s="1"/>
      <c r="AR327" s="1"/>
      <c r="AS327" s="1"/>
      <c r="BA327" s="1"/>
      <c r="BB327" s="1"/>
    </row>
    <row r="328" spans="1:54" ht="15" customHeight="1" thickTop="1" thickBot="1" x14ac:dyDescent="0.45">
      <c r="A328" s="31">
        <v>327</v>
      </c>
      <c r="B328" s="9" t="s">
        <v>86</v>
      </c>
      <c r="C328" s="4" t="s">
        <v>3794</v>
      </c>
      <c r="D328" s="4" t="s">
        <v>3795</v>
      </c>
      <c r="E328" s="1" t="s">
        <v>127</v>
      </c>
      <c r="F328" s="1" t="s">
        <v>108</v>
      </c>
      <c r="G328" s="1" t="s">
        <v>3796</v>
      </c>
      <c r="H328" s="1" t="s">
        <v>3797</v>
      </c>
      <c r="I328" s="1" t="s">
        <v>3798</v>
      </c>
      <c r="J328" s="1">
        <v>0</v>
      </c>
      <c r="K328" s="1">
        <v>0</v>
      </c>
      <c r="L328" s="1"/>
      <c r="M328" s="1"/>
      <c r="N328" s="1" t="s">
        <v>3799</v>
      </c>
      <c r="O328" s="1" t="s">
        <v>95</v>
      </c>
      <c r="P328" s="3" t="s">
        <v>96</v>
      </c>
      <c r="Q328" s="87" t="s">
        <v>239</v>
      </c>
      <c r="R328" s="88">
        <v>4878508</v>
      </c>
      <c r="S328" s="87" t="s">
        <v>491</v>
      </c>
      <c r="T328" s="96">
        <v>91281495</v>
      </c>
      <c r="U328" s="1"/>
      <c r="V328" s="43" t="s">
        <v>97</v>
      </c>
      <c r="W328" s="1"/>
      <c r="X328" s="1"/>
      <c r="Y328" s="1" t="s">
        <v>3264</v>
      </c>
      <c r="Z328" s="26"/>
      <c r="AA328" s="1" t="s">
        <v>3800</v>
      </c>
      <c r="AB328" s="1" t="s">
        <v>3266</v>
      </c>
      <c r="AC328" t="s">
        <v>737</v>
      </c>
      <c r="AD328" s="1" t="s">
        <v>3801</v>
      </c>
      <c r="AE328" s="1" t="s">
        <v>3802</v>
      </c>
      <c r="AF328" s="1" t="s">
        <v>3269</v>
      </c>
      <c r="AG328" t="s">
        <v>737</v>
      </c>
      <c r="AH328" s="1" t="s">
        <v>3803</v>
      </c>
      <c r="AI328" s="1" t="s">
        <v>3804</v>
      </c>
      <c r="AJ328" s="26" t="s">
        <v>105</v>
      </c>
      <c r="AK328" s="1"/>
      <c r="AL328" s="1"/>
      <c r="AM328" s="1"/>
      <c r="AN328" s="1"/>
      <c r="AO328" s="1"/>
      <c r="AP328" s="1"/>
      <c r="AQ328" s="1"/>
      <c r="AR328" s="1"/>
      <c r="AS328" s="1"/>
      <c r="BA328" s="1"/>
      <c r="BB328" s="1"/>
    </row>
    <row r="329" spans="1:54" ht="15" customHeight="1" thickTop="1" thickBot="1" x14ac:dyDescent="0.45">
      <c r="A329" s="31">
        <v>328</v>
      </c>
      <c r="B329" s="9" t="s">
        <v>86</v>
      </c>
      <c r="C329" s="4" t="s">
        <v>3805</v>
      </c>
      <c r="D329" s="4" t="s">
        <v>3806</v>
      </c>
      <c r="E329" s="1" t="s">
        <v>142</v>
      </c>
      <c r="F329" s="1" t="s">
        <v>109</v>
      </c>
      <c r="G329" s="1" t="s">
        <v>3807</v>
      </c>
      <c r="H329" s="1" t="s">
        <v>3808</v>
      </c>
      <c r="I329" s="1" t="s">
        <v>3809</v>
      </c>
      <c r="J329" s="1">
        <v>0</v>
      </c>
      <c r="K329" s="1">
        <v>0</v>
      </c>
      <c r="L329" s="1"/>
      <c r="M329" s="1"/>
      <c r="N329" s="1" t="s">
        <v>3810</v>
      </c>
      <c r="O329" s="1" t="s">
        <v>95</v>
      </c>
      <c r="P329" s="3" t="s">
        <v>96</v>
      </c>
      <c r="Q329" s="87" t="s">
        <v>115</v>
      </c>
      <c r="R329" s="88">
        <v>55669454</v>
      </c>
      <c r="S329" s="87" t="s">
        <v>115</v>
      </c>
      <c r="T329" s="96">
        <v>15518130</v>
      </c>
      <c r="U329" s="1"/>
      <c r="V329" s="43" t="s">
        <v>97</v>
      </c>
      <c r="W329" s="1"/>
      <c r="X329" s="1"/>
      <c r="Y329" s="1" t="s">
        <v>3264</v>
      </c>
      <c r="Z329" s="26"/>
      <c r="AA329" s="1" t="s">
        <v>3811</v>
      </c>
      <c r="AB329" s="1" t="s">
        <v>3266</v>
      </c>
      <c r="AC329" t="s">
        <v>748</v>
      </c>
      <c r="AD329" s="1" t="s">
        <v>3812</v>
      </c>
      <c r="AE329" s="1" t="s">
        <v>3813</v>
      </c>
      <c r="AF329" s="1" t="s">
        <v>3269</v>
      </c>
      <c r="AG329" t="s">
        <v>748</v>
      </c>
      <c r="AH329" s="1" t="s">
        <v>3814</v>
      </c>
      <c r="AI329" s="1" t="s">
        <v>3815</v>
      </c>
      <c r="AJ329" s="26" t="s">
        <v>105</v>
      </c>
      <c r="AK329" s="1"/>
      <c r="AL329" s="1"/>
      <c r="AM329" s="1"/>
      <c r="AN329" s="1"/>
      <c r="AO329" s="1"/>
      <c r="AP329" s="1"/>
      <c r="AQ329" s="1"/>
      <c r="AR329" s="1"/>
      <c r="AS329" s="1"/>
      <c r="BA329" s="1"/>
      <c r="BB329" s="1"/>
    </row>
    <row r="330" spans="1:54" ht="15" customHeight="1" thickTop="1" thickBot="1" x14ac:dyDescent="0.45">
      <c r="A330" s="31">
        <v>329</v>
      </c>
      <c r="B330" s="9" t="s">
        <v>86</v>
      </c>
      <c r="C330" s="4" t="s">
        <v>3816</v>
      </c>
      <c r="D330" s="4" t="s">
        <v>3817</v>
      </c>
      <c r="E330" s="1" t="s">
        <v>127</v>
      </c>
      <c r="F330" s="1" t="s">
        <v>142</v>
      </c>
      <c r="G330" s="1" t="s">
        <v>3818</v>
      </c>
      <c r="H330" s="1" t="s">
        <v>3819</v>
      </c>
      <c r="I330" s="1" t="s">
        <v>3820</v>
      </c>
      <c r="J330" s="1">
        <v>0</v>
      </c>
      <c r="K330" s="1">
        <v>0</v>
      </c>
      <c r="L330" s="1"/>
      <c r="M330" s="1"/>
      <c r="N330" s="1" t="s">
        <v>3821</v>
      </c>
      <c r="O330" s="1" t="s">
        <v>95</v>
      </c>
      <c r="P330" s="3" t="s">
        <v>96</v>
      </c>
      <c r="R330" s="88"/>
      <c r="U330" s="1"/>
      <c r="V330" s="43" t="s">
        <v>97</v>
      </c>
      <c r="W330" s="1" t="s">
        <v>3822</v>
      </c>
      <c r="X330" s="1" t="s">
        <v>365</v>
      </c>
      <c r="Y330" s="1" t="s">
        <v>3264</v>
      </c>
      <c r="Z330" s="26"/>
      <c r="AA330" s="1" t="s">
        <v>3823</v>
      </c>
      <c r="AB330" s="1" t="s">
        <v>3266</v>
      </c>
      <c r="AC330" t="s">
        <v>760</v>
      </c>
      <c r="AD330" s="1" t="s">
        <v>3824</v>
      </c>
      <c r="AE330" s="1" t="s">
        <v>3825</v>
      </c>
      <c r="AF330" s="1" t="s">
        <v>3269</v>
      </c>
      <c r="AG330" t="s">
        <v>760</v>
      </c>
      <c r="AH330" s="1" t="s">
        <v>3826</v>
      </c>
      <c r="AI330" s="1" t="s">
        <v>3827</v>
      </c>
      <c r="AJ330" s="26" t="s">
        <v>105</v>
      </c>
      <c r="AK330" s="1"/>
      <c r="AL330" s="1"/>
      <c r="AM330" s="1"/>
      <c r="AN330" s="1"/>
      <c r="AO330" s="1"/>
      <c r="AP330" s="1"/>
      <c r="AQ330" s="1"/>
      <c r="AR330" s="1"/>
      <c r="AS330" s="1"/>
      <c r="BA330" s="1"/>
      <c r="BB330" s="1"/>
    </row>
    <row r="331" spans="1:54" ht="15" customHeight="1" thickTop="1" thickBot="1" x14ac:dyDescent="0.45">
      <c r="A331" s="31">
        <v>330</v>
      </c>
      <c r="B331" s="9" t="s">
        <v>86</v>
      </c>
      <c r="C331" s="4" t="s">
        <v>3828</v>
      </c>
      <c r="D331" s="4" t="s">
        <v>3829</v>
      </c>
      <c r="E331" s="1" t="s">
        <v>108</v>
      </c>
      <c r="F331" s="1" t="s">
        <v>127</v>
      </c>
      <c r="G331" s="1" t="s">
        <v>3830</v>
      </c>
      <c r="H331" s="1" t="s">
        <v>3831</v>
      </c>
      <c r="I331" s="1" t="s">
        <v>3832</v>
      </c>
      <c r="J331" s="1">
        <v>0</v>
      </c>
      <c r="K331" s="1">
        <v>0</v>
      </c>
      <c r="L331" s="1"/>
      <c r="M331" s="1"/>
      <c r="N331" s="1" t="s">
        <v>3833</v>
      </c>
      <c r="O331" s="1" t="s">
        <v>95</v>
      </c>
      <c r="P331" s="3" t="s">
        <v>96</v>
      </c>
      <c r="Q331" s="87" t="s">
        <v>114</v>
      </c>
      <c r="R331" s="88">
        <v>14223038</v>
      </c>
      <c r="S331" s="87" t="s">
        <v>114</v>
      </c>
      <c r="T331" s="96">
        <v>15937659</v>
      </c>
      <c r="U331" s="1"/>
      <c r="V331" s="43" t="s">
        <v>97</v>
      </c>
      <c r="W331" s="1"/>
      <c r="X331" s="1"/>
      <c r="Y331" s="1" t="s">
        <v>3264</v>
      </c>
      <c r="Z331" s="26"/>
      <c r="AA331" s="1" t="s">
        <v>3834</v>
      </c>
      <c r="AB331" s="1" t="s">
        <v>3266</v>
      </c>
      <c r="AC331" t="s">
        <v>773</v>
      </c>
      <c r="AD331" s="1" t="s">
        <v>3835</v>
      </c>
      <c r="AE331" s="1" t="s">
        <v>3836</v>
      </c>
      <c r="AF331" s="1" t="s">
        <v>3269</v>
      </c>
      <c r="AG331" t="s">
        <v>773</v>
      </c>
      <c r="AH331" s="1" t="s">
        <v>3837</v>
      </c>
      <c r="AI331" s="1" t="s">
        <v>3838</v>
      </c>
      <c r="AJ331" s="26" t="s">
        <v>105</v>
      </c>
      <c r="AK331" s="1"/>
      <c r="AL331" s="1"/>
      <c r="AM331" s="1"/>
      <c r="AN331" s="1"/>
      <c r="AO331" s="1"/>
      <c r="AP331" s="1"/>
      <c r="AQ331" s="1"/>
      <c r="AR331" s="1"/>
      <c r="AS331" s="1"/>
      <c r="BA331" s="1"/>
      <c r="BB331" s="1"/>
    </row>
    <row r="332" spans="1:54" ht="15" customHeight="1" thickTop="1" thickBot="1" x14ac:dyDescent="0.45">
      <c r="A332" s="31">
        <v>331</v>
      </c>
      <c r="B332" s="5" t="s">
        <v>86</v>
      </c>
      <c r="C332" s="1"/>
      <c r="D332" s="35" t="s">
        <v>3839</v>
      </c>
      <c r="E332" s="4" t="s">
        <v>127</v>
      </c>
      <c r="F332" s="4" t="s">
        <v>108</v>
      </c>
      <c r="G332" s="4" t="s">
        <v>3840</v>
      </c>
      <c r="H332" s="4" t="s">
        <v>3841</v>
      </c>
      <c r="I332" s="4" t="s">
        <v>3842</v>
      </c>
      <c r="J332" s="4">
        <v>0</v>
      </c>
      <c r="K332" s="4">
        <v>0</v>
      </c>
      <c r="L332" s="4"/>
      <c r="M332" s="4"/>
      <c r="N332" s="91" t="s">
        <v>3843</v>
      </c>
      <c r="O332" s="1" t="s">
        <v>933</v>
      </c>
      <c r="P332" s="1" t="s">
        <v>934</v>
      </c>
      <c r="Q332" s="87" t="s">
        <v>628</v>
      </c>
      <c r="R332" s="88">
        <v>11206740</v>
      </c>
      <c r="S332" s="87" t="s">
        <v>628</v>
      </c>
      <c r="T332" s="96">
        <v>12406045</v>
      </c>
      <c r="U332" s="33" t="s">
        <v>948</v>
      </c>
      <c r="V332" s="43" t="s">
        <v>936</v>
      </c>
      <c r="W332" s="4"/>
      <c r="X332" s="35" t="s">
        <v>378</v>
      </c>
      <c r="Y332" s="35" t="s">
        <v>3264</v>
      </c>
      <c r="Z332" s="122"/>
      <c r="AA332" s="1" t="s">
        <v>3844</v>
      </c>
      <c r="AB332" s="1" t="s">
        <v>3266</v>
      </c>
      <c r="AC332" t="s">
        <v>787</v>
      </c>
      <c r="AD332" s="4" t="s">
        <v>3845</v>
      </c>
      <c r="AE332" s="4" t="s">
        <v>3846</v>
      </c>
      <c r="AF332" s="1" t="s">
        <v>3269</v>
      </c>
      <c r="AG332" t="s">
        <v>787</v>
      </c>
      <c r="AH332" s="44" t="s">
        <v>3847</v>
      </c>
      <c r="AI332" s="45" t="s">
        <v>3848</v>
      </c>
      <c r="AJ332" s="26" t="s">
        <v>105</v>
      </c>
      <c r="AK332" s="1"/>
      <c r="AL332" s="1"/>
      <c r="AM332" s="1"/>
      <c r="AN332" s="1"/>
      <c r="AO332" s="1"/>
      <c r="AP332" s="1"/>
      <c r="AQ332" s="1"/>
      <c r="AR332" s="1"/>
      <c r="AS332" s="1"/>
      <c r="BA332" s="1"/>
      <c r="BB332" s="1"/>
    </row>
    <row r="333" spans="1:54" ht="15" customHeight="1" thickTop="1" thickBot="1" x14ac:dyDescent="0.45">
      <c r="A333" s="31">
        <v>332</v>
      </c>
      <c r="B333" s="9" t="s">
        <v>86</v>
      </c>
      <c r="C333" s="3"/>
      <c r="D333" s="3" t="s">
        <v>3849</v>
      </c>
      <c r="E333" s="1" t="s">
        <v>127</v>
      </c>
      <c r="F333" s="1" t="s">
        <v>142</v>
      </c>
      <c r="G333" s="1" t="s">
        <v>3850</v>
      </c>
      <c r="H333" s="1" t="s">
        <v>3851</v>
      </c>
      <c r="I333" s="1" t="s">
        <v>3852</v>
      </c>
      <c r="J333" s="1">
        <v>0</v>
      </c>
      <c r="K333" s="1">
        <v>0</v>
      </c>
      <c r="L333" s="1"/>
      <c r="M333" s="1"/>
      <c r="N333" s="1" t="s">
        <v>3853</v>
      </c>
      <c r="O333" s="1" t="s">
        <v>933</v>
      </c>
      <c r="P333" s="1" t="s">
        <v>934</v>
      </c>
      <c r="Q333" s="87" t="s">
        <v>578</v>
      </c>
      <c r="R333" s="88">
        <v>18791748</v>
      </c>
      <c r="S333" s="87" t="s">
        <v>578</v>
      </c>
      <c r="T333" s="96">
        <v>17054573</v>
      </c>
      <c r="U333" s="1" t="s">
        <v>3090</v>
      </c>
      <c r="V333" s="43" t="s">
        <v>936</v>
      </c>
      <c r="W333" s="1"/>
      <c r="X333" s="1"/>
      <c r="Y333" s="1" t="s">
        <v>3264</v>
      </c>
      <c r="Z333" s="26"/>
      <c r="AA333" s="1" t="s">
        <v>3854</v>
      </c>
      <c r="AB333" s="1" t="s">
        <v>3266</v>
      </c>
      <c r="AC333" t="s">
        <v>799</v>
      </c>
      <c r="AD333" s="1" t="s">
        <v>3855</v>
      </c>
      <c r="AE333" s="1" t="s">
        <v>3856</v>
      </c>
      <c r="AF333" s="1" t="s">
        <v>3269</v>
      </c>
      <c r="AG333" t="s">
        <v>799</v>
      </c>
      <c r="AH333" s="44" t="s">
        <v>3857</v>
      </c>
      <c r="AI333" s="90" t="s">
        <v>3858</v>
      </c>
      <c r="AJ333" s="26" t="s">
        <v>105</v>
      </c>
      <c r="AK333" s="1"/>
      <c r="AL333" s="1"/>
      <c r="AM333" s="1"/>
      <c r="AN333" s="1"/>
      <c r="AO333" s="1"/>
      <c r="AP333" s="1"/>
      <c r="AQ333" s="1"/>
      <c r="AR333" s="1"/>
      <c r="AS333" s="1"/>
      <c r="BA333" s="1"/>
      <c r="BB333" s="1"/>
    </row>
    <row r="334" spans="1:54" ht="15" customHeight="1" thickTop="1" thickBot="1" x14ac:dyDescent="0.45">
      <c r="A334" s="31">
        <v>333</v>
      </c>
      <c r="B334" s="9" t="s">
        <v>86</v>
      </c>
      <c r="C334" s="1"/>
      <c r="D334" s="1" t="s">
        <v>3859</v>
      </c>
      <c r="E334" s="1" t="s">
        <v>142</v>
      </c>
      <c r="F334" s="1" t="s">
        <v>109</v>
      </c>
      <c r="G334" s="1" t="s">
        <v>3860</v>
      </c>
      <c r="H334" s="1" t="s">
        <v>3861</v>
      </c>
      <c r="I334" s="1" t="s">
        <v>3862</v>
      </c>
      <c r="J334" s="1">
        <v>0</v>
      </c>
      <c r="K334" s="1">
        <v>0</v>
      </c>
      <c r="L334" s="1"/>
      <c r="M334" s="1"/>
      <c r="N334" s="91" t="s">
        <v>3863</v>
      </c>
      <c r="O334" s="1" t="s">
        <v>933</v>
      </c>
      <c r="P334" s="1" t="s">
        <v>934</v>
      </c>
      <c r="Q334" s="87" t="s">
        <v>628</v>
      </c>
      <c r="R334" s="88">
        <v>11143508</v>
      </c>
      <c r="S334" s="87" t="s">
        <v>628</v>
      </c>
      <c r="T334" s="96">
        <v>12341541</v>
      </c>
      <c r="U334" s="3" t="s">
        <v>935</v>
      </c>
      <c r="V334" s="43" t="s">
        <v>936</v>
      </c>
      <c r="W334" s="1"/>
      <c r="X334" s="1"/>
      <c r="Y334" s="1" t="s">
        <v>3264</v>
      </c>
      <c r="Z334" s="26"/>
      <c r="AA334" s="1" t="s">
        <v>3864</v>
      </c>
      <c r="AB334" s="1" t="s">
        <v>3266</v>
      </c>
      <c r="AC334" t="s">
        <v>811</v>
      </c>
      <c r="AD334" s="1" t="s">
        <v>3865</v>
      </c>
      <c r="AE334" s="1" t="s">
        <v>3866</v>
      </c>
      <c r="AF334" s="1" t="s">
        <v>3269</v>
      </c>
      <c r="AG334" t="s">
        <v>811</v>
      </c>
      <c r="AH334" s="44" t="s">
        <v>3867</v>
      </c>
      <c r="AI334" s="45" t="s">
        <v>3868</v>
      </c>
      <c r="AJ334" s="26" t="s">
        <v>105</v>
      </c>
      <c r="AK334" s="1"/>
      <c r="AL334" s="1"/>
      <c r="AM334" s="1"/>
      <c r="AN334" s="1"/>
      <c r="AO334" s="1"/>
      <c r="AP334" s="1"/>
      <c r="AQ334" s="1"/>
      <c r="AR334" s="1"/>
      <c r="AS334" s="1"/>
      <c r="BA334" s="1"/>
      <c r="BB334" s="1"/>
    </row>
    <row r="335" spans="1:54" ht="15" customHeight="1" thickTop="1" thickBot="1" x14ac:dyDescent="0.45">
      <c r="A335" s="31">
        <v>334</v>
      </c>
      <c r="B335" s="9" t="s">
        <v>86</v>
      </c>
      <c r="C335" s="1"/>
      <c r="D335" s="1" t="s">
        <v>3869</v>
      </c>
      <c r="E335" s="1" t="s">
        <v>109</v>
      </c>
      <c r="F335" s="1" t="s">
        <v>142</v>
      </c>
      <c r="G335" s="1" t="s">
        <v>3870</v>
      </c>
      <c r="H335" s="1" t="s">
        <v>3871</v>
      </c>
      <c r="I335" s="1" t="s">
        <v>3872</v>
      </c>
      <c r="J335" s="1">
        <v>0</v>
      </c>
      <c r="K335" s="1">
        <v>0</v>
      </c>
      <c r="L335" s="1"/>
      <c r="M335" s="1"/>
      <c r="N335" s="91" t="s">
        <v>3873</v>
      </c>
      <c r="O335" s="1" t="s">
        <v>933</v>
      </c>
      <c r="P335" s="1" t="s">
        <v>934</v>
      </c>
      <c r="Q335" s="87" t="s">
        <v>628</v>
      </c>
      <c r="R335" s="88">
        <v>11070757</v>
      </c>
      <c r="S335" s="87" t="s">
        <v>628</v>
      </c>
      <c r="T335" s="96">
        <v>12274804</v>
      </c>
      <c r="U335" s="3" t="s">
        <v>983</v>
      </c>
      <c r="V335" s="43" t="s">
        <v>936</v>
      </c>
      <c r="W335" s="1"/>
      <c r="X335" s="1"/>
      <c r="Y335" s="1" t="s">
        <v>3264</v>
      </c>
      <c r="Z335" s="26"/>
      <c r="AA335" s="1" t="s">
        <v>3874</v>
      </c>
      <c r="AB335" s="1" t="s">
        <v>3266</v>
      </c>
      <c r="AC335" t="s">
        <v>823</v>
      </c>
      <c r="AD335" s="1" t="s">
        <v>3875</v>
      </c>
      <c r="AE335" s="1" t="s">
        <v>3876</v>
      </c>
      <c r="AF335" s="1" t="s">
        <v>3269</v>
      </c>
      <c r="AG335" t="s">
        <v>823</v>
      </c>
      <c r="AH335" s="44" t="s">
        <v>3877</v>
      </c>
      <c r="AI335" s="45" t="s">
        <v>3878</v>
      </c>
      <c r="AJ335" s="26" t="s">
        <v>105</v>
      </c>
      <c r="AK335" s="1"/>
      <c r="AL335" s="1"/>
      <c r="AM335" s="1"/>
      <c r="AN335" s="1"/>
      <c r="AO335" s="1"/>
      <c r="AP335" s="1"/>
      <c r="AQ335" s="1"/>
      <c r="AR335" s="1"/>
      <c r="AS335" s="1"/>
      <c r="BA335" s="1"/>
      <c r="BB335" s="1"/>
    </row>
    <row r="336" spans="1:54" ht="15" customHeight="1" thickTop="1" thickBot="1" x14ac:dyDescent="0.45">
      <c r="A336" s="31">
        <v>335</v>
      </c>
      <c r="B336" s="9" t="s">
        <v>86</v>
      </c>
      <c r="C336" s="1"/>
      <c r="D336" s="1" t="s">
        <v>3879</v>
      </c>
      <c r="E336" s="1" t="s">
        <v>127</v>
      </c>
      <c r="F336" s="1" t="s">
        <v>108</v>
      </c>
      <c r="G336" s="1" t="s">
        <v>3880</v>
      </c>
      <c r="H336" s="1" t="s">
        <v>3881</v>
      </c>
      <c r="I336" s="1" t="s">
        <v>3882</v>
      </c>
      <c r="J336" s="1">
        <v>0</v>
      </c>
      <c r="K336" s="1">
        <v>0</v>
      </c>
      <c r="L336" s="1"/>
      <c r="M336" s="1"/>
      <c r="N336" s="91" t="s">
        <v>3883</v>
      </c>
      <c r="O336" s="1" t="s">
        <v>933</v>
      </c>
      <c r="P336" s="1" t="s">
        <v>934</v>
      </c>
      <c r="Q336" s="87" t="s">
        <v>628</v>
      </c>
      <c r="R336" s="88">
        <v>11071377</v>
      </c>
      <c r="S336" s="87" t="s">
        <v>628</v>
      </c>
      <c r="T336" s="96">
        <v>12275402</v>
      </c>
      <c r="U336" s="3" t="s">
        <v>935</v>
      </c>
      <c r="V336" s="43" t="s">
        <v>936</v>
      </c>
      <c r="W336" s="1"/>
      <c r="X336" s="1"/>
      <c r="Y336" s="1" t="s">
        <v>3264</v>
      </c>
      <c r="Z336" s="26"/>
      <c r="AA336" s="1" t="s">
        <v>3884</v>
      </c>
      <c r="AB336" s="1" t="s">
        <v>3266</v>
      </c>
      <c r="AC336" t="s">
        <v>837</v>
      </c>
      <c r="AD336" s="1" t="s">
        <v>3885</v>
      </c>
      <c r="AE336" s="1" t="s">
        <v>3886</v>
      </c>
      <c r="AF336" s="1" t="s">
        <v>3269</v>
      </c>
      <c r="AG336" t="s">
        <v>837</v>
      </c>
      <c r="AH336" s="44" t="s">
        <v>3887</v>
      </c>
      <c r="AI336" s="45" t="s">
        <v>3888</v>
      </c>
      <c r="AJ336" s="26" t="s">
        <v>105</v>
      </c>
      <c r="AK336" s="1"/>
      <c r="AL336" s="1"/>
      <c r="AM336" s="1"/>
      <c r="AN336" s="1"/>
      <c r="AO336" s="1"/>
      <c r="AP336" s="1"/>
      <c r="AQ336" s="1"/>
      <c r="AR336" s="1"/>
      <c r="AS336" s="1"/>
      <c r="BA336" s="1"/>
      <c r="BB336" s="1"/>
    </row>
    <row r="337" spans="1:54" ht="15" customHeight="1" thickTop="1" thickBot="1" x14ac:dyDescent="0.45">
      <c r="A337" s="31">
        <v>336</v>
      </c>
      <c r="B337" s="9" t="s">
        <v>86</v>
      </c>
      <c r="C337" s="1"/>
      <c r="D337" s="1" t="s">
        <v>3889</v>
      </c>
      <c r="E337" s="1" t="s">
        <v>142</v>
      </c>
      <c r="F337" s="1" t="s">
        <v>109</v>
      </c>
      <c r="G337" s="1" t="s">
        <v>3890</v>
      </c>
      <c r="H337" s="1" t="s">
        <v>3891</v>
      </c>
      <c r="I337" s="1" t="s">
        <v>3892</v>
      </c>
      <c r="J337" s="1">
        <v>0</v>
      </c>
      <c r="K337" s="1">
        <v>0</v>
      </c>
      <c r="L337" s="1"/>
      <c r="M337" s="1"/>
      <c r="N337" s="91" t="s">
        <v>3893</v>
      </c>
      <c r="O337" s="1" t="s">
        <v>933</v>
      </c>
      <c r="P337" s="1" t="s">
        <v>934</v>
      </c>
      <c r="Q337" s="87" t="s">
        <v>516</v>
      </c>
      <c r="R337" s="88">
        <v>41638710</v>
      </c>
      <c r="S337" s="87" t="s">
        <v>516</v>
      </c>
      <c r="T337" s="96">
        <v>49353548</v>
      </c>
      <c r="U337" s="1" t="s">
        <v>1029</v>
      </c>
      <c r="V337" s="43" t="s">
        <v>936</v>
      </c>
      <c r="W337" s="1"/>
      <c r="X337" s="1"/>
      <c r="Y337" s="1" t="s">
        <v>3264</v>
      </c>
      <c r="Z337" s="26"/>
      <c r="AA337" s="1" t="s">
        <v>3894</v>
      </c>
      <c r="AB337" s="1" t="s">
        <v>3266</v>
      </c>
      <c r="AC337" t="s">
        <v>849</v>
      </c>
      <c r="AD337" s="1" t="s">
        <v>3895</v>
      </c>
      <c r="AE337" s="1" t="s">
        <v>3896</v>
      </c>
      <c r="AF337" s="1" t="s">
        <v>3269</v>
      </c>
      <c r="AG337" t="s">
        <v>849</v>
      </c>
      <c r="AH337" s="44" t="s">
        <v>3897</v>
      </c>
      <c r="AI337" s="45" t="s">
        <v>3898</v>
      </c>
      <c r="AJ337" s="26" t="s">
        <v>105</v>
      </c>
      <c r="AK337" s="1"/>
      <c r="AL337" s="1"/>
      <c r="AM337" s="1"/>
      <c r="AN337" s="1"/>
      <c r="AO337" s="1"/>
      <c r="AP337" s="1"/>
      <c r="AQ337" s="1"/>
      <c r="AR337" s="1"/>
      <c r="AS337" s="1"/>
      <c r="BA337" s="1"/>
      <c r="BB337" s="1"/>
    </row>
    <row r="338" spans="1:54" ht="15" customHeight="1" thickTop="1" thickBot="1" x14ac:dyDescent="0.45">
      <c r="A338" s="31">
        <v>337</v>
      </c>
      <c r="B338" s="9" t="s">
        <v>86</v>
      </c>
      <c r="C338" s="1"/>
      <c r="D338" s="1" t="s">
        <v>3899</v>
      </c>
      <c r="E338" s="1" t="s">
        <v>127</v>
      </c>
      <c r="F338" s="1" t="s">
        <v>108</v>
      </c>
      <c r="G338" s="1" t="s">
        <v>3900</v>
      </c>
      <c r="H338" s="1" t="s">
        <v>3901</v>
      </c>
      <c r="I338" s="1" t="s">
        <v>3902</v>
      </c>
      <c r="J338" s="1">
        <v>0</v>
      </c>
      <c r="K338" s="1">
        <v>0</v>
      </c>
      <c r="L338" s="1"/>
      <c r="M338" s="1"/>
      <c r="N338" s="91" t="s">
        <v>3903</v>
      </c>
      <c r="O338" s="1" t="s">
        <v>933</v>
      </c>
      <c r="P338" s="1" t="s">
        <v>934</v>
      </c>
      <c r="Q338" s="87" t="s">
        <v>314</v>
      </c>
      <c r="R338" s="88">
        <v>57055518</v>
      </c>
      <c r="S338" s="87" t="s">
        <v>314</v>
      </c>
      <c r="T338" s="96">
        <v>61138782</v>
      </c>
      <c r="U338" s="1" t="s">
        <v>2814</v>
      </c>
      <c r="V338" s="43" t="s">
        <v>936</v>
      </c>
      <c r="W338" s="1"/>
      <c r="X338" s="1"/>
      <c r="Y338" s="1" t="s">
        <v>3264</v>
      </c>
      <c r="Z338" s="26"/>
      <c r="AA338" s="1" t="s">
        <v>3904</v>
      </c>
      <c r="AB338" s="1" t="s">
        <v>3266</v>
      </c>
      <c r="AC338" t="s">
        <v>862</v>
      </c>
      <c r="AD338" s="1" t="s">
        <v>3905</v>
      </c>
      <c r="AE338" s="1" t="s">
        <v>3906</v>
      </c>
      <c r="AF338" s="1" t="s">
        <v>3269</v>
      </c>
      <c r="AG338" t="s">
        <v>862</v>
      </c>
      <c r="AH338" s="44" t="s">
        <v>3907</v>
      </c>
      <c r="AI338" s="45" t="s">
        <v>3908</v>
      </c>
      <c r="AJ338" s="26" t="s">
        <v>105</v>
      </c>
      <c r="AK338" s="1"/>
      <c r="AL338" s="1"/>
      <c r="AM338" s="1"/>
      <c r="AN338" s="1"/>
      <c r="AO338" s="1"/>
      <c r="AP338" s="1"/>
      <c r="AQ338" s="1"/>
      <c r="AR338" s="1"/>
      <c r="AS338" s="1"/>
      <c r="BA338" s="1"/>
      <c r="BB338" s="1"/>
    </row>
    <row r="339" spans="1:54" ht="15" customHeight="1" thickTop="1" thickBot="1" x14ac:dyDescent="0.45">
      <c r="A339" s="31">
        <v>338</v>
      </c>
      <c r="B339" s="9" t="s">
        <v>86</v>
      </c>
      <c r="C339" s="1"/>
      <c r="D339" s="1" t="s">
        <v>3909</v>
      </c>
      <c r="E339" s="1" t="s">
        <v>109</v>
      </c>
      <c r="F339" s="1" t="s">
        <v>142</v>
      </c>
      <c r="G339" s="1" t="s">
        <v>3910</v>
      </c>
      <c r="H339" s="1" t="s">
        <v>3911</v>
      </c>
      <c r="I339" s="1" t="s">
        <v>3912</v>
      </c>
      <c r="J339" s="1">
        <v>0</v>
      </c>
      <c r="K339" s="1">
        <v>0</v>
      </c>
      <c r="L339" s="1"/>
      <c r="M339" s="1"/>
      <c r="N339" s="91" t="s">
        <v>3913</v>
      </c>
      <c r="O339" s="1" t="s">
        <v>933</v>
      </c>
      <c r="P339" s="1" t="s">
        <v>934</v>
      </c>
      <c r="Q339" s="87" t="s">
        <v>162</v>
      </c>
      <c r="R339" s="88">
        <v>3550047</v>
      </c>
      <c r="S339" s="87" t="s">
        <v>162</v>
      </c>
      <c r="T339" s="96">
        <v>467661</v>
      </c>
      <c r="U339" s="1" t="s">
        <v>1029</v>
      </c>
      <c r="V339" s="43" t="s">
        <v>936</v>
      </c>
      <c r="W339" s="1"/>
      <c r="X339" s="1"/>
      <c r="Y339" s="1" t="s">
        <v>3264</v>
      </c>
      <c r="Z339" s="26"/>
      <c r="AA339" s="1" t="s">
        <v>3914</v>
      </c>
      <c r="AB339" s="1" t="s">
        <v>3266</v>
      </c>
      <c r="AC339" t="s">
        <v>874</v>
      </c>
      <c r="AD339" s="1" t="s">
        <v>3915</v>
      </c>
      <c r="AE339" s="1" t="s">
        <v>3916</v>
      </c>
      <c r="AF339" s="1" t="s">
        <v>3269</v>
      </c>
      <c r="AG339" t="s">
        <v>874</v>
      </c>
      <c r="AH339" s="44" t="s">
        <v>3917</v>
      </c>
      <c r="AI339" s="45" t="s">
        <v>3918</v>
      </c>
      <c r="AJ339" s="26" t="s">
        <v>105</v>
      </c>
      <c r="AK339" s="1"/>
      <c r="AL339" s="1"/>
      <c r="AM339" s="1"/>
      <c r="AN339" s="1"/>
      <c r="AO339" s="1"/>
      <c r="AP339" s="1"/>
      <c r="AQ339" s="1"/>
      <c r="AR339" s="1"/>
      <c r="AS339" s="1"/>
      <c r="BA339" s="1"/>
      <c r="BB339" s="1"/>
    </row>
    <row r="340" spans="1:54" ht="15" customHeight="1" thickTop="1" thickBot="1" x14ac:dyDescent="0.45">
      <c r="A340" s="31">
        <v>339</v>
      </c>
      <c r="B340" s="9" t="s">
        <v>86</v>
      </c>
      <c r="C340" s="1"/>
      <c r="D340" s="1" t="s">
        <v>3919</v>
      </c>
      <c r="E340" s="1" t="s">
        <v>109</v>
      </c>
      <c r="F340" s="1" t="s">
        <v>127</v>
      </c>
      <c r="G340" s="1" t="s">
        <v>3920</v>
      </c>
      <c r="H340" s="1" t="s">
        <v>3921</v>
      </c>
      <c r="I340" s="1" t="s">
        <v>3922</v>
      </c>
      <c r="J340" s="1">
        <v>0</v>
      </c>
      <c r="K340" s="1">
        <v>0</v>
      </c>
      <c r="L340" s="1"/>
      <c r="M340" s="1"/>
      <c r="N340" s="91" t="s">
        <v>3923</v>
      </c>
      <c r="O340" s="1" t="s">
        <v>933</v>
      </c>
      <c r="P340" s="1" t="s">
        <v>934</v>
      </c>
      <c r="Q340" s="87" t="s">
        <v>132</v>
      </c>
      <c r="R340" s="88">
        <v>32418659</v>
      </c>
      <c r="S340" s="87" t="s">
        <v>132</v>
      </c>
      <c r="T340" s="96">
        <v>25519430</v>
      </c>
      <c r="U340" s="1" t="s">
        <v>1017</v>
      </c>
      <c r="V340" s="43" t="s">
        <v>936</v>
      </c>
      <c r="W340" s="1"/>
      <c r="X340" s="1"/>
      <c r="Y340" s="1" t="s">
        <v>3264</v>
      </c>
      <c r="Z340" s="26"/>
      <c r="AA340" s="1" t="s">
        <v>3924</v>
      </c>
      <c r="AB340" s="1" t="s">
        <v>3266</v>
      </c>
      <c r="AC340" t="s">
        <v>886</v>
      </c>
      <c r="AD340" s="1" t="s">
        <v>3925</v>
      </c>
      <c r="AE340" s="1" t="s">
        <v>3926</v>
      </c>
      <c r="AF340" s="1" t="s">
        <v>3269</v>
      </c>
      <c r="AG340" t="s">
        <v>886</v>
      </c>
      <c r="AH340" s="44" t="s">
        <v>3927</v>
      </c>
      <c r="AI340" s="45" t="s">
        <v>3928</v>
      </c>
      <c r="AJ340" s="26" t="s">
        <v>105</v>
      </c>
      <c r="AK340" s="1"/>
      <c r="AL340" s="1"/>
      <c r="AM340" s="1"/>
      <c r="AN340" s="1"/>
      <c r="AO340" s="1"/>
      <c r="AP340" s="1"/>
      <c r="AQ340" s="1"/>
      <c r="AR340" s="1"/>
      <c r="AS340" s="1"/>
      <c r="BA340" s="1"/>
      <c r="BB340" s="1"/>
    </row>
    <row r="341" spans="1:54" ht="15" customHeight="1" thickTop="1" thickBot="1" x14ac:dyDescent="0.45">
      <c r="A341" s="31">
        <v>340</v>
      </c>
      <c r="B341" s="9" t="s">
        <v>86</v>
      </c>
      <c r="C341" s="1"/>
      <c r="D341" s="1" t="s">
        <v>3929</v>
      </c>
      <c r="E341" s="1" t="s">
        <v>127</v>
      </c>
      <c r="F341" s="1" t="s">
        <v>142</v>
      </c>
      <c r="G341" s="1" t="s">
        <v>3930</v>
      </c>
      <c r="H341" s="1" t="s">
        <v>3931</v>
      </c>
      <c r="I341" s="1" t="s">
        <v>3932</v>
      </c>
      <c r="J341" s="44">
        <v>0.5</v>
      </c>
      <c r="K341" s="1">
        <v>0</v>
      </c>
      <c r="L341" s="1"/>
      <c r="M341" s="1"/>
      <c r="N341" s="91" t="s">
        <v>3933</v>
      </c>
      <c r="O341" s="1" t="s">
        <v>933</v>
      </c>
      <c r="P341" s="1" t="s">
        <v>934</v>
      </c>
      <c r="Q341" s="87" t="s">
        <v>628</v>
      </c>
      <c r="R341" s="88">
        <v>11207428</v>
      </c>
      <c r="S341" s="87" t="s">
        <v>628</v>
      </c>
      <c r="T341" s="96">
        <v>12406663</v>
      </c>
      <c r="U341" s="3" t="s">
        <v>948</v>
      </c>
      <c r="V341" s="43" t="s">
        <v>936</v>
      </c>
      <c r="W341" s="1"/>
      <c r="X341" s="1"/>
      <c r="Y341" s="1" t="s">
        <v>3264</v>
      </c>
      <c r="Z341" s="26"/>
      <c r="AA341" s="1" t="s">
        <v>3934</v>
      </c>
      <c r="AB341" s="1" t="s">
        <v>3266</v>
      </c>
      <c r="AC341" t="s">
        <v>899</v>
      </c>
      <c r="AD341" s="1" t="s">
        <v>3935</v>
      </c>
      <c r="AE341" s="1" t="s">
        <v>3936</v>
      </c>
      <c r="AF341" s="1" t="s">
        <v>3269</v>
      </c>
      <c r="AG341" t="s">
        <v>899</v>
      </c>
      <c r="AH341" s="44" t="s">
        <v>3937</v>
      </c>
      <c r="AI341" s="45" t="s">
        <v>3938</v>
      </c>
      <c r="AJ341" s="26" t="s">
        <v>105</v>
      </c>
      <c r="AK341" s="1"/>
      <c r="AL341" s="1"/>
      <c r="AM341" s="1"/>
      <c r="AN341" s="1"/>
      <c r="AO341" s="1"/>
      <c r="AP341" s="1"/>
      <c r="AQ341" s="1"/>
      <c r="AR341" s="1"/>
      <c r="AS341" s="1"/>
      <c r="BA341" s="1"/>
      <c r="BB341" s="1"/>
    </row>
    <row r="342" spans="1:54" ht="15" customHeight="1" thickTop="1" thickBot="1" x14ac:dyDescent="0.45">
      <c r="A342" s="31">
        <v>341</v>
      </c>
      <c r="B342" s="9" t="s">
        <v>86</v>
      </c>
      <c r="C342" s="1"/>
      <c r="D342" s="1" t="s">
        <v>3939</v>
      </c>
      <c r="E342" s="1" t="s">
        <v>127</v>
      </c>
      <c r="F342" s="1" t="s">
        <v>108</v>
      </c>
      <c r="G342" s="1" t="s">
        <v>3940</v>
      </c>
      <c r="H342" s="1" t="s">
        <v>3941</v>
      </c>
      <c r="I342" s="1" t="s">
        <v>3942</v>
      </c>
      <c r="J342" s="1">
        <v>0</v>
      </c>
      <c r="K342" s="1">
        <v>0</v>
      </c>
      <c r="L342" s="1"/>
      <c r="M342" s="1"/>
      <c r="N342" s="91" t="s">
        <v>3943</v>
      </c>
      <c r="O342" s="1" t="s">
        <v>933</v>
      </c>
      <c r="P342" s="1" t="s">
        <v>934</v>
      </c>
      <c r="Q342" s="87" t="s">
        <v>491</v>
      </c>
      <c r="R342" s="88">
        <v>70908626</v>
      </c>
      <c r="S342" s="87" t="s">
        <v>203</v>
      </c>
      <c r="T342" s="96">
        <v>36201712</v>
      </c>
      <c r="U342" s="1" t="s">
        <v>1029</v>
      </c>
      <c r="V342" s="43" t="s">
        <v>936</v>
      </c>
      <c r="W342" s="1"/>
      <c r="X342" s="1"/>
      <c r="Y342" s="1" t="s">
        <v>3264</v>
      </c>
      <c r="Z342" s="26"/>
      <c r="AA342" s="1" t="s">
        <v>3944</v>
      </c>
      <c r="AB342" s="1" t="s">
        <v>3266</v>
      </c>
      <c r="AC342" t="s">
        <v>910</v>
      </c>
      <c r="AD342" s="1" t="s">
        <v>3945</v>
      </c>
      <c r="AE342" s="1" t="s">
        <v>3946</v>
      </c>
      <c r="AF342" s="1" t="s">
        <v>3269</v>
      </c>
      <c r="AG342" t="s">
        <v>910</v>
      </c>
      <c r="AH342" s="44" t="s">
        <v>3947</v>
      </c>
      <c r="AI342" s="45" t="s">
        <v>3948</v>
      </c>
      <c r="AJ342" s="26" t="s">
        <v>105</v>
      </c>
      <c r="AK342" s="1"/>
      <c r="AL342" s="1"/>
      <c r="AM342" s="1"/>
      <c r="AN342" s="1"/>
      <c r="AO342" s="1"/>
      <c r="AP342" s="1"/>
      <c r="AQ342" s="1"/>
      <c r="AR342" s="1"/>
      <c r="AS342" s="1"/>
      <c r="BA342" s="1"/>
      <c r="BB342" s="1"/>
    </row>
    <row r="343" spans="1:54" ht="15" customHeight="1" thickTop="1" thickBot="1" x14ac:dyDescent="0.45">
      <c r="A343" s="31">
        <v>342</v>
      </c>
      <c r="B343" s="9" t="s">
        <v>86</v>
      </c>
      <c r="C343" s="1"/>
      <c r="D343" s="1" t="s">
        <v>3949</v>
      </c>
      <c r="E343" s="1" t="s">
        <v>108</v>
      </c>
      <c r="F343" s="1" t="s">
        <v>127</v>
      </c>
      <c r="G343" s="1" t="s">
        <v>3950</v>
      </c>
      <c r="H343" s="1" t="s">
        <v>3951</v>
      </c>
      <c r="I343" s="1" t="s">
        <v>3952</v>
      </c>
      <c r="J343" s="1">
        <v>0</v>
      </c>
      <c r="K343" s="1">
        <v>0</v>
      </c>
      <c r="L343" s="1"/>
      <c r="M343" s="1"/>
      <c r="N343" s="91" t="s">
        <v>3953</v>
      </c>
      <c r="O343" s="1" t="s">
        <v>933</v>
      </c>
      <c r="P343" s="1" t="s">
        <v>934</v>
      </c>
      <c r="Q343" s="87" t="s">
        <v>628</v>
      </c>
      <c r="R343" s="88">
        <v>11210919</v>
      </c>
      <c r="U343" s="3" t="s">
        <v>948</v>
      </c>
      <c r="V343" s="43" t="s">
        <v>936</v>
      </c>
      <c r="W343" s="1"/>
      <c r="X343" s="1"/>
      <c r="Y343" s="1" t="s">
        <v>3264</v>
      </c>
      <c r="Z343" s="26"/>
      <c r="AA343" s="1" t="s">
        <v>3954</v>
      </c>
      <c r="AB343" s="1" t="s">
        <v>3266</v>
      </c>
      <c r="AC343" t="s">
        <v>923</v>
      </c>
      <c r="AD343" s="1" t="s">
        <v>3955</v>
      </c>
      <c r="AE343" s="1" t="s">
        <v>3956</v>
      </c>
      <c r="AF343" s="1" t="s">
        <v>3269</v>
      </c>
      <c r="AG343" t="s">
        <v>923</v>
      </c>
      <c r="AH343" s="44" t="s">
        <v>3957</v>
      </c>
      <c r="AI343" s="45" t="s">
        <v>3958</v>
      </c>
      <c r="AJ343" s="26" t="s">
        <v>105</v>
      </c>
      <c r="AK343" s="1"/>
      <c r="AL343" s="1"/>
      <c r="AM343" s="1"/>
      <c r="AN343" s="1"/>
      <c r="AO343" s="1"/>
      <c r="AP343" s="1"/>
      <c r="AQ343" s="1"/>
      <c r="AR343" s="1"/>
      <c r="AS343" s="1"/>
      <c r="BA343" s="1"/>
      <c r="BB343" s="1"/>
    </row>
    <row r="344" spans="1:54" ht="15" customHeight="1" thickTop="1" thickBot="1" x14ac:dyDescent="0.45">
      <c r="A344" s="31">
        <v>343</v>
      </c>
      <c r="B344" s="9" t="s">
        <v>86</v>
      </c>
      <c r="C344" s="1"/>
      <c r="D344" s="1" t="s">
        <v>3959</v>
      </c>
      <c r="E344" s="1" t="s">
        <v>108</v>
      </c>
      <c r="F344" s="1" t="s">
        <v>127</v>
      </c>
      <c r="G344" s="1" t="s">
        <v>3960</v>
      </c>
      <c r="H344" s="1" t="s">
        <v>3961</v>
      </c>
      <c r="I344" s="1" t="s">
        <v>3962</v>
      </c>
      <c r="J344" s="1">
        <v>0</v>
      </c>
      <c r="K344" s="1">
        <v>0</v>
      </c>
      <c r="L344" s="1"/>
      <c r="M344" s="1"/>
      <c r="N344" s="91" t="s">
        <v>3963</v>
      </c>
      <c r="O344" s="1" t="s">
        <v>933</v>
      </c>
      <c r="P344" s="1" t="s">
        <v>934</v>
      </c>
      <c r="Q344" s="87" t="s">
        <v>516</v>
      </c>
      <c r="R344" s="88">
        <v>42378741</v>
      </c>
      <c r="S344" s="87" t="s">
        <v>516</v>
      </c>
      <c r="T344" s="96">
        <v>50072182</v>
      </c>
      <c r="U344" s="1" t="s">
        <v>2783</v>
      </c>
      <c r="V344" s="43" t="s">
        <v>936</v>
      </c>
      <c r="W344" s="1"/>
      <c r="X344" s="1"/>
      <c r="Y344" s="1" t="s">
        <v>3264</v>
      </c>
      <c r="Z344" s="26"/>
      <c r="AA344" s="1" t="s">
        <v>3964</v>
      </c>
      <c r="AB344" s="1" t="s">
        <v>3266</v>
      </c>
      <c r="AC344" t="s">
        <v>938</v>
      </c>
      <c r="AD344" s="1" t="s">
        <v>3965</v>
      </c>
      <c r="AE344" s="1" t="s">
        <v>3966</v>
      </c>
      <c r="AF344" s="1" t="s">
        <v>3269</v>
      </c>
      <c r="AG344" t="s">
        <v>938</v>
      </c>
      <c r="AH344" s="44" t="s">
        <v>3967</v>
      </c>
      <c r="AI344" s="45" t="s">
        <v>3968</v>
      </c>
      <c r="AJ344" s="26" t="s">
        <v>105</v>
      </c>
      <c r="AK344" s="1"/>
      <c r="AL344" s="1"/>
      <c r="AM344" s="1"/>
      <c r="AN344" s="1"/>
      <c r="AO344" s="1"/>
      <c r="AP344" s="1"/>
      <c r="AQ344" s="1"/>
      <c r="AR344" s="1"/>
      <c r="AS344" s="1"/>
      <c r="BA344" s="1"/>
      <c r="BB344" s="1"/>
    </row>
    <row r="345" spans="1:54" ht="15" customHeight="1" thickTop="1" thickBot="1" x14ac:dyDescent="0.45">
      <c r="A345" s="31">
        <v>344</v>
      </c>
      <c r="B345" s="9" t="s">
        <v>86</v>
      </c>
      <c r="C345" s="1"/>
      <c r="D345" s="1" t="s">
        <v>3969</v>
      </c>
      <c r="E345" s="1" t="s">
        <v>109</v>
      </c>
      <c r="F345" s="1" t="s">
        <v>142</v>
      </c>
      <c r="G345" s="1" t="s">
        <v>3970</v>
      </c>
      <c r="H345" s="1" t="s">
        <v>3971</v>
      </c>
      <c r="I345" s="1" t="s">
        <v>3972</v>
      </c>
      <c r="J345" s="1">
        <v>0</v>
      </c>
      <c r="K345" s="1">
        <v>0</v>
      </c>
      <c r="L345" s="1"/>
      <c r="M345" s="1"/>
      <c r="N345" s="91" t="s">
        <v>3973</v>
      </c>
      <c r="O345" s="1" t="s">
        <v>933</v>
      </c>
      <c r="P345" s="1" t="s">
        <v>934</v>
      </c>
      <c r="Q345" s="87" t="s">
        <v>628</v>
      </c>
      <c r="R345" s="88">
        <v>11205423</v>
      </c>
      <c r="S345" s="87" t="s">
        <v>628</v>
      </c>
      <c r="T345" s="96">
        <v>12404734</v>
      </c>
      <c r="U345" s="3" t="s">
        <v>948</v>
      </c>
      <c r="V345" s="43" t="s">
        <v>936</v>
      </c>
      <c r="W345" s="1"/>
      <c r="X345" s="1"/>
      <c r="Y345" s="1" t="s">
        <v>3264</v>
      </c>
      <c r="Z345" s="26"/>
      <c r="AA345" s="1" t="s">
        <v>3974</v>
      </c>
      <c r="AB345" s="1" t="s">
        <v>3266</v>
      </c>
      <c r="AC345" t="s">
        <v>950</v>
      </c>
      <c r="AD345" s="1" t="s">
        <v>3975</v>
      </c>
      <c r="AE345" s="1" t="s">
        <v>3976</v>
      </c>
      <c r="AF345" s="1" t="s">
        <v>3269</v>
      </c>
      <c r="AG345" t="s">
        <v>950</v>
      </c>
      <c r="AH345" s="44" t="s">
        <v>3977</v>
      </c>
      <c r="AI345" s="45" t="s">
        <v>3978</v>
      </c>
      <c r="AJ345" s="26" t="s">
        <v>105</v>
      </c>
      <c r="AK345" s="1"/>
      <c r="AL345" s="1"/>
      <c r="AM345" s="1"/>
      <c r="AN345" s="1"/>
      <c r="AO345" s="1"/>
      <c r="AP345" s="1"/>
      <c r="AQ345" s="1"/>
      <c r="AR345" s="1"/>
      <c r="AS345" s="1"/>
      <c r="BA345" s="1"/>
      <c r="BB345" s="1"/>
    </row>
    <row r="346" spans="1:54" ht="15" customHeight="1" thickTop="1" thickBot="1" x14ac:dyDescent="0.45">
      <c r="A346" s="31">
        <v>345</v>
      </c>
      <c r="B346" s="9" t="s">
        <v>86</v>
      </c>
      <c r="C346" s="1"/>
      <c r="D346" s="1" t="s">
        <v>3979</v>
      </c>
      <c r="E346" s="1" t="s">
        <v>142</v>
      </c>
      <c r="F346" s="1" t="s">
        <v>109</v>
      </c>
      <c r="G346" s="1" t="s">
        <v>3980</v>
      </c>
      <c r="H346" s="1" t="s">
        <v>3981</v>
      </c>
      <c r="I346" s="1" t="s">
        <v>3982</v>
      </c>
      <c r="J346" s="1">
        <v>0</v>
      </c>
      <c r="K346" s="1">
        <v>0</v>
      </c>
      <c r="L346" s="1"/>
      <c r="M346" s="1"/>
      <c r="N346" s="91" t="s">
        <v>3983</v>
      </c>
      <c r="O346" s="1" t="s">
        <v>933</v>
      </c>
      <c r="P346" s="1" t="s">
        <v>934</v>
      </c>
      <c r="Q346" s="87" t="s">
        <v>628</v>
      </c>
      <c r="R346" s="88">
        <v>11075348</v>
      </c>
      <c r="S346" s="87" t="s">
        <v>628</v>
      </c>
      <c r="T346" s="96">
        <v>12279292</v>
      </c>
      <c r="U346" s="3" t="s">
        <v>935</v>
      </c>
      <c r="V346" s="43" t="s">
        <v>936</v>
      </c>
      <c r="W346" s="1"/>
      <c r="X346" s="1"/>
      <c r="Y346" s="1" t="s">
        <v>3264</v>
      </c>
      <c r="Z346" s="26"/>
      <c r="AA346" s="1" t="s">
        <v>3984</v>
      </c>
      <c r="AB346" s="1" t="s">
        <v>3266</v>
      </c>
      <c r="AC346" t="s">
        <v>962</v>
      </c>
      <c r="AD346" s="1" t="s">
        <v>3985</v>
      </c>
      <c r="AE346" s="1" t="s">
        <v>3986</v>
      </c>
      <c r="AF346" s="1" t="s">
        <v>3269</v>
      </c>
      <c r="AG346" t="s">
        <v>962</v>
      </c>
      <c r="AH346" s="44" t="s">
        <v>3987</v>
      </c>
      <c r="AI346" s="45" t="s">
        <v>3988</v>
      </c>
      <c r="AJ346" s="26" t="s">
        <v>105</v>
      </c>
      <c r="AK346" s="1"/>
      <c r="AL346" s="1"/>
      <c r="AM346" s="1"/>
      <c r="AN346" s="1"/>
      <c r="AO346" s="1"/>
      <c r="AP346" s="1"/>
      <c r="AQ346" s="1"/>
      <c r="AR346" s="1"/>
      <c r="AS346" s="1"/>
      <c r="BA346" s="1"/>
      <c r="BB346" s="1"/>
    </row>
    <row r="347" spans="1:54" ht="15" customHeight="1" thickTop="1" thickBot="1" x14ac:dyDescent="0.45">
      <c r="A347" s="31">
        <v>346</v>
      </c>
      <c r="B347" s="9" t="s">
        <v>86</v>
      </c>
      <c r="C347" s="1"/>
      <c r="D347" s="1" t="s">
        <v>3989</v>
      </c>
      <c r="E347" s="1" t="s">
        <v>127</v>
      </c>
      <c r="F347" s="1" t="s">
        <v>142</v>
      </c>
      <c r="G347" s="1" t="s">
        <v>3990</v>
      </c>
      <c r="H347" s="1" t="s">
        <v>3991</v>
      </c>
      <c r="I347" s="1" t="s">
        <v>3992</v>
      </c>
      <c r="J347" s="1">
        <v>0</v>
      </c>
      <c r="K347" s="1">
        <v>0</v>
      </c>
      <c r="L347" s="1"/>
      <c r="M347" s="1"/>
      <c r="N347" s="91" t="s">
        <v>3993</v>
      </c>
      <c r="O347" s="1" t="s">
        <v>933</v>
      </c>
      <c r="P347" s="1" t="s">
        <v>934</v>
      </c>
      <c r="Q347" s="87" t="s">
        <v>114</v>
      </c>
      <c r="R347" s="88">
        <v>22360456</v>
      </c>
      <c r="S347" s="87" t="s">
        <v>2695</v>
      </c>
      <c r="T347" s="96">
        <v>14067908</v>
      </c>
      <c r="U347" s="1" t="s">
        <v>2846</v>
      </c>
      <c r="V347" s="43" t="s">
        <v>936</v>
      </c>
      <c r="W347" s="1"/>
      <c r="X347" s="1"/>
      <c r="Y347" s="1" t="s">
        <v>3264</v>
      </c>
      <c r="Z347" s="26"/>
      <c r="AA347" s="1" t="s">
        <v>3994</v>
      </c>
      <c r="AB347" s="1" t="s">
        <v>3266</v>
      </c>
      <c r="AC347" t="s">
        <v>973</v>
      </c>
      <c r="AD347" s="1" t="s">
        <v>3995</v>
      </c>
      <c r="AE347" s="1" t="s">
        <v>3996</v>
      </c>
      <c r="AF347" s="1" t="s">
        <v>3269</v>
      </c>
      <c r="AG347" t="s">
        <v>973</v>
      </c>
      <c r="AH347" s="44" t="s">
        <v>3997</v>
      </c>
      <c r="AI347" s="45" t="s">
        <v>3998</v>
      </c>
      <c r="AJ347" s="26" t="s">
        <v>105</v>
      </c>
      <c r="AK347" s="1"/>
      <c r="AL347" s="1"/>
      <c r="AM347" s="1"/>
      <c r="AN347" s="1"/>
      <c r="AO347" s="1"/>
      <c r="AP347" s="1"/>
      <c r="AQ347" s="1"/>
      <c r="AR347" s="1"/>
      <c r="AS347" s="1"/>
      <c r="BA347" s="1"/>
      <c r="BB347" s="1"/>
    </row>
    <row r="348" spans="1:54" ht="15" customHeight="1" thickTop="1" thickBot="1" x14ac:dyDescent="0.45">
      <c r="A348" s="31">
        <v>347</v>
      </c>
      <c r="B348" s="9" t="s">
        <v>86</v>
      </c>
      <c r="C348" s="1"/>
      <c r="D348" s="1" t="s">
        <v>3999</v>
      </c>
      <c r="E348" s="1" t="s">
        <v>108</v>
      </c>
      <c r="F348" s="1" t="s">
        <v>127</v>
      </c>
      <c r="G348" s="1" t="s">
        <v>4000</v>
      </c>
      <c r="H348" s="1" t="s">
        <v>4001</v>
      </c>
      <c r="I348" s="1" t="s">
        <v>4002</v>
      </c>
      <c r="J348" s="44">
        <v>1</v>
      </c>
      <c r="K348" s="1">
        <v>0</v>
      </c>
      <c r="L348" s="1"/>
      <c r="M348" s="1"/>
      <c r="N348" s="91" t="s">
        <v>4003</v>
      </c>
      <c r="O348" s="1" t="s">
        <v>933</v>
      </c>
      <c r="P348" s="1" t="s">
        <v>934</v>
      </c>
      <c r="Q348" s="87" t="s">
        <v>590</v>
      </c>
      <c r="R348" s="88">
        <v>46172133</v>
      </c>
      <c r="S348" s="87" t="s">
        <v>590</v>
      </c>
      <c r="T348" s="96">
        <v>47135055</v>
      </c>
      <c r="U348" s="1" t="s">
        <v>4004</v>
      </c>
      <c r="V348" s="43" t="s">
        <v>936</v>
      </c>
      <c r="W348" s="1" t="s">
        <v>4005</v>
      </c>
      <c r="X348" s="1" t="s">
        <v>163</v>
      </c>
      <c r="Y348" s="1" t="s">
        <v>3264</v>
      </c>
      <c r="Z348" s="26"/>
      <c r="AA348" s="1" t="s">
        <v>4006</v>
      </c>
      <c r="AB348" s="1" t="s">
        <v>3266</v>
      </c>
      <c r="AC348" t="s">
        <v>985</v>
      </c>
      <c r="AD348" s="1" t="s">
        <v>4007</v>
      </c>
      <c r="AE348" s="1" t="s">
        <v>4008</v>
      </c>
      <c r="AF348" s="1" t="s">
        <v>3269</v>
      </c>
      <c r="AG348" t="s">
        <v>985</v>
      </c>
      <c r="AH348" s="44" t="s">
        <v>4009</v>
      </c>
      <c r="AI348" s="45" t="s">
        <v>4010</v>
      </c>
      <c r="AJ348" s="26" t="s">
        <v>105</v>
      </c>
      <c r="AK348" s="1"/>
      <c r="AL348" s="1"/>
      <c r="AM348" s="1"/>
      <c r="AN348" s="1"/>
      <c r="AO348" s="1"/>
      <c r="AP348" s="1"/>
      <c r="AQ348" s="1"/>
      <c r="AR348" s="1"/>
      <c r="AS348" s="1"/>
      <c r="BA348" s="1"/>
      <c r="BB348" s="1"/>
    </row>
    <row r="349" spans="1:54" ht="15" customHeight="1" thickTop="1" thickBot="1" x14ac:dyDescent="0.45">
      <c r="A349" s="31">
        <v>348</v>
      </c>
      <c r="B349" s="9" t="s">
        <v>86</v>
      </c>
      <c r="C349" s="1"/>
      <c r="D349" s="1" t="s">
        <v>4011</v>
      </c>
      <c r="E349" s="1" t="s">
        <v>142</v>
      </c>
      <c r="F349" s="1" t="s">
        <v>109</v>
      </c>
      <c r="G349" s="1" t="s">
        <v>4012</v>
      </c>
      <c r="H349" s="1" t="s">
        <v>4013</v>
      </c>
      <c r="I349" s="1" t="s">
        <v>4014</v>
      </c>
      <c r="J349" s="44">
        <v>0.8</v>
      </c>
      <c r="K349" s="1">
        <v>0</v>
      </c>
      <c r="L349" s="1"/>
      <c r="M349" s="1"/>
      <c r="N349" s="91" t="s">
        <v>4015</v>
      </c>
      <c r="O349" s="1" t="s">
        <v>933</v>
      </c>
      <c r="P349" s="1" t="s">
        <v>934</v>
      </c>
      <c r="Q349" s="87" t="s">
        <v>590</v>
      </c>
      <c r="R349" s="88">
        <v>46172427</v>
      </c>
      <c r="S349" s="87" t="s">
        <v>590</v>
      </c>
      <c r="T349" s="96">
        <v>47135348</v>
      </c>
      <c r="U349" s="1" t="s">
        <v>4004</v>
      </c>
      <c r="V349" s="43" t="s">
        <v>936</v>
      </c>
      <c r="W349" s="1" t="s">
        <v>4005</v>
      </c>
      <c r="X349" s="1"/>
      <c r="Y349" s="1" t="s">
        <v>3264</v>
      </c>
      <c r="Z349" s="26"/>
      <c r="AA349" s="1" t="s">
        <v>4016</v>
      </c>
      <c r="AB349" s="1" t="s">
        <v>3266</v>
      </c>
      <c r="AC349" t="s">
        <v>996</v>
      </c>
      <c r="AD349" s="1" t="s">
        <v>4017</v>
      </c>
      <c r="AE349" s="1" t="s">
        <v>4018</v>
      </c>
      <c r="AF349" s="1" t="s">
        <v>3269</v>
      </c>
      <c r="AG349" t="s">
        <v>996</v>
      </c>
      <c r="AH349" s="44" t="s">
        <v>4019</v>
      </c>
      <c r="AI349" s="45" t="s">
        <v>4020</v>
      </c>
      <c r="AJ349" s="26" t="s">
        <v>105</v>
      </c>
      <c r="AK349" s="1"/>
      <c r="AL349" s="1"/>
      <c r="AM349" s="1"/>
      <c r="AN349" s="1"/>
      <c r="AO349" s="1"/>
      <c r="AP349" s="1"/>
      <c r="AQ349" s="1"/>
      <c r="AR349" s="1"/>
      <c r="AS349" s="1"/>
      <c r="BA349" s="1"/>
      <c r="BB349" s="1"/>
    </row>
    <row r="350" spans="1:54" s="4" customFormat="1" ht="15" customHeight="1" thickTop="1" thickBot="1" x14ac:dyDescent="0.5">
      <c r="A350" s="31">
        <v>350</v>
      </c>
      <c r="B350" s="5" t="s">
        <v>86</v>
      </c>
      <c r="C350" s="134"/>
      <c r="D350" s="142" t="s">
        <v>4021</v>
      </c>
      <c r="E350" s="4" t="s">
        <v>109</v>
      </c>
      <c r="F350" s="4" t="s">
        <v>127</v>
      </c>
      <c r="G350" s="143" t="s">
        <v>4022</v>
      </c>
      <c r="H350" s="143" t="s">
        <v>4023</v>
      </c>
      <c r="I350" s="143" t="s">
        <v>4024</v>
      </c>
      <c r="J350" s="44">
        <v>0</v>
      </c>
      <c r="K350" s="4">
        <v>0</v>
      </c>
      <c r="N350" s="142" t="s">
        <v>4025</v>
      </c>
      <c r="P350" s="153" t="s">
        <v>4026</v>
      </c>
      <c r="Q350" s="135"/>
      <c r="R350" s="136"/>
      <c r="S350" s="137" t="s">
        <v>115</v>
      </c>
      <c r="T350" s="151">
        <v>56552872</v>
      </c>
      <c r="V350" s="139" t="s">
        <v>4027</v>
      </c>
      <c r="X350" s="134"/>
      <c r="Y350" s="4" t="s">
        <v>117</v>
      </c>
      <c r="Z350" s="140"/>
      <c r="AA350" s="134"/>
      <c r="AB350" s="141"/>
      <c r="AC350" s="103"/>
      <c r="AD350" s="134" t="s">
        <v>4028</v>
      </c>
      <c r="AE350" s="4" t="s">
        <v>4029</v>
      </c>
      <c r="AF350" s="141"/>
      <c r="AG350" s="103"/>
      <c r="AH350" s="134" t="s">
        <v>4030</v>
      </c>
      <c r="AI350" s="45" t="s">
        <v>4031</v>
      </c>
      <c r="AJ350" s="144" t="s">
        <v>105</v>
      </c>
    </row>
    <row r="351" spans="1:54" s="4" customFormat="1" ht="15" customHeight="1" thickTop="1" thickBot="1" x14ac:dyDescent="0.5">
      <c r="A351" s="31">
        <v>351</v>
      </c>
      <c r="B351" s="5" t="s">
        <v>86</v>
      </c>
      <c r="C351" s="134"/>
      <c r="D351" s="143" t="s">
        <v>4032</v>
      </c>
      <c r="E351" s="4" t="s">
        <v>109</v>
      </c>
      <c r="F351" s="4" t="s">
        <v>142</v>
      </c>
      <c r="G351" s="143" t="s">
        <v>4033</v>
      </c>
      <c r="H351" s="143" t="s">
        <v>4034</v>
      </c>
      <c r="I351" s="143" t="s">
        <v>4035</v>
      </c>
      <c r="J351" s="44">
        <v>0</v>
      </c>
      <c r="K351" s="4">
        <v>0</v>
      </c>
      <c r="N351" s="142" t="s">
        <v>4036</v>
      </c>
      <c r="P351" s="153" t="s">
        <v>4026</v>
      </c>
      <c r="Q351" s="135"/>
      <c r="R351" s="136"/>
      <c r="S351" s="137" t="s">
        <v>115</v>
      </c>
      <c r="T351" s="152">
        <v>56552993</v>
      </c>
      <c r="V351" s="139" t="s">
        <v>4027</v>
      </c>
      <c r="X351" s="134"/>
      <c r="Y351" s="4" t="s">
        <v>117</v>
      </c>
      <c r="Z351" s="140"/>
      <c r="AA351" s="134"/>
      <c r="AB351" s="141"/>
      <c r="AC351" s="103"/>
      <c r="AD351" s="134" t="s">
        <v>4037</v>
      </c>
      <c r="AE351" s="4" t="s">
        <v>4038</v>
      </c>
      <c r="AF351" s="141"/>
      <c r="AG351" s="103"/>
      <c r="AH351" s="134" t="s">
        <v>4039</v>
      </c>
      <c r="AI351" s="45" t="s">
        <v>4040</v>
      </c>
      <c r="AJ351" s="144" t="s">
        <v>105</v>
      </c>
    </row>
    <row r="352" spans="1:54" s="4" customFormat="1" ht="15" customHeight="1" thickTop="1" thickBot="1" x14ac:dyDescent="0.5">
      <c r="A352" s="31">
        <v>352</v>
      </c>
      <c r="B352" s="5" t="s">
        <v>86</v>
      </c>
      <c r="C352" s="134"/>
      <c r="D352" s="129" t="s">
        <v>4041</v>
      </c>
      <c r="E352" s="4" t="s">
        <v>108</v>
      </c>
      <c r="F352" s="4" t="s">
        <v>109</v>
      </c>
      <c r="G352" s="143" t="s">
        <v>4042</v>
      </c>
      <c r="H352" s="143" t="s">
        <v>4043</v>
      </c>
      <c r="I352" s="143" t="s">
        <v>4044</v>
      </c>
      <c r="J352" s="44">
        <v>0</v>
      </c>
      <c r="K352" s="4">
        <v>0</v>
      </c>
      <c r="N352" s="130" t="s">
        <v>4045</v>
      </c>
      <c r="P352" s="153" t="s">
        <v>4026</v>
      </c>
      <c r="Q352" s="135"/>
      <c r="R352" s="136"/>
      <c r="S352" s="137" t="s">
        <v>314</v>
      </c>
      <c r="T352" s="152">
        <v>62937301</v>
      </c>
      <c r="V352" s="139" t="s">
        <v>4027</v>
      </c>
      <c r="X352" s="134"/>
      <c r="Y352" s="4" t="s">
        <v>117</v>
      </c>
      <c r="Z352" s="140"/>
      <c r="AA352" s="134"/>
      <c r="AB352" s="141"/>
      <c r="AC352" s="103"/>
      <c r="AD352" s="134" t="s">
        <v>4046</v>
      </c>
      <c r="AE352" s="4" t="s">
        <v>4047</v>
      </c>
      <c r="AF352" s="141"/>
      <c r="AG352" s="103"/>
      <c r="AH352" s="134" t="s">
        <v>4048</v>
      </c>
      <c r="AI352" s="45" t="s">
        <v>4049</v>
      </c>
      <c r="AJ352" s="144" t="s">
        <v>105</v>
      </c>
    </row>
    <row r="353" spans="1:38" s="4" customFormat="1" ht="15" customHeight="1" thickTop="1" thickBot="1" x14ac:dyDescent="0.45">
      <c r="A353" s="31">
        <v>354</v>
      </c>
      <c r="B353" s="5" t="s">
        <v>4050</v>
      </c>
      <c r="C353" s="103"/>
      <c r="D353" s="37" t="s">
        <v>4051</v>
      </c>
      <c r="E353" s="103" t="s">
        <v>109</v>
      </c>
      <c r="F353" s="103" t="s">
        <v>127</v>
      </c>
      <c r="G353" s="103" t="s">
        <v>4052</v>
      </c>
      <c r="H353" s="103" t="s">
        <v>4053</v>
      </c>
      <c r="I353" s="37" t="s">
        <v>4054</v>
      </c>
      <c r="J353" s="103">
        <v>0</v>
      </c>
      <c r="K353" s="103">
        <v>0</v>
      </c>
      <c r="L353" s="37"/>
      <c r="N353" s="103" t="s">
        <v>4055</v>
      </c>
      <c r="O353" s="103" t="s">
        <v>4056</v>
      </c>
      <c r="P353" s="37" t="s">
        <v>4057</v>
      </c>
      <c r="Q353" s="145"/>
      <c r="R353" s="137"/>
      <c r="S353" s="137"/>
      <c r="T353" s="138"/>
      <c r="U353" s="103"/>
      <c r="V353" s="118"/>
      <c r="W353" s="146" t="s">
        <v>4058</v>
      </c>
      <c r="X353" s="141"/>
      <c r="Y353" s="37" t="s">
        <v>4059</v>
      </c>
      <c r="Z353" s="140" t="s">
        <v>105</v>
      </c>
      <c r="AA353" s="141"/>
      <c r="AB353" s="141"/>
      <c r="AC353" s="141"/>
      <c r="AD353" s="147" t="s">
        <v>4060</v>
      </c>
      <c r="AE353" s="37" t="s">
        <v>4061</v>
      </c>
      <c r="AF353" s="103"/>
      <c r="AG353" s="103"/>
      <c r="AH353" s="37" t="s">
        <v>4062</v>
      </c>
      <c r="AI353" s="37" t="s">
        <v>4063</v>
      </c>
      <c r="AJ353" s="144" t="s">
        <v>105</v>
      </c>
      <c r="AK353" s="141"/>
      <c r="AL353" s="134"/>
    </row>
    <row r="354" spans="1:38" s="4" customFormat="1" ht="15" customHeight="1" thickTop="1" thickBot="1" x14ac:dyDescent="0.45">
      <c r="A354" s="31">
        <v>355</v>
      </c>
      <c r="B354" s="5" t="s">
        <v>4050</v>
      </c>
      <c r="C354" s="103"/>
      <c r="D354" s="103" t="s">
        <v>4064</v>
      </c>
      <c r="E354" s="103" t="s">
        <v>108</v>
      </c>
      <c r="F354" s="103" t="s">
        <v>109</v>
      </c>
      <c r="G354" s="103" t="s">
        <v>4065</v>
      </c>
      <c r="H354" s="103" t="s">
        <v>4066</v>
      </c>
      <c r="I354" s="103" t="s">
        <v>4067</v>
      </c>
      <c r="J354" s="103">
        <v>0</v>
      </c>
      <c r="K354" s="103">
        <v>0</v>
      </c>
      <c r="L354" s="103"/>
      <c r="N354" s="103" t="s">
        <v>4068</v>
      </c>
      <c r="O354" s="103" t="s">
        <v>4056</v>
      </c>
      <c r="P354" s="37" t="s">
        <v>4057</v>
      </c>
      <c r="Q354" s="145"/>
      <c r="R354" s="137"/>
      <c r="S354" s="137"/>
      <c r="T354" s="138"/>
      <c r="U354" s="103"/>
      <c r="V354" s="118"/>
      <c r="W354" s="146"/>
      <c r="X354" s="141"/>
      <c r="Y354" s="103" t="s">
        <v>117</v>
      </c>
      <c r="Z354" s="140" t="s">
        <v>105</v>
      </c>
      <c r="AA354" s="141"/>
      <c r="AB354" s="141"/>
      <c r="AC354" s="141"/>
      <c r="AD354" s="141" t="s">
        <v>4069</v>
      </c>
      <c r="AE354" s="103" t="s">
        <v>4070</v>
      </c>
      <c r="AF354" s="103"/>
      <c r="AG354" s="103"/>
      <c r="AH354" s="103" t="s">
        <v>4071</v>
      </c>
      <c r="AI354" s="103" t="s">
        <v>4072</v>
      </c>
      <c r="AJ354" s="144" t="s">
        <v>105</v>
      </c>
      <c r="AK354" s="141"/>
      <c r="AL354" s="103"/>
    </row>
    <row r="355" spans="1:38" s="4" customFormat="1" ht="15" customHeight="1" thickTop="1" thickBot="1" x14ac:dyDescent="0.45">
      <c r="A355" s="31">
        <v>356</v>
      </c>
      <c r="B355" s="5" t="s">
        <v>4050</v>
      </c>
      <c r="C355" s="103"/>
      <c r="D355" s="103" t="s">
        <v>4073</v>
      </c>
      <c r="E355" s="103" t="s">
        <v>127</v>
      </c>
      <c r="F355" s="103" t="s">
        <v>142</v>
      </c>
      <c r="G355" s="103" t="s">
        <v>4074</v>
      </c>
      <c r="H355" s="103" t="s">
        <v>4075</v>
      </c>
      <c r="I355" s="103" t="s">
        <v>4076</v>
      </c>
      <c r="J355" s="103">
        <v>0</v>
      </c>
      <c r="K355" s="103">
        <v>0</v>
      </c>
      <c r="L355" s="103"/>
      <c r="N355" s="103" t="s">
        <v>4077</v>
      </c>
      <c r="O355" s="103" t="s">
        <v>4056</v>
      </c>
      <c r="P355" s="37" t="s">
        <v>4057</v>
      </c>
      <c r="Q355" s="145"/>
      <c r="R355" s="137"/>
      <c r="S355" s="137"/>
      <c r="T355" s="138"/>
      <c r="U355" s="103"/>
      <c r="V355" s="118"/>
      <c r="W355" s="146"/>
      <c r="X355" s="141"/>
      <c r="Y355" s="103" t="s">
        <v>117</v>
      </c>
      <c r="Z355" s="140" t="s">
        <v>105</v>
      </c>
      <c r="AA355" s="141"/>
      <c r="AB355" s="141"/>
      <c r="AC355" s="141"/>
      <c r="AD355" s="141" t="s">
        <v>4078</v>
      </c>
      <c r="AE355" s="103" t="s">
        <v>4079</v>
      </c>
      <c r="AF355" s="103"/>
      <c r="AG355" s="103"/>
      <c r="AH355" s="103" t="s">
        <v>4080</v>
      </c>
      <c r="AI355" s="103" t="s">
        <v>4081</v>
      </c>
      <c r="AJ355" s="144" t="s">
        <v>105</v>
      </c>
      <c r="AK355" s="141"/>
      <c r="AL355" s="103"/>
    </row>
    <row r="356" spans="1:38" s="4" customFormat="1" ht="15" customHeight="1" thickTop="1" thickBot="1" x14ac:dyDescent="0.45">
      <c r="A356" s="31">
        <v>357</v>
      </c>
      <c r="B356" s="5" t="s">
        <v>4050</v>
      </c>
      <c r="C356" s="103"/>
      <c r="D356" s="103" t="s">
        <v>4082</v>
      </c>
      <c r="E356" s="103" t="s">
        <v>108</v>
      </c>
      <c r="F356" s="103" t="s">
        <v>127</v>
      </c>
      <c r="G356" s="103" t="s">
        <v>4083</v>
      </c>
      <c r="H356" s="103" t="s">
        <v>4084</v>
      </c>
      <c r="I356" s="70" t="s">
        <v>4085</v>
      </c>
      <c r="J356" s="103">
        <v>0</v>
      </c>
      <c r="K356" s="103">
        <v>0</v>
      </c>
      <c r="L356" s="103"/>
      <c r="N356" s="103" t="s">
        <v>4086</v>
      </c>
      <c r="O356" s="103" t="s">
        <v>4056</v>
      </c>
      <c r="P356" s="37" t="s">
        <v>4057</v>
      </c>
      <c r="Q356" s="145"/>
      <c r="R356" s="137"/>
      <c r="S356" s="137"/>
      <c r="T356" s="138"/>
      <c r="U356" s="103"/>
      <c r="V356" s="118"/>
      <c r="W356" s="148"/>
      <c r="X356" s="141"/>
      <c r="Y356" s="103" t="s">
        <v>117</v>
      </c>
      <c r="Z356" s="140" t="s">
        <v>105</v>
      </c>
      <c r="AA356" s="141"/>
      <c r="AB356" s="141"/>
      <c r="AC356" s="141"/>
      <c r="AD356" s="141" t="s">
        <v>4087</v>
      </c>
      <c r="AE356" s="103" t="s">
        <v>4088</v>
      </c>
      <c r="AF356" s="103"/>
      <c r="AG356" s="103"/>
      <c r="AH356" s="103" t="s">
        <v>4089</v>
      </c>
      <c r="AI356" s="103" t="s">
        <v>4090</v>
      </c>
      <c r="AJ356" s="144" t="s">
        <v>105</v>
      </c>
      <c r="AK356" s="141"/>
      <c r="AL356" s="134"/>
    </row>
    <row r="357" spans="1:38" s="4" customFormat="1" ht="15" customHeight="1" thickTop="1" thickBot="1" x14ac:dyDescent="0.45">
      <c r="A357" s="31">
        <v>358</v>
      </c>
      <c r="B357" s="5" t="s">
        <v>4050</v>
      </c>
      <c r="C357" s="103"/>
      <c r="D357" s="103" t="s">
        <v>4091</v>
      </c>
      <c r="E357" s="103" t="s">
        <v>109</v>
      </c>
      <c r="F357" s="103" t="s">
        <v>127</v>
      </c>
      <c r="G357" s="103" t="s">
        <v>4092</v>
      </c>
      <c r="H357" s="103" t="s">
        <v>4093</v>
      </c>
      <c r="I357" s="103" t="s">
        <v>4094</v>
      </c>
      <c r="J357" s="103">
        <v>0</v>
      </c>
      <c r="K357" s="103">
        <v>0</v>
      </c>
      <c r="L357" s="103"/>
      <c r="N357" s="103" t="s">
        <v>4095</v>
      </c>
      <c r="O357" s="103" t="s">
        <v>4056</v>
      </c>
      <c r="P357" s="37" t="s">
        <v>4057</v>
      </c>
      <c r="Q357" s="145"/>
      <c r="R357" s="137"/>
      <c r="S357" s="137"/>
      <c r="T357" s="138"/>
      <c r="U357" s="103"/>
      <c r="V357" s="118"/>
      <c r="W357" s="103"/>
      <c r="X357" s="141"/>
      <c r="Y357" s="103" t="s">
        <v>117</v>
      </c>
      <c r="Z357" s="140" t="s">
        <v>105</v>
      </c>
      <c r="AA357" s="141"/>
      <c r="AB357" s="141"/>
      <c r="AC357" s="141"/>
      <c r="AD357" s="141" t="s">
        <v>4096</v>
      </c>
      <c r="AE357" s="103" t="s">
        <v>4097</v>
      </c>
      <c r="AF357" s="103"/>
      <c r="AG357" s="103"/>
      <c r="AH357" s="103" t="s">
        <v>4098</v>
      </c>
      <c r="AI357" s="103" t="s">
        <v>4099</v>
      </c>
      <c r="AJ357" s="144" t="s">
        <v>105</v>
      </c>
      <c r="AK357" s="141"/>
      <c r="AL357" s="134"/>
    </row>
    <row r="358" spans="1:38" s="4" customFormat="1" ht="15" customHeight="1" thickTop="1" thickBot="1" x14ac:dyDescent="0.45">
      <c r="A358" s="31">
        <v>359</v>
      </c>
      <c r="B358" s="5" t="s">
        <v>4050</v>
      </c>
      <c r="C358" s="103"/>
      <c r="D358" s="103" t="s">
        <v>4100</v>
      </c>
      <c r="E358" s="103" t="s">
        <v>127</v>
      </c>
      <c r="F358" s="103" t="s">
        <v>142</v>
      </c>
      <c r="G358" s="103" t="s">
        <v>4101</v>
      </c>
      <c r="H358" s="103" t="s">
        <v>4102</v>
      </c>
      <c r="I358" s="103" t="s">
        <v>4103</v>
      </c>
      <c r="J358" s="103">
        <v>0</v>
      </c>
      <c r="K358" s="103">
        <v>2</v>
      </c>
      <c r="L358" s="103"/>
      <c r="N358" s="103" t="s">
        <v>4104</v>
      </c>
      <c r="O358" s="103" t="s">
        <v>4056</v>
      </c>
      <c r="P358" s="37" t="s">
        <v>4057</v>
      </c>
      <c r="Q358" s="145"/>
      <c r="R358" s="137"/>
      <c r="S358" s="137"/>
      <c r="T358" s="138"/>
      <c r="U358" s="103"/>
      <c r="V358" s="118"/>
      <c r="W358" s="146"/>
      <c r="X358" s="141"/>
      <c r="Y358" s="103" t="s">
        <v>117</v>
      </c>
      <c r="Z358" s="140" t="s">
        <v>105</v>
      </c>
      <c r="AA358" s="141"/>
      <c r="AB358" s="141"/>
      <c r="AC358" s="141"/>
      <c r="AD358" s="141" t="s">
        <v>4105</v>
      </c>
      <c r="AE358" s="103" t="s">
        <v>4106</v>
      </c>
      <c r="AF358" s="103"/>
      <c r="AG358" s="103"/>
      <c r="AH358" s="103" t="s">
        <v>4107</v>
      </c>
      <c r="AI358" s="103" t="s">
        <v>4108</v>
      </c>
      <c r="AJ358" s="144" t="s">
        <v>105</v>
      </c>
      <c r="AK358" s="141"/>
      <c r="AL358" s="134"/>
    </row>
    <row r="359" spans="1:38" s="4" customFormat="1" ht="15" customHeight="1" thickTop="1" thickBot="1" x14ac:dyDescent="0.45">
      <c r="A359" s="31">
        <v>360</v>
      </c>
      <c r="B359" s="5" t="s">
        <v>4050</v>
      </c>
      <c r="C359" s="103"/>
      <c r="D359" s="103" t="s">
        <v>4109</v>
      </c>
      <c r="E359" s="103" t="s">
        <v>108</v>
      </c>
      <c r="F359" s="103" t="s">
        <v>127</v>
      </c>
      <c r="G359" s="103" t="s">
        <v>4110</v>
      </c>
      <c r="H359" s="103" t="s">
        <v>4111</v>
      </c>
      <c r="I359" s="103" t="s">
        <v>4112</v>
      </c>
      <c r="J359" s="103">
        <v>0</v>
      </c>
      <c r="K359" s="103">
        <v>0</v>
      </c>
      <c r="L359" s="103"/>
      <c r="N359" s="103" t="s">
        <v>4113</v>
      </c>
      <c r="O359" s="103" t="s">
        <v>4056</v>
      </c>
      <c r="P359" s="37" t="s">
        <v>4057</v>
      </c>
      <c r="Q359" s="145"/>
      <c r="R359" s="137"/>
      <c r="S359" s="137"/>
      <c r="T359" s="138"/>
      <c r="U359" s="103"/>
      <c r="V359" s="118"/>
      <c r="W359" s="146"/>
      <c r="X359" s="141"/>
      <c r="Y359" s="103" t="s">
        <v>117</v>
      </c>
      <c r="Z359" s="140" t="s">
        <v>105</v>
      </c>
      <c r="AA359" s="141"/>
      <c r="AB359" s="141"/>
      <c r="AC359" s="141"/>
      <c r="AD359" s="141" t="s">
        <v>4114</v>
      </c>
      <c r="AE359" s="103" t="s">
        <v>4115</v>
      </c>
      <c r="AF359" s="103"/>
      <c r="AG359" s="103"/>
      <c r="AH359" s="103" t="s">
        <v>4116</v>
      </c>
      <c r="AI359" s="103" t="s">
        <v>4117</v>
      </c>
      <c r="AJ359" s="144" t="s">
        <v>105</v>
      </c>
      <c r="AK359" s="141"/>
      <c r="AL359" s="134"/>
    </row>
    <row r="360" spans="1:38" s="4" customFormat="1" ht="15" customHeight="1" thickTop="1" thickBot="1" x14ac:dyDescent="0.45">
      <c r="A360" s="31">
        <v>361</v>
      </c>
      <c r="B360" s="5" t="s">
        <v>4050</v>
      </c>
      <c r="C360" s="103"/>
      <c r="D360" s="37" t="s">
        <v>4118</v>
      </c>
      <c r="E360" s="103" t="s">
        <v>127</v>
      </c>
      <c r="F360" s="103" t="s">
        <v>108</v>
      </c>
      <c r="G360" s="103" t="s">
        <v>4119</v>
      </c>
      <c r="H360" s="103" t="s">
        <v>4120</v>
      </c>
      <c r="I360" s="103" t="s">
        <v>4121</v>
      </c>
      <c r="J360" s="103">
        <v>0</v>
      </c>
      <c r="K360" s="103">
        <v>0</v>
      </c>
      <c r="L360" s="103"/>
      <c r="N360" s="103" t="s">
        <v>4122</v>
      </c>
      <c r="O360" s="103" t="s">
        <v>4056</v>
      </c>
      <c r="P360" s="37" t="s">
        <v>4057</v>
      </c>
      <c r="Q360" s="145"/>
      <c r="R360" s="137"/>
      <c r="S360" s="137"/>
      <c r="T360" s="138"/>
      <c r="U360" s="103"/>
      <c r="V360" s="118"/>
      <c r="W360" s="146"/>
      <c r="X360" s="141"/>
      <c r="Y360" s="103" t="s">
        <v>117</v>
      </c>
      <c r="Z360" s="140" t="s">
        <v>105</v>
      </c>
      <c r="AA360" s="141"/>
      <c r="AB360" s="141"/>
      <c r="AC360" s="141"/>
      <c r="AD360" s="141" t="s">
        <v>4123</v>
      </c>
      <c r="AE360" s="103" t="s">
        <v>4124</v>
      </c>
      <c r="AF360" s="103"/>
      <c r="AG360" s="103"/>
      <c r="AH360" s="103" t="s">
        <v>4125</v>
      </c>
      <c r="AI360" s="103" t="s">
        <v>4126</v>
      </c>
      <c r="AJ360" s="144" t="s">
        <v>105</v>
      </c>
      <c r="AK360" s="141"/>
      <c r="AL360" s="134"/>
    </row>
    <row r="361" spans="1:38" s="4" customFormat="1" ht="15" customHeight="1" thickTop="1" thickBot="1" x14ac:dyDescent="0.45">
      <c r="A361" s="31">
        <v>362</v>
      </c>
      <c r="B361" s="5" t="s">
        <v>4050</v>
      </c>
      <c r="C361" s="103"/>
      <c r="D361" s="103" t="s">
        <v>4127</v>
      </c>
      <c r="E361" s="103" t="s">
        <v>142</v>
      </c>
      <c r="F361" s="103" t="s">
        <v>127</v>
      </c>
      <c r="G361" s="103" t="s">
        <v>4128</v>
      </c>
      <c r="H361" s="103" t="s">
        <v>4129</v>
      </c>
      <c r="I361" s="103" t="s">
        <v>4130</v>
      </c>
      <c r="J361" s="103">
        <v>0</v>
      </c>
      <c r="K361" s="103">
        <v>0</v>
      </c>
      <c r="L361" s="103"/>
      <c r="N361" s="103" t="s">
        <v>4131</v>
      </c>
      <c r="O361" s="103" t="s">
        <v>4056</v>
      </c>
      <c r="P361" s="37" t="s">
        <v>4057</v>
      </c>
      <c r="Q361" s="145"/>
      <c r="R361" s="137"/>
      <c r="S361" s="137"/>
      <c r="T361" s="138"/>
      <c r="U361" s="103"/>
      <c r="V361" s="118"/>
      <c r="W361" s="146"/>
      <c r="X361" s="141"/>
      <c r="Y361" s="103" t="s">
        <v>117</v>
      </c>
      <c r="Z361" s="140" t="s">
        <v>105</v>
      </c>
      <c r="AA361" s="141"/>
      <c r="AB361" s="141"/>
      <c r="AC361" s="141"/>
      <c r="AD361" s="141" t="s">
        <v>4132</v>
      </c>
      <c r="AE361" s="103" t="s">
        <v>4133</v>
      </c>
      <c r="AF361" s="103"/>
      <c r="AG361" s="103"/>
      <c r="AH361" s="103" t="s">
        <v>4134</v>
      </c>
      <c r="AI361" s="103" t="s">
        <v>4135</v>
      </c>
      <c r="AJ361" s="144" t="s">
        <v>105</v>
      </c>
      <c r="AK361" s="141"/>
      <c r="AL361" s="134"/>
    </row>
    <row r="362" spans="1:38" s="4" customFormat="1" ht="15" customHeight="1" thickTop="1" thickBot="1" x14ac:dyDescent="0.45">
      <c r="A362" s="31">
        <v>363</v>
      </c>
      <c r="B362" s="5" t="s">
        <v>4050</v>
      </c>
      <c r="C362" s="103" t="s">
        <v>4136</v>
      </c>
      <c r="D362" s="103" t="s">
        <v>4137</v>
      </c>
      <c r="E362" s="103" t="s">
        <v>127</v>
      </c>
      <c r="F362" s="103" t="s">
        <v>142</v>
      </c>
      <c r="G362" s="103" t="s">
        <v>4138</v>
      </c>
      <c r="H362" s="103" t="s">
        <v>4139</v>
      </c>
      <c r="I362" s="103" t="s">
        <v>4140</v>
      </c>
      <c r="J362" s="103">
        <v>0</v>
      </c>
      <c r="K362" s="103">
        <v>0</v>
      </c>
      <c r="L362" s="103"/>
      <c r="N362" s="103" t="s">
        <v>4141</v>
      </c>
      <c r="O362" s="103" t="s">
        <v>4142</v>
      </c>
      <c r="P362" s="37" t="s">
        <v>4057</v>
      </c>
      <c r="Q362" s="103"/>
      <c r="R362" s="137"/>
      <c r="S362" s="137"/>
      <c r="T362" s="138"/>
      <c r="U362" s="103"/>
      <c r="V362" s="118"/>
      <c r="W362" s="103"/>
      <c r="X362" s="141"/>
      <c r="Y362" s="103" t="s">
        <v>117</v>
      </c>
      <c r="Z362" s="140"/>
      <c r="AA362" s="141"/>
      <c r="AB362" s="141"/>
      <c r="AC362" s="141"/>
      <c r="AD362" s="141" t="s">
        <v>4143</v>
      </c>
      <c r="AE362" s="103" t="s">
        <v>4144</v>
      </c>
      <c r="AF362" s="103"/>
      <c r="AG362" s="103"/>
      <c r="AH362" s="103" t="s">
        <v>4145</v>
      </c>
      <c r="AI362" s="103" t="s">
        <v>4146</v>
      </c>
      <c r="AJ362" s="144" t="s">
        <v>105</v>
      </c>
      <c r="AK362" s="141"/>
      <c r="AL362" s="134"/>
    </row>
    <row r="363" spans="1:38" s="4" customFormat="1" ht="15" customHeight="1" thickTop="1" thickBot="1" x14ac:dyDescent="0.45">
      <c r="A363" s="31">
        <v>364</v>
      </c>
      <c r="B363" s="5" t="s">
        <v>4050</v>
      </c>
      <c r="C363" s="103" t="s">
        <v>4147</v>
      </c>
      <c r="D363" s="103" t="s">
        <v>4148</v>
      </c>
      <c r="E363" s="103" t="s">
        <v>109</v>
      </c>
      <c r="F363" s="103" t="s">
        <v>108</v>
      </c>
      <c r="G363" s="103" t="s">
        <v>4149</v>
      </c>
      <c r="H363" s="103" t="s">
        <v>4150</v>
      </c>
      <c r="I363" s="103" t="s">
        <v>4151</v>
      </c>
      <c r="J363" s="103">
        <v>0</v>
      </c>
      <c r="K363" s="103">
        <v>0</v>
      </c>
      <c r="L363" s="103"/>
      <c r="N363" s="103" t="s">
        <v>4152</v>
      </c>
      <c r="O363" s="103" t="s">
        <v>4153</v>
      </c>
      <c r="P363" s="37" t="s">
        <v>4057</v>
      </c>
      <c r="Q363" s="103"/>
      <c r="R363" s="137"/>
      <c r="S363" s="137"/>
      <c r="T363" s="138"/>
      <c r="U363" s="103"/>
      <c r="V363" s="118"/>
      <c r="W363" s="103"/>
      <c r="X363" s="141"/>
      <c r="Y363" s="103" t="s">
        <v>117</v>
      </c>
      <c r="Z363" s="140"/>
      <c r="AA363" s="141"/>
      <c r="AB363" s="141"/>
      <c r="AC363" s="141"/>
      <c r="AD363" s="141" t="s">
        <v>4154</v>
      </c>
      <c r="AE363" s="103" t="s">
        <v>4155</v>
      </c>
      <c r="AF363" s="103"/>
      <c r="AG363" s="149"/>
      <c r="AH363" s="103" t="s">
        <v>4156</v>
      </c>
      <c r="AI363" s="103" t="s">
        <v>4157</v>
      </c>
      <c r="AJ363" s="144" t="s">
        <v>105</v>
      </c>
      <c r="AK363" s="141"/>
      <c r="AL363" s="134"/>
    </row>
    <row r="364" spans="1:38" s="4" customFormat="1" ht="15" customHeight="1" thickTop="1" thickBot="1" x14ac:dyDescent="0.45">
      <c r="A364" s="31">
        <v>365</v>
      </c>
      <c r="B364" s="5" t="s">
        <v>4050</v>
      </c>
      <c r="C364" s="103" t="s">
        <v>4158</v>
      </c>
      <c r="D364" s="103" t="s">
        <v>4159</v>
      </c>
      <c r="E364" s="103" t="s">
        <v>108</v>
      </c>
      <c r="F364" s="103" t="s">
        <v>127</v>
      </c>
      <c r="G364" s="103" t="s">
        <v>4160</v>
      </c>
      <c r="H364" s="103" t="s">
        <v>4161</v>
      </c>
      <c r="I364" s="103" t="s">
        <v>4162</v>
      </c>
      <c r="J364" s="103">
        <v>0</v>
      </c>
      <c r="K364" s="103">
        <v>0</v>
      </c>
      <c r="L364" s="103"/>
      <c r="N364" s="103" t="s">
        <v>4163</v>
      </c>
      <c r="O364" s="103" t="s">
        <v>4153</v>
      </c>
      <c r="P364" s="37" t="s">
        <v>4057</v>
      </c>
      <c r="Q364" s="103"/>
      <c r="R364" s="137"/>
      <c r="S364" s="137"/>
      <c r="T364" s="138"/>
      <c r="U364" s="103"/>
      <c r="V364" s="118"/>
      <c r="W364" s="103"/>
      <c r="X364" s="141"/>
      <c r="Y364" s="103" t="s">
        <v>117</v>
      </c>
      <c r="Z364" s="140"/>
      <c r="AA364" s="141"/>
      <c r="AB364" s="141"/>
      <c r="AC364" s="141"/>
      <c r="AD364" s="141" t="s">
        <v>4164</v>
      </c>
      <c r="AE364" s="103" t="s">
        <v>4165</v>
      </c>
      <c r="AF364" s="103"/>
      <c r="AG364" s="149"/>
      <c r="AH364" s="103" t="s">
        <v>4166</v>
      </c>
      <c r="AI364" s="103" t="s">
        <v>4167</v>
      </c>
      <c r="AJ364" s="144" t="s">
        <v>105</v>
      </c>
      <c r="AK364" s="141"/>
      <c r="AL364" s="134"/>
    </row>
    <row r="365" spans="1:38" s="4" customFormat="1" ht="15" customHeight="1" thickTop="1" thickBot="1" x14ac:dyDescent="0.45">
      <c r="A365" s="31">
        <v>366</v>
      </c>
      <c r="B365" s="5" t="s">
        <v>4050</v>
      </c>
      <c r="C365" s="103"/>
      <c r="D365" s="103" t="s">
        <v>4168</v>
      </c>
      <c r="E365" s="103" t="s">
        <v>109</v>
      </c>
      <c r="F365" s="103" t="s">
        <v>142</v>
      </c>
      <c r="G365" s="103" t="s">
        <v>4169</v>
      </c>
      <c r="H365" s="103" t="s">
        <v>4170</v>
      </c>
      <c r="I365" s="103" t="s">
        <v>4171</v>
      </c>
      <c r="J365" s="103">
        <v>0</v>
      </c>
      <c r="K365" s="103">
        <v>2</v>
      </c>
      <c r="L365" s="103"/>
      <c r="N365" s="103" t="s">
        <v>4172</v>
      </c>
      <c r="O365" s="103"/>
      <c r="P365" s="37" t="s">
        <v>4057</v>
      </c>
      <c r="Q365" s="103"/>
      <c r="R365" s="137"/>
      <c r="S365" s="137"/>
      <c r="T365" s="138"/>
      <c r="U365" s="103"/>
      <c r="V365" s="118"/>
      <c r="W365" s="103"/>
      <c r="X365" s="141"/>
      <c r="Y365" s="103" t="s">
        <v>117</v>
      </c>
      <c r="Z365" s="140"/>
      <c r="AA365" s="141"/>
      <c r="AB365" s="141"/>
      <c r="AC365" s="141"/>
      <c r="AD365" s="141" t="s">
        <v>4173</v>
      </c>
      <c r="AE365" s="103" t="s">
        <v>4174</v>
      </c>
      <c r="AF365" s="103"/>
      <c r="AG365" s="103"/>
      <c r="AH365" s="103" t="s">
        <v>4175</v>
      </c>
      <c r="AI365" s="149" t="s">
        <v>4176</v>
      </c>
      <c r="AJ365" s="144" t="s">
        <v>105</v>
      </c>
      <c r="AK365" s="141"/>
      <c r="AL365" s="134"/>
    </row>
    <row r="366" spans="1:38" s="4" customFormat="1" ht="15" customHeight="1" thickTop="1" thickBot="1" x14ac:dyDescent="0.45">
      <c r="A366" s="31">
        <v>367</v>
      </c>
      <c r="B366" s="5" t="s">
        <v>4050</v>
      </c>
      <c r="C366" s="103"/>
      <c r="D366" s="103" t="s">
        <v>4177</v>
      </c>
      <c r="E366" s="103" t="s">
        <v>108</v>
      </c>
      <c r="F366" s="103" t="s">
        <v>127</v>
      </c>
      <c r="G366" s="103" t="s">
        <v>4178</v>
      </c>
      <c r="H366" s="103" t="s">
        <v>4179</v>
      </c>
      <c r="I366" s="103" t="s">
        <v>4180</v>
      </c>
      <c r="J366" s="103">
        <v>0</v>
      </c>
      <c r="K366" s="103">
        <v>0</v>
      </c>
      <c r="L366" s="103"/>
      <c r="N366" s="103" t="s">
        <v>4181</v>
      </c>
      <c r="O366" s="103"/>
      <c r="P366" s="37" t="s">
        <v>4057</v>
      </c>
      <c r="Q366" s="103"/>
      <c r="R366" s="137"/>
      <c r="S366" s="137"/>
      <c r="T366" s="138"/>
      <c r="U366" s="103"/>
      <c r="V366" s="118"/>
      <c r="W366" s="103"/>
      <c r="X366" s="141"/>
      <c r="Y366" s="103" t="s">
        <v>117</v>
      </c>
      <c r="Z366" s="140"/>
      <c r="AA366" s="141"/>
      <c r="AB366" s="141"/>
      <c r="AC366" s="141"/>
      <c r="AD366" s="141" t="s">
        <v>4182</v>
      </c>
      <c r="AE366" s="103" t="s">
        <v>4183</v>
      </c>
      <c r="AF366" s="103"/>
      <c r="AG366" s="103"/>
      <c r="AH366" s="103" t="s">
        <v>4184</v>
      </c>
      <c r="AI366" s="149" t="s">
        <v>4185</v>
      </c>
      <c r="AJ366" s="144" t="s">
        <v>105</v>
      </c>
      <c r="AK366" s="141"/>
      <c r="AL366" s="134"/>
    </row>
    <row r="367" spans="1:38" s="4" customFormat="1" ht="15" customHeight="1" thickTop="1" thickBot="1" x14ac:dyDescent="0.45">
      <c r="A367" s="31">
        <v>368</v>
      </c>
      <c r="B367" s="5" t="s">
        <v>4186</v>
      </c>
      <c r="C367" s="132" t="s">
        <v>3393</v>
      </c>
      <c r="D367" s="132" t="s">
        <v>3393</v>
      </c>
      <c r="E367" s="103" t="s">
        <v>142</v>
      </c>
      <c r="F367" s="103" t="s">
        <v>127</v>
      </c>
      <c r="G367" s="103" t="s">
        <v>3394</v>
      </c>
      <c r="H367" s="103" t="s">
        <v>3395</v>
      </c>
      <c r="I367" s="103" t="s">
        <v>3396</v>
      </c>
      <c r="J367" s="103">
        <v>2.2000000000000002</v>
      </c>
      <c r="K367" s="103">
        <v>0</v>
      </c>
      <c r="L367" s="103"/>
      <c r="N367" s="103" t="s">
        <v>3397</v>
      </c>
      <c r="O367" s="103" t="s">
        <v>4187</v>
      </c>
      <c r="P367" s="37" t="s">
        <v>4057</v>
      </c>
      <c r="Q367" s="103"/>
      <c r="R367" s="137"/>
      <c r="S367" s="137"/>
      <c r="T367" s="138"/>
      <c r="U367" s="103"/>
      <c r="V367" s="118"/>
      <c r="W367" s="103"/>
      <c r="X367" s="141"/>
      <c r="Y367" s="103" t="s">
        <v>117</v>
      </c>
      <c r="Z367" s="140"/>
      <c r="AA367" s="141"/>
      <c r="AB367" s="141"/>
      <c r="AC367" s="141"/>
      <c r="AD367" s="133" t="s">
        <v>3399</v>
      </c>
      <c r="AE367" s="132" t="s">
        <v>3400</v>
      </c>
      <c r="AF367" s="132"/>
      <c r="AG367" s="132"/>
      <c r="AH367" s="132" t="s">
        <v>3401</v>
      </c>
      <c r="AI367" s="132" t="s">
        <v>3402</v>
      </c>
      <c r="AJ367" s="144" t="s">
        <v>105</v>
      </c>
      <c r="AK367" s="141"/>
      <c r="AL367" s="134"/>
    </row>
    <row r="368" spans="1:38" s="4" customFormat="1" ht="15" customHeight="1" thickTop="1" thickBot="1" x14ac:dyDescent="0.45">
      <c r="A368" s="31">
        <v>369</v>
      </c>
      <c r="B368" s="5" t="s">
        <v>4186</v>
      </c>
      <c r="C368" s="132" t="s">
        <v>3632</v>
      </c>
      <c r="D368" s="132" t="s">
        <v>3633</v>
      </c>
      <c r="E368" s="103" t="s">
        <v>127</v>
      </c>
      <c r="F368" s="103" t="s">
        <v>108</v>
      </c>
      <c r="G368" s="103" t="s">
        <v>3634</v>
      </c>
      <c r="H368" s="103" t="s">
        <v>3635</v>
      </c>
      <c r="I368" s="103" t="s">
        <v>3636</v>
      </c>
      <c r="J368" s="103">
        <v>0</v>
      </c>
      <c r="K368" s="103">
        <v>0</v>
      </c>
      <c r="L368" s="103"/>
      <c r="N368" s="103" t="s">
        <v>3637</v>
      </c>
      <c r="O368" s="103" t="s">
        <v>4187</v>
      </c>
      <c r="P368" s="37" t="s">
        <v>4057</v>
      </c>
      <c r="Q368" s="103"/>
      <c r="R368" s="137"/>
      <c r="S368" s="137"/>
      <c r="T368" s="138"/>
      <c r="U368" s="103"/>
      <c r="V368" s="118"/>
      <c r="W368" s="103"/>
      <c r="X368" s="141"/>
      <c r="Y368" s="103" t="s">
        <v>117</v>
      </c>
      <c r="Z368" s="140"/>
      <c r="AA368" s="141"/>
      <c r="AB368" s="141"/>
      <c r="AC368" s="141"/>
      <c r="AD368" s="133" t="s">
        <v>3639</v>
      </c>
      <c r="AE368" s="132" t="s">
        <v>3640</v>
      </c>
      <c r="AF368" s="132"/>
      <c r="AG368" s="132"/>
      <c r="AH368" s="132" t="s">
        <v>3641</v>
      </c>
      <c r="AI368" s="132" t="s">
        <v>3642</v>
      </c>
      <c r="AJ368" s="144" t="s">
        <v>105</v>
      </c>
      <c r="AK368" s="141"/>
      <c r="AL368" s="134"/>
    </row>
    <row r="369" spans="1:54" s="4" customFormat="1" ht="15" customHeight="1" thickTop="1" thickBot="1" x14ac:dyDescent="0.45">
      <c r="A369" s="31">
        <v>370</v>
      </c>
      <c r="B369" s="5" t="s">
        <v>4186</v>
      </c>
      <c r="C369" s="132" t="s">
        <v>3665</v>
      </c>
      <c r="D369" s="132" t="s">
        <v>3666</v>
      </c>
      <c r="E369" s="103" t="s">
        <v>109</v>
      </c>
      <c r="F369" s="103" t="s">
        <v>108</v>
      </c>
      <c r="G369" s="103" t="s">
        <v>3667</v>
      </c>
      <c r="H369" s="103" t="s">
        <v>3668</v>
      </c>
      <c r="I369" s="103" t="s">
        <v>3669</v>
      </c>
      <c r="J369" s="103">
        <v>0</v>
      </c>
      <c r="K369" s="103">
        <v>0</v>
      </c>
      <c r="L369" s="103"/>
      <c r="N369" s="103" t="s">
        <v>3670</v>
      </c>
      <c r="O369" s="103" t="s">
        <v>4187</v>
      </c>
      <c r="P369" s="37" t="s">
        <v>4057</v>
      </c>
      <c r="Q369" s="103"/>
      <c r="R369" s="137"/>
      <c r="S369" s="137"/>
      <c r="T369" s="138"/>
      <c r="U369" s="103"/>
      <c r="V369" s="118"/>
      <c r="W369" s="103"/>
      <c r="X369" s="141"/>
      <c r="Y369" s="103" t="s">
        <v>117</v>
      </c>
      <c r="Z369" s="140"/>
      <c r="AA369" s="141"/>
      <c r="AB369" s="141"/>
      <c r="AC369" s="141"/>
      <c r="AD369" s="133" t="s">
        <v>3672</v>
      </c>
      <c r="AE369" s="132" t="s">
        <v>3673</v>
      </c>
      <c r="AF369" s="132"/>
      <c r="AG369" s="132"/>
      <c r="AH369" s="132" t="s">
        <v>3674</v>
      </c>
      <c r="AI369" s="132" t="s">
        <v>3675</v>
      </c>
      <c r="AJ369" s="144" t="s">
        <v>105</v>
      </c>
      <c r="AK369" s="141"/>
      <c r="AL369" s="134"/>
    </row>
    <row r="370" spans="1:54" s="4" customFormat="1" ht="15" customHeight="1" thickTop="1" thickBot="1" x14ac:dyDescent="0.45">
      <c r="A370" s="31">
        <v>371</v>
      </c>
      <c r="B370" s="5" t="s">
        <v>4186</v>
      </c>
      <c r="C370" s="132" t="s">
        <v>3763</v>
      </c>
      <c r="D370" s="132" t="s">
        <v>3763</v>
      </c>
      <c r="E370" s="103" t="s">
        <v>142</v>
      </c>
      <c r="F370" s="103" t="s">
        <v>109</v>
      </c>
      <c r="G370" s="103" t="s">
        <v>3764</v>
      </c>
      <c r="H370" s="103" t="s">
        <v>3765</v>
      </c>
      <c r="I370" s="103" t="s">
        <v>3766</v>
      </c>
      <c r="J370" s="103">
        <v>0</v>
      </c>
      <c r="K370" s="103">
        <v>0</v>
      </c>
      <c r="L370" s="103"/>
      <c r="N370" s="103" t="s">
        <v>3767</v>
      </c>
      <c r="O370" s="103" t="s">
        <v>4187</v>
      </c>
      <c r="P370" s="37" t="s">
        <v>4057</v>
      </c>
      <c r="Q370" s="103"/>
      <c r="R370" s="137"/>
      <c r="S370" s="137"/>
      <c r="T370" s="138"/>
      <c r="U370" s="103"/>
      <c r="V370" s="118"/>
      <c r="W370" s="103"/>
      <c r="X370" s="141"/>
      <c r="Y370" s="103" t="s">
        <v>117</v>
      </c>
      <c r="Z370" s="140"/>
      <c r="AA370" s="141"/>
      <c r="AB370" s="141"/>
      <c r="AC370" s="141"/>
      <c r="AD370" s="133" t="s">
        <v>3769</v>
      </c>
      <c r="AE370" s="132" t="s">
        <v>3770</v>
      </c>
      <c r="AF370" s="132"/>
      <c r="AG370" s="132"/>
      <c r="AH370" s="132" t="s">
        <v>3771</v>
      </c>
      <c r="AI370" s="132" t="s">
        <v>3772</v>
      </c>
      <c r="AJ370" s="144" t="s">
        <v>105</v>
      </c>
      <c r="AK370" s="141"/>
      <c r="AL370" s="134"/>
    </row>
    <row r="371" spans="1:54" s="4" customFormat="1" ht="15" customHeight="1" thickTop="1" thickBot="1" x14ac:dyDescent="0.45">
      <c r="A371" s="31">
        <v>372</v>
      </c>
      <c r="B371" s="5" t="s">
        <v>4186</v>
      </c>
      <c r="C371" s="132" t="s">
        <v>3643</v>
      </c>
      <c r="D371" s="132" t="s">
        <v>3644</v>
      </c>
      <c r="E371" s="103" t="s">
        <v>142</v>
      </c>
      <c r="F371" s="103" t="s">
        <v>108</v>
      </c>
      <c r="G371" s="103" t="s">
        <v>3645</v>
      </c>
      <c r="H371" s="103" t="s">
        <v>3646</v>
      </c>
      <c r="I371" s="103" t="s">
        <v>3647</v>
      </c>
      <c r="J371" s="103">
        <v>0</v>
      </c>
      <c r="K371" s="103">
        <v>0</v>
      </c>
      <c r="L371" s="103"/>
      <c r="N371" s="103" t="s">
        <v>3648</v>
      </c>
      <c r="O371" s="103" t="s">
        <v>4187</v>
      </c>
      <c r="P371" s="37" t="s">
        <v>4057</v>
      </c>
      <c r="Q371" s="103"/>
      <c r="R371" s="137"/>
      <c r="S371" s="137"/>
      <c r="T371" s="138"/>
      <c r="U371" s="103"/>
      <c r="V371" s="118"/>
      <c r="W371" s="103"/>
      <c r="X371" s="141"/>
      <c r="Y371" s="103" t="s">
        <v>117</v>
      </c>
      <c r="Z371" s="140"/>
      <c r="AA371" s="141"/>
      <c r="AB371" s="141"/>
      <c r="AC371" s="141"/>
      <c r="AD371" s="133" t="s">
        <v>3650</v>
      </c>
      <c r="AE371" s="132" t="s">
        <v>3651</v>
      </c>
      <c r="AF371" s="132"/>
      <c r="AG371" s="132"/>
      <c r="AH371" s="132" t="s">
        <v>3652</v>
      </c>
      <c r="AI371" s="132" t="s">
        <v>3653</v>
      </c>
      <c r="AJ371" s="144" t="s">
        <v>105</v>
      </c>
      <c r="AK371" s="141"/>
      <c r="AL371" s="134"/>
    </row>
    <row r="372" spans="1:54" s="4" customFormat="1" ht="15" customHeight="1" thickTop="1" thickBot="1" x14ac:dyDescent="0.45">
      <c r="A372" s="31">
        <v>372</v>
      </c>
      <c r="B372" s="5"/>
      <c r="C372" s="134"/>
      <c r="D372" s="131"/>
      <c r="G372" s="143"/>
      <c r="H372" s="143"/>
      <c r="I372" s="143"/>
      <c r="J372" s="44"/>
      <c r="N372" s="130"/>
      <c r="Q372" s="135"/>
      <c r="R372" s="136"/>
      <c r="S372" s="137"/>
      <c r="T372" s="138"/>
      <c r="V372" s="139"/>
      <c r="X372" s="134"/>
      <c r="Z372" s="140"/>
      <c r="AA372" s="134"/>
      <c r="AB372" s="134"/>
      <c r="AC372" s="141"/>
      <c r="AD372" s="134"/>
      <c r="AF372" s="134"/>
      <c r="AG372" s="103"/>
      <c r="AH372" s="128"/>
      <c r="AI372" s="45"/>
      <c r="AJ372" s="144" t="s">
        <v>105</v>
      </c>
    </row>
    <row r="373" spans="1:54" ht="15" customHeight="1" thickTop="1" thickBot="1" x14ac:dyDescent="0.45">
      <c r="A373" s="31">
        <v>372</v>
      </c>
      <c r="B373" s="9"/>
      <c r="C373" s="15"/>
      <c r="D373" s="131"/>
      <c r="G373" s="143"/>
      <c r="H373" s="143"/>
      <c r="I373" s="143"/>
      <c r="J373" s="44"/>
      <c r="K373" s="1"/>
      <c r="L373" s="1"/>
      <c r="M373" s="1"/>
      <c r="N373" s="130"/>
      <c r="P373" s="1"/>
      <c r="R373" s="92"/>
      <c r="S373" s="93"/>
      <c r="U373" s="1"/>
      <c r="V373" s="43"/>
      <c r="W373" s="1"/>
      <c r="X373" s="15"/>
      <c r="Y373" s="1"/>
      <c r="Z373" s="13"/>
      <c r="AA373" s="15"/>
      <c r="AB373" s="15"/>
      <c r="AC373" s="19"/>
      <c r="AD373" s="15"/>
      <c r="AE373" s="1"/>
      <c r="AF373" s="15"/>
      <c r="AH373" s="128"/>
      <c r="AI373" s="45"/>
      <c r="AJ373" s="26" t="s">
        <v>105</v>
      </c>
      <c r="AK373" s="1"/>
      <c r="AL373" s="1"/>
      <c r="AM373" s="1"/>
      <c r="AN373" s="1"/>
      <c r="AO373" s="1"/>
      <c r="AP373" s="1"/>
      <c r="AQ373" s="1"/>
      <c r="AR373" s="1"/>
      <c r="AS373" s="1"/>
      <c r="BA373" s="1"/>
      <c r="BB373" s="1"/>
    </row>
    <row r="374" spans="1:54" ht="15" customHeight="1" thickTop="1" thickBot="1" x14ac:dyDescent="0.5">
      <c r="A374" s="28">
        <v>500</v>
      </c>
      <c r="B374" s="29" t="s">
        <v>4188</v>
      </c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97"/>
      <c r="U374" s="29"/>
      <c r="V374" s="120"/>
      <c r="W374" s="29"/>
      <c r="X374" s="29"/>
      <c r="Y374" s="29"/>
      <c r="Z374" s="121"/>
      <c r="AA374" s="29"/>
      <c r="AB374" s="29"/>
      <c r="AC374" s="29"/>
      <c r="AD374" s="29"/>
      <c r="AE374" s="29"/>
      <c r="AF374" s="29"/>
      <c r="AG374" s="29"/>
      <c r="AH374" s="29"/>
      <c r="AI374" s="29"/>
      <c r="AJ374" s="26" t="s">
        <v>105</v>
      </c>
      <c r="AK374" s="1"/>
      <c r="AL374" s="1"/>
      <c r="AM374" s="1"/>
      <c r="AN374" s="1"/>
      <c r="AO374" s="1"/>
      <c r="AP374" s="1"/>
      <c r="AQ374" s="1"/>
      <c r="AR374" s="1"/>
      <c r="AS374" s="1"/>
      <c r="BA374" s="1"/>
      <c r="BB374" s="1"/>
    </row>
    <row r="375" spans="1:54" ht="15" customHeight="1" thickTop="1" thickBot="1" x14ac:dyDescent="0.45">
      <c r="A375" s="31">
        <v>501</v>
      </c>
      <c r="B375" s="94" t="s">
        <v>4189</v>
      </c>
      <c r="C375" s="15"/>
      <c r="D375" s="3" t="s">
        <v>4190</v>
      </c>
      <c r="E375" t="s">
        <v>127</v>
      </c>
      <c r="F375" t="s">
        <v>108</v>
      </c>
      <c r="G375" t="s">
        <v>4191</v>
      </c>
      <c r="H375" t="s">
        <v>4192</v>
      </c>
      <c r="I375" t="s">
        <v>4193</v>
      </c>
      <c r="J375" s="3">
        <v>0</v>
      </c>
      <c r="K375" s="1">
        <v>0</v>
      </c>
      <c r="L375" s="1"/>
      <c r="M375" s="1"/>
      <c r="N375" t="s">
        <v>4194</v>
      </c>
      <c r="O375" s="1" t="s">
        <v>1121</v>
      </c>
      <c r="P375" s="1"/>
      <c r="R375" s="92"/>
      <c r="S375" s="93"/>
      <c r="U375" s="1"/>
      <c r="V375" s="118" t="s">
        <v>1044</v>
      </c>
      <c r="W375" s="34" t="s">
        <v>4195</v>
      </c>
      <c r="X375" s="1" t="s">
        <v>4196</v>
      </c>
      <c r="Y375" s="1"/>
      <c r="Z375" s="26"/>
      <c r="AA375" s="99" t="s">
        <v>4197</v>
      </c>
      <c r="AB375" s="1" t="s">
        <v>4198</v>
      </c>
      <c r="AC375" t="s">
        <v>2195</v>
      </c>
      <c r="AD375" t="s">
        <v>4199</v>
      </c>
      <c r="AE375" t="s">
        <v>4200</v>
      </c>
      <c r="AF375" s="1" t="s">
        <v>4201</v>
      </c>
      <c r="AG375" t="s">
        <v>2195</v>
      </c>
      <c r="AH375" t="s">
        <v>4202</v>
      </c>
      <c r="AI375" t="s">
        <v>4203</v>
      </c>
      <c r="AJ375" s="26" t="s">
        <v>105</v>
      </c>
      <c r="AK375" s="1"/>
      <c r="AL375" s="1"/>
      <c r="AM375" s="1"/>
      <c r="AN375" s="1"/>
      <c r="AO375" s="1"/>
      <c r="AP375" s="1"/>
      <c r="AQ375" s="1"/>
      <c r="AR375" s="1"/>
      <c r="AS375" s="1"/>
      <c r="BA375" s="1"/>
      <c r="BB375" s="1"/>
    </row>
    <row r="376" spans="1:54" ht="15" customHeight="1" thickTop="1" thickBot="1" x14ac:dyDescent="0.45">
      <c r="A376" s="31">
        <v>502</v>
      </c>
      <c r="B376" s="94" t="s">
        <v>4189</v>
      </c>
      <c r="C376" s="15"/>
      <c r="D376" s="3" t="s">
        <v>4204</v>
      </c>
      <c r="E376" t="s">
        <v>142</v>
      </c>
      <c r="F376" t="s">
        <v>127</v>
      </c>
      <c r="G376" t="s">
        <v>4205</v>
      </c>
      <c r="H376" t="s">
        <v>4206</v>
      </c>
      <c r="I376" t="s">
        <v>4207</v>
      </c>
      <c r="J376" s="3">
        <v>0</v>
      </c>
      <c r="K376" s="1">
        <v>0</v>
      </c>
      <c r="L376" s="1"/>
      <c r="M376" s="1"/>
      <c r="N376" t="s">
        <v>4208</v>
      </c>
      <c r="O376" s="1" t="s">
        <v>1121</v>
      </c>
      <c r="P376" s="1"/>
      <c r="R376" s="92"/>
      <c r="S376" s="93"/>
      <c r="U376" s="1"/>
      <c r="V376" s="118" t="s">
        <v>1044</v>
      </c>
      <c r="W376" s="34" t="s">
        <v>4195</v>
      </c>
      <c r="X376" s="1" t="s">
        <v>4209</v>
      </c>
      <c r="Y376" s="1"/>
      <c r="Z376" s="26"/>
      <c r="AA376" s="99" t="s">
        <v>4197</v>
      </c>
      <c r="AB376" s="1" t="s">
        <v>4198</v>
      </c>
      <c r="AC376" t="s">
        <v>2218</v>
      </c>
      <c r="AD376" t="s">
        <v>4210</v>
      </c>
      <c r="AE376" t="s">
        <v>4211</v>
      </c>
      <c r="AF376" s="1" t="s">
        <v>4201</v>
      </c>
      <c r="AG376" t="s">
        <v>2218</v>
      </c>
      <c r="AH376" t="s">
        <v>4212</v>
      </c>
      <c r="AI376" t="s">
        <v>4213</v>
      </c>
      <c r="AJ376" s="26" t="s">
        <v>105</v>
      </c>
      <c r="AK376" s="1"/>
      <c r="AL376" s="1"/>
      <c r="AM376" s="1"/>
      <c r="AN376" s="1"/>
      <c r="AO376" s="1"/>
      <c r="AP376" s="1"/>
      <c r="AQ376" s="1"/>
      <c r="AR376" s="1"/>
      <c r="AS376" s="1"/>
      <c r="BA376" s="1"/>
      <c r="BB376" s="1"/>
    </row>
    <row r="377" spans="1:54" ht="15" customHeight="1" thickTop="1" thickBot="1" x14ac:dyDescent="0.45">
      <c r="A377" s="31">
        <v>503</v>
      </c>
      <c r="B377" s="94" t="s">
        <v>4189</v>
      </c>
      <c r="C377" s="15"/>
      <c r="D377" s="3" t="s">
        <v>4214</v>
      </c>
      <c r="E377" t="s">
        <v>127</v>
      </c>
      <c r="F377" t="s">
        <v>108</v>
      </c>
      <c r="G377" t="s">
        <v>4215</v>
      </c>
      <c r="H377" t="s">
        <v>4216</v>
      </c>
      <c r="I377" t="s">
        <v>4217</v>
      </c>
      <c r="J377" s="44">
        <v>0.5</v>
      </c>
      <c r="K377" s="1">
        <v>0</v>
      </c>
      <c r="L377" s="1"/>
      <c r="M377" s="1"/>
      <c r="N377" t="s">
        <v>4218</v>
      </c>
      <c r="O377" s="1" t="s">
        <v>1121</v>
      </c>
      <c r="P377" s="1"/>
      <c r="R377" s="92"/>
      <c r="S377" s="93"/>
      <c r="U377" s="1"/>
      <c r="V377" s="118" t="s">
        <v>1044</v>
      </c>
      <c r="W377" s="34" t="s">
        <v>4219</v>
      </c>
      <c r="X377" s="1" t="s">
        <v>4220</v>
      </c>
      <c r="Y377" s="1"/>
      <c r="Z377" s="26"/>
      <c r="AA377" s="99" t="s">
        <v>4197</v>
      </c>
      <c r="AB377" s="1" t="s">
        <v>4198</v>
      </c>
      <c r="AC377" t="s">
        <v>2230</v>
      </c>
      <c r="AD377" t="s">
        <v>4221</v>
      </c>
      <c r="AE377" t="s">
        <v>4222</v>
      </c>
      <c r="AF377" s="1" t="s">
        <v>4201</v>
      </c>
      <c r="AG377" t="s">
        <v>2230</v>
      </c>
      <c r="AH377" t="s">
        <v>4223</v>
      </c>
      <c r="AI377" t="s">
        <v>4224</v>
      </c>
      <c r="AJ377" s="26" t="s">
        <v>105</v>
      </c>
      <c r="AK377" s="1"/>
      <c r="AL377" s="1"/>
      <c r="AM377" s="1"/>
      <c r="AN377" s="1"/>
      <c r="AO377" s="1"/>
      <c r="AP377" s="1"/>
      <c r="AQ377" s="1"/>
      <c r="AR377" s="1"/>
      <c r="AS377" s="1"/>
      <c r="BA377" s="1"/>
      <c r="BB377" s="1"/>
    </row>
    <row r="378" spans="1:54" ht="15" customHeight="1" thickTop="1" thickBot="1" x14ac:dyDescent="0.45">
      <c r="A378" s="31">
        <v>504</v>
      </c>
      <c r="B378" s="34" t="s">
        <v>4225</v>
      </c>
      <c r="C378" s="3" t="s">
        <v>4226</v>
      </c>
      <c r="D378" s="102" t="s">
        <v>4227</v>
      </c>
      <c r="E378" t="s">
        <v>109</v>
      </c>
      <c r="F378" t="s">
        <v>127</v>
      </c>
      <c r="G378" t="s">
        <v>4228</v>
      </c>
      <c r="H378" t="s">
        <v>4229</v>
      </c>
      <c r="I378" s="1"/>
      <c r="J378" s="3">
        <v>0</v>
      </c>
      <c r="K378" s="1">
        <v>0</v>
      </c>
      <c r="L378" s="1"/>
      <c r="M378" s="1"/>
      <c r="N378" s="1" t="s">
        <v>1172</v>
      </c>
      <c r="O378" s="1" t="s">
        <v>4230</v>
      </c>
      <c r="P378" s="1"/>
      <c r="Q378" s="88"/>
      <c r="R378" s="88"/>
      <c r="S378" s="88"/>
      <c r="T378" s="98"/>
      <c r="U378" s="1"/>
      <c r="V378" s="43"/>
      <c r="W378" s="1"/>
      <c r="X378" s="1"/>
      <c r="Y378" s="1"/>
      <c r="Z378" s="26"/>
      <c r="AA378" s="15"/>
      <c r="AB378" s="15"/>
      <c r="AC378" s="1"/>
      <c r="AD378" s="15"/>
      <c r="AE378" s="1"/>
      <c r="AF378" s="15"/>
      <c r="AG378" s="1"/>
      <c r="AH378" s="15"/>
      <c r="AI378" s="1"/>
      <c r="AJ378" s="26" t="s">
        <v>105</v>
      </c>
      <c r="AK378" s="1"/>
      <c r="AL378" s="1"/>
      <c r="AM378" s="1"/>
      <c r="AN378" s="1"/>
      <c r="AO378" s="1"/>
      <c r="AP378" s="1"/>
      <c r="AQ378" s="1"/>
      <c r="AR378" s="1"/>
      <c r="AS378" s="1"/>
      <c r="BA378" s="1"/>
      <c r="BB378" s="1"/>
    </row>
    <row r="379" spans="1:54" ht="15" customHeight="1" thickTop="1" thickBot="1" x14ac:dyDescent="0.45">
      <c r="A379" s="31">
        <v>505</v>
      </c>
      <c r="B379" s="34" t="s">
        <v>4225</v>
      </c>
      <c r="C379" s="3" t="s">
        <v>4231</v>
      </c>
      <c r="D379" s="102" t="s">
        <v>4232</v>
      </c>
      <c r="E379" s="1" t="s">
        <v>142</v>
      </c>
      <c r="F379" s="1" t="s">
        <v>127</v>
      </c>
      <c r="G379" t="s">
        <v>4233</v>
      </c>
      <c r="H379" t="s">
        <v>4234</v>
      </c>
      <c r="I379" s="1"/>
      <c r="J379" s="3">
        <v>0</v>
      </c>
      <c r="K379" s="1">
        <v>0</v>
      </c>
      <c r="L379" s="1"/>
      <c r="M379" s="1"/>
      <c r="N379" s="1" t="s">
        <v>1172</v>
      </c>
      <c r="O379" s="1" t="s">
        <v>4230</v>
      </c>
      <c r="P379" s="1"/>
      <c r="Q379" s="88"/>
      <c r="R379" s="88"/>
      <c r="S379" s="88"/>
      <c r="T379" s="98"/>
      <c r="U379" s="1"/>
      <c r="V379" s="43"/>
      <c r="W379" s="1"/>
      <c r="X379" s="1"/>
      <c r="Y379" s="1"/>
      <c r="Z379" s="26"/>
      <c r="AA379" s="15"/>
      <c r="AB379" s="15"/>
      <c r="AC379" s="1"/>
      <c r="AD379" s="15"/>
      <c r="AE379" s="1"/>
      <c r="AF379" s="15"/>
      <c r="AG379" s="1"/>
      <c r="AH379" s="15"/>
      <c r="AI379" s="1"/>
      <c r="AJ379" s="26" t="s">
        <v>105</v>
      </c>
      <c r="AK379" s="1"/>
      <c r="AL379" s="1"/>
      <c r="AM379" s="1"/>
      <c r="AN379" s="1"/>
      <c r="AO379" s="1"/>
      <c r="AP379" s="1"/>
      <c r="AQ379" s="1"/>
      <c r="AR379" s="1"/>
      <c r="AS379" s="1"/>
      <c r="BA379" s="1"/>
      <c r="BB379" s="1"/>
    </row>
    <row r="380" spans="1:54" ht="15" customHeight="1" thickTop="1" thickBot="1" x14ac:dyDescent="0.45">
      <c r="A380" s="31">
        <v>506</v>
      </c>
      <c r="B380" s="34" t="s">
        <v>4225</v>
      </c>
      <c r="C380" s="3" t="s">
        <v>4235</v>
      </c>
      <c r="D380" s="102" t="s">
        <v>4236</v>
      </c>
      <c r="E380" s="1" t="s">
        <v>142</v>
      </c>
      <c r="F380" s="1" t="s">
        <v>127</v>
      </c>
      <c r="G380" t="s">
        <v>4237</v>
      </c>
      <c r="H380" t="s">
        <v>4238</v>
      </c>
      <c r="I380" s="1"/>
      <c r="J380" s="3">
        <v>0</v>
      </c>
      <c r="K380" s="1">
        <v>0</v>
      </c>
      <c r="L380" s="1"/>
      <c r="M380" s="1"/>
      <c r="N380" s="1" t="s">
        <v>1133</v>
      </c>
      <c r="O380" s="1" t="s">
        <v>4230</v>
      </c>
      <c r="P380" s="1"/>
      <c r="Q380" s="88"/>
      <c r="R380" s="88"/>
      <c r="S380" s="88"/>
      <c r="T380" s="98"/>
      <c r="U380" s="1"/>
      <c r="V380" s="43"/>
      <c r="W380" s="1"/>
      <c r="X380" s="1"/>
      <c r="Y380" s="1"/>
      <c r="Z380" s="26"/>
      <c r="AA380" s="15"/>
      <c r="AB380" s="15"/>
      <c r="AC380" s="1"/>
      <c r="AD380" s="15"/>
      <c r="AE380" s="1"/>
      <c r="AF380" s="15"/>
      <c r="AG380" s="1"/>
      <c r="AH380" s="15"/>
      <c r="AI380" s="1"/>
      <c r="AJ380" s="26" t="s">
        <v>105</v>
      </c>
      <c r="AK380" s="1"/>
      <c r="AL380" s="1"/>
      <c r="AM380" s="1"/>
      <c r="AN380" s="1"/>
      <c r="AO380" s="1"/>
      <c r="AP380" s="1"/>
      <c r="AQ380" s="1"/>
      <c r="AR380" s="1"/>
      <c r="AS380" s="1"/>
      <c r="BA380" s="1"/>
      <c r="BB380" s="1"/>
    </row>
    <row r="381" spans="1:54" ht="15" customHeight="1" thickTop="1" thickBot="1" x14ac:dyDescent="0.45">
      <c r="A381" s="31">
        <v>507</v>
      </c>
      <c r="B381" s="34" t="s">
        <v>4225</v>
      </c>
      <c r="C381" s="3" t="s">
        <v>4239</v>
      </c>
      <c r="D381" s="102" t="s">
        <v>4240</v>
      </c>
      <c r="E381" s="1" t="s">
        <v>142</v>
      </c>
      <c r="F381" s="1" t="s">
        <v>127</v>
      </c>
      <c r="G381" t="s">
        <v>4241</v>
      </c>
      <c r="H381" t="s">
        <v>4242</v>
      </c>
      <c r="I381" s="1"/>
      <c r="J381" s="3">
        <v>0</v>
      </c>
      <c r="K381" s="1">
        <v>0</v>
      </c>
      <c r="L381" s="1"/>
      <c r="M381" s="1"/>
      <c r="N381" s="1" t="s">
        <v>1133</v>
      </c>
      <c r="O381" s="1" t="s">
        <v>4230</v>
      </c>
      <c r="P381" s="1"/>
      <c r="Q381" s="88"/>
      <c r="R381" s="88"/>
      <c r="S381" s="88"/>
      <c r="T381" s="98"/>
      <c r="U381" s="1"/>
      <c r="V381" s="43"/>
      <c r="W381" s="1"/>
      <c r="X381" s="1"/>
      <c r="Y381" s="1"/>
      <c r="Z381" s="26"/>
      <c r="AA381" s="15"/>
      <c r="AB381" s="15"/>
      <c r="AC381" s="1"/>
      <c r="AD381" s="15"/>
      <c r="AE381" s="1"/>
      <c r="AF381" s="15"/>
      <c r="AG381" s="1"/>
      <c r="AH381" s="15"/>
      <c r="AI381" s="1"/>
      <c r="AJ381" s="26" t="s">
        <v>105</v>
      </c>
      <c r="AK381" s="1"/>
      <c r="AL381" s="1"/>
      <c r="AM381" s="1"/>
      <c r="AN381" s="1"/>
      <c r="AO381" s="1"/>
      <c r="AP381" s="1"/>
      <c r="AQ381" s="1"/>
      <c r="AR381" s="1"/>
      <c r="AS381" s="1"/>
      <c r="BA381" s="1"/>
      <c r="BB381" s="1"/>
    </row>
    <row r="382" spans="1:54" ht="15" customHeight="1" thickTop="1" thickBot="1" x14ac:dyDescent="0.45">
      <c r="A382" s="31">
        <v>508</v>
      </c>
      <c r="B382" s="34" t="s">
        <v>4243</v>
      </c>
      <c r="C382" s="23" t="s">
        <v>4244</v>
      </c>
      <c r="D382" s="23" t="s">
        <v>4245</v>
      </c>
      <c r="E382" s="1" t="s">
        <v>142</v>
      </c>
      <c r="F382" s="1" t="s">
        <v>127</v>
      </c>
      <c r="G382" s="1" t="s">
        <v>4246</v>
      </c>
      <c r="H382" s="1" t="s">
        <v>4247</v>
      </c>
      <c r="I382" s="1" t="s">
        <v>4248</v>
      </c>
      <c r="J382" s="1">
        <v>0</v>
      </c>
      <c r="K382" s="1">
        <v>0</v>
      </c>
      <c r="L382" s="1"/>
      <c r="M382" s="1"/>
      <c r="N382" s="1" t="s">
        <v>4249</v>
      </c>
      <c r="O382" s="20" t="s">
        <v>4250</v>
      </c>
      <c r="P382" s="1" t="s">
        <v>934</v>
      </c>
      <c r="R382" s="88"/>
      <c r="U382" s="1" t="s">
        <v>1043</v>
      </c>
      <c r="V382" s="43" t="s">
        <v>4251</v>
      </c>
      <c r="W382" s="3" t="s">
        <v>4252</v>
      </c>
      <c r="X382" s="3"/>
      <c r="Y382" s="1"/>
      <c r="Z382" s="26"/>
      <c r="AA382" s="19"/>
      <c r="AB382" s="19"/>
      <c r="AD382" s="19" t="s">
        <v>4253</v>
      </c>
      <c r="AE382" s="1" t="s">
        <v>4254</v>
      </c>
      <c r="AF382" s="19"/>
      <c r="AH382" s="19" t="s">
        <v>4255</v>
      </c>
      <c r="AI382" s="1" t="s">
        <v>4256</v>
      </c>
      <c r="AJ382" s="26" t="s">
        <v>105</v>
      </c>
      <c r="AK382" s="1"/>
      <c r="AL382" s="1"/>
      <c r="AM382" s="1"/>
      <c r="AN382" s="1"/>
      <c r="AO382" s="1"/>
      <c r="AP382" s="1"/>
      <c r="AQ382" s="1"/>
      <c r="AR382" s="1"/>
      <c r="AS382" s="1"/>
      <c r="BA382" s="1"/>
      <c r="BB382" s="1"/>
    </row>
    <row r="383" spans="1:54" ht="15" customHeight="1" thickTop="1" thickBot="1" x14ac:dyDescent="0.45">
      <c r="A383" s="31">
        <v>509</v>
      </c>
      <c r="B383" s="34" t="s">
        <v>4243</v>
      </c>
      <c r="C383" s="17" t="s">
        <v>4257</v>
      </c>
      <c r="D383" s="17" t="s">
        <v>4258</v>
      </c>
      <c r="E383" t="s">
        <v>108</v>
      </c>
      <c r="F383" t="s">
        <v>127</v>
      </c>
      <c r="G383" t="s">
        <v>4259</v>
      </c>
      <c r="H383" t="s">
        <v>4260</v>
      </c>
      <c r="I383" t="s">
        <v>4261</v>
      </c>
      <c r="J383" s="1">
        <v>0</v>
      </c>
      <c r="K383" s="1">
        <v>0</v>
      </c>
      <c r="L383" s="1"/>
      <c r="M383" s="1"/>
      <c r="N383" t="s">
        <v>4262</v>
      </c>
      <c r="O383" s="20" t="s">
        <v>4250</v>
      </c>
      <c r="P383" s="1" t="s">
        <v>934</v>
      </c>
      <c r="R383" s="88"/>
      <c r="U383" s="1" t="s">
        <v>1043</v>
      </c>
      <c r="V383" s="43" t="s">
        <v>4251</v>
      </c>
      <c r="W383" s="3" t="s">
        <v>4252</v>
      </c>
      <c r="X383" s="3"/>
      <c r="Y383" s="1"/>
      <c r="Z383" s="26"/>
      <c r="AA383" s="19"/>
      <c r="AB383" s="19"/>
      <c r="AD383" s="19" t="s">
        <v>4263</v>
      </c>
      <c r="AE383" t="s">
        <v>4264</v>
      </c>
      <c r="AF383" s="19"/>
      <c r="AH383" s="19" t="s">
        <v>4265</v>
      </c>
      <c r="AI383" t="s">
        <v>4266</v>
      </c>
      <c r="AJ383" s="26" t="s">
        <v>105</v>
      </c>
      <c r="AK383" s="1"/>
      <c r="AL383" s="1"/>
      <c r="AM383" s="1"/>
      <c r="AN383" s="1"/>
      <c r="AO383" s="1"/>
      <c r="AP383" s="1"/>
      <c r="AQ383" s="1"/>
      <c r="AR383" s="1"/>
      <c r="AS383" s="1"/>
      <c r="BA383" s="1"/>
      <c r="BB383" s="1"/>
    </row>
    <row r="384" spans="1:54" ht="15" customHeight="1" thickTop="1" thickBot="1" x14ac:dyDescent="0.45">
      <c r="A384" s="31">
        <v>510</v>
      </c>
      <c r="B384" s="34" t="s">
        <v>4243</v>
      </c>
      <c r="C384" s="3"/>
      <c r="D384" s="3" t="s">
        <v>4267</v>
      </c>
      <c r="E384" s="1" t="s">
        <v>127</v>
      </c>
      <c r="F384" s="1" t="s">
        <v>108</v>
      </c>
      <c r="G384" s="1" t="s">
        <v>4268</v>
      </c>
      <c r="H384" s="1" t="s">
        <v>4269</v>
      </c>
      <c r="I384" s="1" t="s">
        <v>4270</v>
      </c>
      <c r="J384" s="1">
        <v>0</v>
      </c>
      <c r="K384" s="1">
        <v>0</v>
      </c>
      <c r="L384" s="1"/>
      <c r="M384" s="1"/>
      <c r="N384" s="1" t="s">
        <v>4271</v>
      </c>
      <c r="O384" s="1" t="s">
        <v>4272</v>
      </c>
      <c r="P384" s="1" t="s">
        <v>934</v>
      </c>
      <c r="R384" s="88"/>
      <c r="U384" s="1" t="s">
        <v>3090</v>
      </c>
      <c r="V384" s="43"/>
      <c r="W384" s="34" t="s">
        <v>4273</v>
      </c>
      <c r="X384" s="34"/>
      <c r="Y384" s="1"/>
      <c r="Z384" s="26"/>
      <c r="AA384" s="1"/>
      <c r="AB384" s="1"/>
      <c r="AD384" s="1" t="s">
        <v>4274</v>
      </c>
      <c r="AE384" s="1" t="s">
        <v>4275</v>
      </c>
      <c r="AF384" s="27"/>
      <c r="AG384" s="40"/>
      <c r="AH384" s="44" t="s">
        <v>4276</v>
      </c>
      <c r="AI384" s="90" t="s">
        <v>4277</v>
      </c>
      <c r="AJ384" s="26" t="s">
        <v>105</v>
      </c>
      <c r="AK384" s="1"/>
      <c r="AL384" s="1"/>
      <c r="AM384" s="1"/>
      <c r="AN384" s="1"/>
      <c r="AO384" s="1"/>
      <c r="AP384" s="1"/>
      <c r="AQ384" s="1"/>
      <c r="AR384" s="1"/>
      <c r="AS384" s="1"/>
      <c r="BA384" s="1"/>
      <c r="BB384" s="1"/>
    </row>
    <row r="385" spans="1:54" ht="15" customHeight="1" thickTop="1" thickBot="1" x14ac:dyDescent="0.45">
      <c r="A385" s="31">
        <v>511</v>
      </c>
      <c r="B385" s="34" t="s">
        <v>4243</v>
      </c>
      <c r="C385" s="3"/>
      <c r="D385" s="3" t="s">
        <v>4278</v>
      </c>
      <c r="E385" s="1" t="s">
        <v>109</v>
      </c>
      <c r="F385" s="1" t="s">
        <v>142</v>
      </c>
      <c r="G385" s="1" t="s">
        <v>4279</v>
      </c>
      <c r="H385" s="1" t="s">
        <v>4280</v>
      </c>
      <c r="I385" s="1" t="s">
        <v>4281</v>
      </c>
      <c r="J385" s="1">
        <v>0</v>
      </c>
      <c r="K385" s="1">
        <v>0</v>
      </c>
      <c r="L385" s="1"/>
      <c r="M385" s="1"/>
      <c r="N385" s="1" t="s">
        <v>4282</v>
      </c>
      <c r="O385" s="1" t="s">
        <v>4272</v>
      </c>
      <c r="P385" s="1" t="s">
        <v>934</v>
      </c>
      <c r="R385" s="88"/>
      <c r="U385" s="1" t="s">
        <v>3090</v>
      </c>
      <c r="V385" s="43"/>
      <c r="W385" s="34" t="s">
        <v>4283</v>
      </c>
      <c r="X385" s="34"/>
      <c r="Y385" s="1"/>
      <c r="Z385" s="25"/>
      <c r="AA385" s="1"/>
      <c r="AB385" s="1"/>
      <c r="AD385" s="1" t="s">
        <v>4284</v>
      </c>
      <c r="AE385" s="1" t="s">
        <v>4285</v>
      </c>
      <c r="AF385" s="27"/>
      <c r="AG385" s="40"/>
      <c r="AH385" s="44" t="s">
        <v>4286</v>
      </c>
      <c r="AI385" s="90" t="s">
        <v>4287</v>
      </c>
      <c r="AJ385" s="26" t="s">
        <v>105</v>
      </c>
    </row>
    <row r="386" spans="1:54" ht="15" customHeight="1" thickTop="1" thickBot="1" x14ac:dyDescent="0.45">
      <c r="A386" s="31">
        <v>512</v>
      </c>
      <c r="B386" s="34" t="s">
        <v>4243</v>
      </c>
      <c r="C386" s="1"/>
      <c r="D386" s="1" t="s">
        <v>4288</v>
      </c>
      <c r="E386" s="1" t="s">
        <v>109</v>
      </c>
      <c r="F386" s="1" t="s">
        <v>142</v>
      </c>
      <c r="G386" s="1" t="s">
        <v>4289</v>
      </c>
      <c r="H386" s="1" t="s">
        <v>4290</v>
      </c>
      <c r="I386" s="1" t="s">
        <v>4291</v>
      </c>
      <c r="J386" s="1">
        <v>0</v>
      </c>
      <c r="K386" s="1">
        <v>0</v>
      </c>
      <c r="L386" s="1"/>
      <c r="M386" s="1"/>
      <c r="N386" s="1" t="s">
        <v>4292</v>
      </c>
      <c r="O386" s="1" t="s">
        <v>4272</v>
      </c>
      <c r="P386" s="1" t="s">
        <v>934</v>
      </c>
      <c r="R386" s="88"/>
      <c r="U386" s="1" t="s">
        <v>3090</v>
      </c>
      <c r="V386" s="43"/>
      <c r="W386" s="3" t="s">
        <v>4293</v>
      </c>
      <c r="X386" s="3"/>
      <c r="Y386" s="1"/>
      <c r="Z386" s="25"/>
      <c r="AA386" s="1"/>
      <c r="AB386" s="1"/>
      <c r="AD386" s="1" t="s">
        <v>4294</v>
      </c>
      <c r="AE386" s="1" t="s">
        <v>4295</v>
      </c>
      <c r="AF386" s="1"/>
      <c r="AH386" s="1" t="s">
        <v>4296</v>
      </c>
      <c r="AI386" s="1" t="s">
        <v>4297</v>
      </c>
      <c r="AJ386" s="26" t="s">
        <v>105</v>
      </c>
    </row>
    <row r="387" spans="1:54" ht="15" customHeight="1" thickTop="1" thickBot="1" x14ac:dyDescent="0.45">
      <c r="A387" s="31">
        <v>513</v>
      </c>
      <c r="B387" s="34" t="s">
        <v>4243</v>
      </c>
      <c r="C387" s="21" t="s">
        <v>4298</v>
      </c>
      <c r="D387" s="21" t="s">
        <v>4299</v>
      </c>
      <c r="E387" s="1" t="s">
        <v>108</v>
      </c>
      <c r="F387" s="1" t="s">
        <v>127</v>
      </c>
      <c r="G387" s="1" t="s">
        <v>4300</v>
      </c>
      <c r="H387" s="1" t="s">
        <v>4301</v>
      </c>
      <c r="I387" s="1" t="s">
        <v>4302</v>
      </c>
      <c r="J387" s="1">
        <v>0</v>
      </c>
      <c r="K387" s="1">
        <v>1</v>
      </c>
      <c r="L387" s="1"/>
      <c r="M387" s="1"/>
      <c r="N387" s="1" t="s">
        <v>4303</v>
      </c>
      <c r="O387" s="20" t="s">
        <v>4250</v>
      </c>
      <c r="P387" s="1" t="s">
        <v>934</v>
      </c>
      <c r="R387" s="88"/>
      <c r="S387" s="87">
        <v>348</v>
      </c>
      <c r="U387" s="1" t="s">
        <v>1043</v>
      </c>
      <c r="V387" s="43" t="s">
        <v>4251</v>
      </c>
      <c r="W387" s="3" t="s">
        <v>4304</v>
      </c>
      <c r="X387" s="3"/>
      <c r="Y387" s="1"/>
      <c r="Z387" s="25"/>
      <c r="AA387" s="19"/>
      <c r="AB387" s="19"/>
      <c r="AD387" s="19" t="s">
        <v>4305</v>
      </c>
      <c r="AE387" s="1" t="s">
        <v>4306</v>
      </c>
      <c r="AF387" s="19"/>
      <c r="AH387" s="19" t="s">
        <v>4307</v>
      </c>
      <c r="AI387" s="1" t="s">
        <v>4308</v>
      </c>
      <c r="AJ387" s="26" t="s">
        <v>105</v>
      </c>
    </row>
    <row r="388" spans="1:54" ht="15" customHeight="1" thickTop="1" thickBot="1" x14ac:dyDescent="0.45">
      <c r="A388" s="31">
        <v>514</v>
      </c>
      <c r="B388" s="34" t="s">
        <v>4243</v>
      </c>
      <c r="C388" s="4" t="s">
        <v>4309</v>
      </c>
      <c r="D388" s="4" t="s">
        <v>4310</v>
      </c>
      <c r="E388" s="1" t="s">
        <v>142</v>
      </c>
      <c r="F388" s="1" t="s">
        <v>109</v>
      </c>
      <c r="G388" s="1" t="s">
        <v>4311</v>
      </c>
      <c r="H388" s="1" t="s">
        <v>4312</v>
      </c>
      <c r="I388" s="1" t="s">
        <v>4313</v>
      </c>
      <c r="J388" s="1">
        <v>0</v>
      </c>
      <c r="K388" s="3">
        <v>1.1000000000000001</v>
      </c>
      <c r="L388" s="3"/>
      <c r="M388" s="3"/>
      <c r="N388" s="1" t="s">
        <v>4314</v>
      </c>
      <c r="O388" s="1" t="s">
        <v>95</v>
      </c>
      <c r="P388" s="3" t="s">
        <v>96</v>
      </c>
      <c r="R388" s="88"/>
      <c r="S388" s="87">
        <v>2</v>
      </c>
      <c r="U388" s="1"/>
      <c r="V388" s="43" t="s">
        <v>97</v>
      </c>
      <c r="W388" s="3" t="s">
        <v>4315</v>
      </c>
      <c r="X388" s="3"/>
      <c r="Y388" s="1"/>
      <c r="Z388" s="25"/>
      <c r="AA388" s="1"/>
      <c r="AB388" s="1"/>
      <c r="AD388" s="1" t="s">
        <v>4316</v>
      </c>
      <c r="AE388" s="1" t="s">
        <v>4317</v>
      </c>
      <c r="AF388" s="1"/>
      <c r="AH388" s="1" t="s">
        <v>4318</v>
      </c>
      <c r="AI388" s="1" t="s">
        <v>4319</v>
      </c>
      <c r="AJ388" s="26" t="s">
        <v>105</v>
      </c>
    </row>
    <row r="389" spans="1:54" ht="15" customHeight="1" thickTop="1" thickBot="1" x14ac:dyDescent="0.45">
      <c r="A389" s="31">
        <v>515</v>
      </c>
      <c r="B389" s="34" t="s">
        <v>4243</v>
      </c>
      <c r="C389" s="4" t="s">
        <v>4320</v>
      </c>
      <c r="D389" s="4" t="s">
        <v>4321</v>
      </c>
      <c r="E389" s="1" t="s">
        <v>109</v>
      </c>
      <c r="F389" s="1" t="s">
        <v>157</v>
      </c>
      <c r="G389" s="1" t="s">
        <v>4322</v>
      </c>
      <c r="H389" s="1" t="s">
        <v>4323</v>
      </c>
      <c r="I389" s="1" t="s">
        <v>4324</v>
      </c>
      <c r="J389" s="1">
        <v>0</v>
      </c>
      <c r="K389" s="1">
        <v>0</v>
      </c>
      <c r="L389" s="1"/>
      <c r="M389" s="1"/>
      <c r="N389" s="1" t="s">
        <v>4325</v>
      </c>
      <c r="O389" s="1" t="s">
        <v>95</v>
      </c>
      <c r="P389" s="3" t="s">
        <v>96</v>
      </c>
      <c r="R389" s="88"/>
      <c r="S389" s="87">
        <f>S387*S388</f>
        <v>696</v>
      </c>
      <c r="U389" s="1"/>
      <c r="V389" s="43" t="s">
        <v>97</v>
      </c>
      <c r="W389" s="3" t="s">
        <v>4252</v>
      </c>
      <c r="X389" s="3"/>
      <c r="Y389" s="1"/>
      <c r="Z389" s="26"/>
      <c r="AA389" s="1"/>
      <c r="AB389" s="1"/>
      <c r="AD389" s="1" t="s">
        <v>4326</v>
      </c>
      <c r="AE389" s="1" t="s">
        <v>4327</v>
      </c>
      <c r="AF389" s="1"/>
      <c r="AH389" s="1" t="s">
        <v>4328</v>
      </c>
      <c r="AI389" s="1" t="s">
        <v>4329</v>
      </c>
      <c r="AJ389" s="26" t="s">
        <v>105</v>
      </c>
      <c r="AK389" s="1"/>
      <c r="AL389" s="1"/>
      <c r="AM389" s="1"/>
      <c r="AN389" s="1"/>
      <c r="AO389" s="1"/>
      <c r="AP389" s="1"/>
      <c r="AQ389" s="1"/>
      <c r="AR389" s="1"/>
      <c r="AS389" s="1"/>
      <c r="BA389" s="1"/>
      <c r="BB389" s="1"/>
    </row>
    <row r="390" spans="1:54" ht="15" customHeight="1" thickTop="1" thickBot="1" x14ac:dyDescent="0.45">
      <c r="A390" s="31">
        <v>516</v>
      </c>
      <c r="B390" s="34" t="s">
        <v>4243</v>
      </c>
      <c r="C390" s="4" t="s">
        <v>4330</v>
      </c>
      <c r="D390" s="4" t="s">
        <v>4331</v>
      </c>
      <c r="E390" s="1" t="s">
        <v>108</v>
      </c>
      <c r="F390" s="1" t="s">
        <v>127</v>
      </c>
      <c r="G390" s="1" t="s">
        <v>4332</v>
      </c>
      <c r="H390" s="1" t="s">
        <v>4333</v>
      </c>
      <c r="I390" s="1" t="s">
        <v>4334</v>
      </c>
      <c r="J390" s="1">
        <v>0</v>
      </c>
      <c r="K390" s="1">
        <v>0</v>
      </c>
      <c r="L390" s="1"/>
      <c r="M390" s="1"/>
      <c r="N390" s="1" t="s">
        <v>4335</v>
      </c>
      <c r="O390" s="1" t="s">
        <v>95</v>
      </c>
      <c r="P390" s="3" t="s">
        <v>96</v>
      </c>
      <c r="R390" s="88"/>
      <c r="S390" s="87">
        <v>1000</v>
      </c>
      <c r="U390" s="1"/>
      <c r="V390" s="43" t="s">
        <v>97</v>
      </c>
      <c r="W390" s="3" t="s">
        <v>4252</v>
      </c>
      <c r="X390" s="3"/>
      <c r="Y390" s="1"/>
      <c r="Z390" s="25"/>
      <c r="AA390" s="1"/>
      <c r="AB390" s="1"/>
      <c r="AD390" s="1" t="s">
        <v>4336</v>
      </c>
      <c r="AE390" s="1" t="s">
        <v>4337</v>
      </c>
      <c r="AF390" s="1"/>
      <c r="AH390" s="1" t="s">
        <v>4338</v>
      </c>
      <c r="AI390" s="1" t="s">
        <v>4339</v>
      </c>
      <c r="AJ390" s="26" t="s">
        <v>105</v>
      </c>
      <c r="AK390" s="1"/>
      <c r="AL390" s="1"/>
      <c r="AM390" s="1"/>
      <c r="AN390" s="1"/>
      <c r="AO390" s="1"/>
      <c r="AP390" s="1"/>
      <c r="AQ390" s="1"/>
      <c r="AR390" s="1"/>
      <c r="AS390" s="1"/>
      <c r="BA390" s="1"/>
      <c r="BB390" s="1"/>
    </row>
    <row r="391" spans="1:54" ht="15" customHeight="1" thickTop="1" thickBot="1" x14ac:dyDescent="0.45">
      <c r="A391" s="31">
        <v>517</v>
      </c>
      <c r="B391" s="34" t="s">
        <v>4243</v>
      </c>
      <c r="C391" s="21" t="s">
        <v>4340</v>
      </c>
      <c r="D391" s="21" t="s">
        <v>4341</v>
      </c>
      <c r="E391" s="1" t="s">
        <v>108</v>
      </c>
      <c r="F391" s="1" t="s">
        <v>142</v>
      </c>
      <c r="G391" s="1" t="s">
        <v>4342</v>
      </c>
      <c r="H391" s="1" t="s">
        <v>4343</v>
      </c>
      <c r="I391" s="1" t="s">
        <v>4302</v>
      </c>
      <c r="J391" s="44">
        <v>1.5</v>
      </c>
      <c r="K391" s="1">
        <v>0</v>
      </c>
      <c r="L391" s="1"/>
      <c r="M391" s="1"/>
      <c r="N391" s="1" t="s">
        <v>4303</v>
      </c>
      <c r="O391" s="20" t="s">
        <v>4250</v>
      </c>
      <c r="P391" s="1" t="s">
        <v>934</v>
      </c>
      <c r="R391" s="88"/>
      <c r="S391" s="87">
        <f>S390/S389</f>
        <v>1.4367816091954022</v>
      </c>
      <c r="U391" s="1" t="s">
        <v>1043</v>
      </c>
      <c r="V391" s="43" t="s">
        <v>4251</v>
      </c>
      <c r="W391" s="3" t="s">
        <v>4304</v>
      </c>
      <c r="X391" s="3"/>
      <c r="Y391" s="1"/>
      <c r="Z391" s="26"/>
      <c r="AA391" s="19"/>
      <c r="AB391" s="19"/>
      <c r="AD391" s="19" t="s">
        <v>4344</v>
      </c>
      <c r="AE391" s="1" t="s">
        <v>4306</v>
      </c>
      <c r="AF391" s="19"/>
      <c r="AH391" s="19" t="s">
        <v>4345</v>
      </c>
      <c r="AI391" s="1" t="s">
        <v>4308</v>
      </c>
      <c r="AJ391" s="26" t="s">
        <v>105</v>
      </c>
      <c r="AK391" s="1"/>
      <c r="AL391" s="1"/>
      <c r="AM391" s="1"/>
      <c r="AN391" s="1"/>
      <c r="AO391" s="1"/>
      <c r="AP391" s="1"/>
      <c r="AQ391" s="1"/>
      <c r="AR391" s="1"/>
      <c r="AS391" s="1"/>
      <c r="BA391" s="1"/>
      <c r="BB391" s="1"/>
    </row>
    <row r="392" spans="1:54" ht="15" customHeight="1" thickTop="1" thickBot="1" x14ac:dyDescent="0.45">
      <c r="A392" s="31">
        <v>518</v>
      </c>
      <c r="B392" s="34" t="s">
        <v>4243</v>
      </c>
      <c r="C392" s="16" t="s">
        <v>4346</v>
      </c>
      <c r="D392" s="37" t="s">
        <v>4347</v>
      </c>
      <c r="E392" s="16" t="s">
        <v>108</v>
      </c>
      <c r="F392" s="16" t="s">
        <v>127</v>
      </c>
      <c r="G392" s="16" t="s">
        <v>4348</v>
      </c>
      <c r="H392" s="16" t="s">
        <v>4349</v>
      </c>
      <c r="I392" s="16" t="s">
        <v>4350</v>
      </c>
      <c r="J392" s="1">
        <v>0</v>
      </c>
      <c r="K392" s="1">
        <v>0</v>
      </c>
      <c r="L392" s="1"/>
      <c r="M392" s="1"/>
      <c r="N392" s="16" t="s">
        <v>4351</v>
      </c>
      <c r="O392" s="20" t="s">
        <v>4250</v>
      </c>
      <c r="P392" s="1" t="s">
        <v>934</v>
      </c>
      <c r="R392" s="88"/>
      <c r="U392" s="1" t="s">
        <v>1043</v>
      </c>
      <c r="V392" s="43" t="s">
        <v>4251</v>
      </c>
      <c r="W392" s="3" t="s">
        <v>4352</v>
      </c>
      <c r="X392" s="3"/>
      <c r="Y392" s="1"/>
      <c r="Z392" s="25"/>
      <c r="AA392" s="19"/>
      <c r="AB392" s="19"/>
      <c r="AD392" s="19" t="s">
        <v>4353</v>
      </c>
      <c r="AE392" s="16" t="s">
        <v>4354</v>
      </c>
      <c r="AF392" s="19"/>
      <c r="AH392" s="19" t="s">
        <v>4355</v>
      </c>
      <c r="AI392" s="16" t="s">
        <v>4356</v>
      </c>
      <c r="AJ392" s="26" t="s">
        <v>105</v>
      </c>
      <c r="AK392" s="1"/>
      <c r="AL392" s="1"/>
      <c r="AM392" s="1"/>
      <c r="AN392" s="1"/>
      <c r="AO392" s="1"/>
      <c r="AP392" s="1"/>
      <c r="AQ392" s="1"/>
      <c r="AR392" s="1"/>
      <c r="AS392" s="1"/>
      <c r="BA392" s="1"/>
      <c r="BB392" s="1"/>
    </row>
    <row r="393" spans="1:54" ht="15" customHeight="1" thickTop="1" thickBot="1" x14ac:dyDescent="0.45">
      <c r="A393" s="31">
        <v>519</v>
      </c>
      <c r="B393" s="34" t="s">
        <v>4243</v>
      </c>
      <c r="C393" s="16" t="s">
        <v>4357</v>
      </c>
      <c r="D393" s="37" t="s">
        <v>4358</v>
      </c>
      <c r="E393" s="16" t="s">
        <v>108</v>
      </c>
      <c r="F393" s="16" t="s">
        <v>127</v>
      </c>
      <c r="G393" s="16" t="s">
        <v>4359</v>
      </c>
      <c r="H393" s="16" t="s">
        <v>4360</v>
      </c>
      <c r="I393" s="18" t="s">
        <v>4361</v>
      </c>
      <c r="J393" s="1">
        <v>0</v>
      </c>
      <c r="K393" s="1">
        <v>0</v>
      </c>
      <c r="L393" s="1"/>
      <c r="M393" s="1"/>
      <c r="N393" s="18" t="s">
        <v>4351</v>
      </c>
      <c r="O393" s="20" t="s">
        <v>4250</v>
      </c>
      <c r="P393" s="1" t="s">
        <v>934</v>
      </c>
      <c r="R393" s="88"/>
      <c r="U393" s="1" t="s">
        <v>1043</v>
      </c>
      <c r="V393" s="43" t="s">
        <v>4251</v>
      </c>
      <c r="W393" s="3" t="s">
        <v>4362</v>
      </c>
      <c r="X393" s="3"/>
      <c r="Y393" s="1"/>
      <c r="Z393" s="25"/>
      <c r="AA393" s="19"/>
      <c r="AB393" s="19"/>
      <c r="AD393" s="19" t="s">
        <v>4353</v>
      </c>
      <c r="AE393" s="16" t="s">
        <v>4363</v>
      </c>
      <c r="AF393" s="19"/>
      <c r="AH393" s="19" t="s">
        <v>4355</v>
      </c>
      <c r="AI393" s="16" t="s">
        <v>4356</v>
      </c>
      <c r="AJ393" s="26" t="s">
        <v>105</v>
      </c>
      <c r="AK393" s="1"/>
      <c r="AL393" s="1"/>
      <c r="AM393" s="1"/>
      <c r="AN393" s="1"/>
      <c r="AO393" s="1"/>
      <c r="AP393" s="1"/>
      <c r="AQ393" s="1"/>
      <c r="AR393" s="1"/>
      <c r="AS393" s="1"/>
      <c r="BA393" s="1"/>
      <c r="BB393" s="1"/>
    </row>
    <row r="394" spans="1:54" ht="15" customHeight="1" thickTop="1" thickBot="1" x14ac:dyDescent="0.45">
      <c r="A394" s="31">
        <v>520</v>
      </c>
      <c r="B394" s="34" t="s">
        <v>4243</v>
      </c>
      <c r="C394" s="22" t="s">
        <v>4364</v>
      </c>
      <c r="D394" s="22" t="s">
        <v>4365</v>
      </c>
      <c r="E394" s="1" t="s">
        <v>109</v>
      </c>
      <c r="F394" s="1" t="s">
        <v>108</v>
      </c>
      <c r="G394" s="1" t="s">
        <v>4366</v>
      </c>
      <c r="H394" s="1" t="s">
        <v>4367</v>
      </c>
      <c r="I394" s="1" t="s">
        <v>1093</v>
      </c>
      <c r="J394" s="1">
        <v>0</v>
      </c>
      <c r="K394" s="1">
        <v>0</v>
      </c>
      <c r="L394" s="1"/>
      <c r="M394" s="1"/>
      <c r="N394" s="1" t="s">
        <v>1094</v>
      </c>
      <c r="O394" s="20" t="s">
        <v>4250</v>
      </c>
      <c r="P394" s="1" t="s">
        <v>934</v>
      </c>
      <c r="R394" s="88"/>
      <c r="U394" s="1" t="s">
        <v>1043</v>
      </c>
      <c r="V394" s="43" t="s">
        <v>4251</v>
      </c>
      <c r="W394" s="3" t="s">
        <v>4368</v>
      </c>
      <c r="X394" s="3"/>
      <c r="Y394" s="1"/>
      <c r="Z394" s="26"/>
      <c r="AA394" s="19"/>
      <c r="AB394" s="19"/>
      <c r="AD394" s="19" t="s">
        <v>4369</v>
      </c>
      <c r="AE394" s="1" t="s">
        <v>1099</v>
      </c>
      <c r="AF394" s="19"/>
      <c r="AH394" s="19" t="s">
        <v>4370</v>
      </c>
      <c r="AI394" s="1" t="s">
        <v>1101</v>
      </c>
      <c r="AJ394" s="26" t="s">
        <v>105</v>
      </c>
      <c r="AK394" s="1"/>
      <c r="AL394" s="1"/>
      <c r="AM394" s="1"/>
      <c r="AN394" s="1"/>
      <c r="AO394" s="1"/>
      <c r="AP394" s="1"/>
      <c r="AQ394" s="1"/>
      <c r="AR394" s="1"/>
      <c r="AS394" s="1"/>
      <c r="BA394" s="1"/>
      <c r="BB394" s="1"/>
    </row>
    <row r="395" spans="1:54" ht="15" customHeight="1" thickTop="1" thickBot="1" x14ac:dyDescent="0.45">
      <c r="A395" s="31">
        <v>521</v>
      </c>
      <c r="B395" s="34" t="s">
        <v>4371</v>
      </c>
      <c r="C395" s="4" t="s">
        <v>4372</v>
      </c>
      <c r="D395" s="4" t="s">
        <v>4373</v>
      </c>
      <c r="E395" s="1" t="s">
        <v>127</v>
      </c>
      <c r="F395" s="1" t="s">
        <v>109</v>
      </c>
      <c r="G395" s="1" t="s">
        <v>4374</v>
      </c>
      <c r="H395" s="1" t="s">
        <v>4375</v>
      </c>
      <c r="I395" s="1" t="s">
        <v>4376</v>
      </c>
      <c r="N395" s="1" t="s">
        <v>4377</v>
      </c>
      <c r="O395" s="4" t="s">
        <v>176</v>
      </c>
      <c r="P395" s="3" t="s">
        <v>96</v>
      </c>
      <c r="R395" s="88"/>
      <c r="U395" s="1"/>
      <c r="V395" s="43" t="s">
        <v>97</v>
      </c>
      <c r="W395" s="33" t="s">
        <v>4378</v>
      </c>
      <c r="X395" s="33"/>
      <c r="Y395" s="1"/>
      <c r="Z395" s="26"/>
      <c r="AA395" s="15"/>
      <c r="AB395" s="15"/>
      <c r="AC395" s="1"/>
      <c r="AD395" s="15"/>
      <c r="AE395" s="1"/>
      <c r="AF395" s="15"/>
      <c r="AG395" s="1"/>
      <c r="AH395" s="15"/>
      <c r="AI395" s="1"/>
      <c r="AJ395" s="26" t="s">
        <v>105</v>
      </c>
      <c r="AK395" s="1"/>
      <c r="AL395" s="1"/>
      <c r="AM395" s="1"/>
      <c r="AN395" s="1"/>
      <c r="AO395" s="1"/>
      <c r="AP395" s="1"/>
      <c r="AQ395" s="1"/>
      <c r="AR395" s="1"/>
      <c r="AS395" s="1"/>
      <c r="BA395" s="1"/>
      <c r="BB395" s="1"/>
    </row>
    <row r="396" spans="1:54" ht="15" customHeight="1" thickTop="1" thickBot="1" x14ac:dyDescent="0.45">
      <c r="A396" s="31">
        <v>522</v>
      </c>
      <c r="B396" s="34" t="s">
        <v>4371</v>
      </c>
      <c r="C396" s="4" t="s">
        <v>4379</v>
      </c>
      <c r="D396" s="4" t="s">
        <v>4379</v>
      </c>
      <c r="E396" s="1" t="s">
        <v>109</v>
      </c>
      <c r="F396" s="1" t="s">
        <v>142</v>
      </c>
      <c r="G396" s="1" t="s">
        <v>4380</v>
      </c>
      <c r="H396" s="1" t="s">
        <v>4381</v>
      </c>
      <c r="I396" s="1" t="s">
        <v>4382</v>
      </c>
      <c r="N396" s="1" t="s">
        <v>4383</v>
      </c>
      <c r="O396" s="4" t="s">
        <v>176</v>
      </c>
      <c r="P396" s="3" t="s">
        <v>96</v>
      </c>
      <c r="R396" s="88"/>
      <c r="U396" s="1"/>
      <c r="V396" s="43" t="s">
        <v>97</v>
      </c>
      <c r="W396" s="33" t="s">
        <v>4384</v>
      </c>
      <c r="X396" s="33"/>
      <c r="Y396" s="1"/>
      <c r="Z396" s="24"/>
      <c r="AA396" s="15"/>
      <c r="AB396" s="15"/>
      <c r="AC396" s="1"/>
      <c r="AD396" s="15"/>
      <c r="AE396" s="1"/>
      <c r="AF396" s="15"/>
      <c r="AG396" s="1"/>
      <c r="AH396" s="15"/>
      <c r="AI396" s="1"/>
      <c r="AJ396" s="26" t="s">
        <v>105</v>
      </c>
      <c r="AK396" s="1"/>
      <c r="AL396" s="1"/>
      <c r="AM396" s="1"/>
      <c r="AN396" s="1"/>
      <c r="AO396" s="1"/>
      <c r="AP396" s="1"/>
      <c r="AQ396" s="1"/>
      <c r="AR396" s="1"/>
      <c r="AS396" s="1"/>
      <c r="BA396" s="1"/>
      <c r="BB396" s="1"/>
    </row>
    <row r="397" spans="1:54" ht="15" customHeight="1" thickTop="1" thickBot="1" x14ac:dyDescent="0.45">
      <c r="A397" s="31">
        <v>523</v>
      </c>
      <c r="B397" s="34" t="s">
        <v>4371</v>
      </c>
      <c r="C397" s="4" t="s">
        <v>4385</v>
      </c>
      <c r="D397" s="4" t="s">
        <v>4385</v>
      </c>
      <c r="E397" s="1" t="s">
        <v>142</v>
      </c>
      <c r="F397" s="1" t="s">
        <v>127</v>
      </c>
      <c r="G397" s="1" t="s">
        <v>4386</v>
      </c>
      <c r="H397" s="1" t="s">
        <v>4387</v>
      </c>
      <c r="I397" s="1" t="s">
        <v>4388</v>
      </c>
      <c r="N397" s="1" t="s">
        <v>4389</v>
      </c>
      <c r="O397" s="4" t="s">
        <v>176</v>
      </c>
      <c r="P397" s="3" t="s">
        <v>96</v>
      </c>
      <c r="R397" s="88"/>
      <c r="U397" s="1"/>
      <c r="V397" s="43" t="s">
        <v>97</v>
      </c>
      <c r="W397" s="33" t="s">
        <v>4390</v>
      </c>
      <c r="X397" s="33"/>
      <c r="Y397" s="1"/>
      <c r="Z397" s="25"/>
      <c r="AA397" s="15"/>
      <c r="AB397" s="15"/>
      <c r="AC397" s="1"/>
      <c r="AD397" s="15"/>
      <c r="AE397" s="1"/>
      <c r="AF397" s="15"/>
      <c r="AG397" s="1"/>
      <c r="AH397" s="15"/>
      <c r="AI397" s="1"/>
      <c r="AJ397" s="26" t="s">
        <v>105</v>
      </c>
      <c r="AK397" s="1"/>
      <c r="AL397" s="1"/>
      <c r="AM397" s="1"/>
      <c r="AN397" s="1"/>
      <c r="AO397" s="1"/>
      <c r="AP397" s="1"/>
      <c r="AQ397" s="1"/>
      <c r="AR397" s="1"/>
      <c r="AS397" s="1"/>
      <c r="BA397" s="1"/>
      <c r="BB397" s="1"/>
    </row>
    <row r="398" spans="1:54" ht="15" customHeight="1" thickTop="1" thickBot="1" x14ac:dyDescent="0.45">
      <c r="A398" s="31">
        <v>524</v>
      </c>
      <c r="B398" s="34" t="s">
        <v>4371</v>
      </c>
      <c r="C398" s="4" t="s">
        <v>4391</v>
      </c>
      <c r="D398" s="4" t="s">
        <v>4392</v>
      </c>
      <c r="E398" s="1" t="s">
        <v>108</v>
      </c>
      <c r="F398" s="1" t="s">
        <v>127</v>
      </c>
      <c r="G398" s="1" t="s">
        <v>4393</v>
      </c>
      <c r="H398" s="1" t="s">
        <v>4394</v>
      </c>
      <c r="I398" s="1" t="s">
        <v>4395</v>
      </c>
      <c r="N398" s="1" t="s">
        <v>4396</v>
      </c>
      <c r="O398" s="4" t="s">
        <v>176</v>
      </c>
      <c r="P398" s="3" t="s">
        <v>96</v>
      </c>
      <c r="R398" s="88"/>
      <c r="U398" s="1"/>
      <c r="V398" s="43" t="s">
        <v>97</v>
      </c>
      <c r="W398" s="33" t="s">
        <v>4397</v>
      </c>
      <c r="X398" s="33"/>
      <c r="Y398" s="1"/>
      <c r="Z398" s="25"/>
      <c r="AA398" s="15"/>
      <c r="AB398" s="15"/>
      <c r="AC398" s="1"/>
      <c r="AD398" s="15"/>
      <c r="AE398" s="1"/>
      <c r="AF398" s="15"/>
      <c r="AG398" s="1"/>
      <c r="AH398" s="15"/>
      <c r="AI398" s="1"/>
      <c r="AJ398" s="26" t="s">
        <v>105</v>
      </c>
      <c r="AK398" s="1"/>
      <c r="AL398" s="1"/>
      <c r="AM398" s="1"/>
      <c r="AN398" s="1"/>
      <c r="AO398" s="1"/>
      <c r="AP398" s="1"/>
      <c r="AQ398" s="1"/>
      <c r="AR398" s="1"/>
      <c r="AS398" s="1"/>
      <c r="BA398" s="1"/>
      <c r="BB398" s="1"/>
    </row>
    <row r="399" spans="1:54" ht="15" customHeight="1" thickTop="1" thickBot="1" x14ac:dyDescent="0.45">
      <c r="A399" s="31">
        <v>525</v>
      </c>
      <c r="B399" s="34" t="s">
        <v>4371</v>
      </c>
      <c r="C399" t="s">
        <v>4398</v>
      </c>
      <c r="D399" s="4" t="s">
        <v>4399</v>
      </c>
      <c r="E399" s="1" t="s">
        <v>142</v>
      </c>
      <c r="F399" s="1" t="s">
        <v>127</v>
      </c>
      <c r="G399" s="1" t="s">
        <v>4400</v>
      </c>
      <c r="H399" s="1" t="s">
        <v>4401</v>
      </c>
      <c r="I399" s="1" t="s">
        <v>4402</v>
      </c>
      <c r="N399" s="1" t="s">
        <v>4403</v>
      </c>
      <c r="O399" s="4" t="s">
        <v>176</v>
      </c>
      <c r="P399" s="3" t="s">
        <v>96</v>
      </c>
      <c r="R399" s="88"/>
      <c r="U399" s="1"/>
      <c r="V399" s="43" t="s">
        <v>97</v>
      </c>
      <c r="W399" s="33" t="s">
        <v>4404</v>
      </c>
      <c r="X399" s="33"/>
      <c r="Y399" s="1"/>
      <c r="Z399" s="25"/>
      <c r="AA399" s="15"/>
      <c r="AB399" s="15"/>
      <c r="AC399" s="1"/>
      <c r="AD399" s="15"/>
      <c r="AE399" s="1"/>
      <c r="AF399" s="15"/>
      <c r="AG399" s="1"/>
      <c r="AH399" s="15"/>
      <c r="AI399" s="1"/>
      <c r="AJ399" s="26" t="s">
        <v>105</v>
      </c>
      <c r="AK399" s="1"/>
      <c r="AL399" s="1"/>
      <c r="AM399" s="1"/>
      <c r="AN399" s="1"/>
      <c r="AO399" s="1"/>
      <c r="AP399" s="1"/>
      <c r="AQ399" s="1"/>
      <c r="AR399" s="1"/>
      <c r="AS399" s="1"/>
      <c r="BA399" s="1"/>
      <c r="BB399" s="1"/>
    </row>
    <row r="400" spans="1:54" ht="15" customHeight="1" thickTop="1" thickBot="1" x14ac:dyDescent="0.45">
      <c r="A400" s="31">
        <v>526</v>
      </c>
      <c r="B400" s="34" t="s">
        <v>4371</v>
      </c>
      <c r="C400" s="4" t="s">
        <v>4405</v>
      </c>
      <c r="D400" s="4" t="s">
        <v>4406</v>
      </c>
      <c r="E400" s="1" t="s">
        <v>108</v>
      </c>
      <c r="F400" s="1" t="s">
        <v>127</v>
      </c>
      <c r="G400" s="1" t="s">
        <v>4407</v>
      </c>
      <c r="H400" s="1" t="s">
        <v>4408</v>
      </c>
      <c r="I400" s="1" t="s">
        <v>4409</v>
      </c>
      <c r="N400" s="1" t="s">
        <v>4410</v>
      </c>
      <c r="O400" s="4" t="s">
        <v>95</v>
      </c>
      <c r="P400" s="3" t="s">
        <v>96</v>
      </c>
      <c r="R400" s="88"/>
      <c r="U400" s="1"/>
      <c r="V400" s="43" t="s">
        <v>97</v>
      </c>
      <c r="W400" s="33" t="s">
        <v>4411</v>
      </c>
      <c r="X400" s="33"/>
      <c r="Y400" s="1"/>
      <c r="Z400" s="25"/>
      <c r="AA400" s="15"/>
      <c r="AB400" s="15"/>
      <c r="AC400" s="1"/>
      <c r="AD400" s="15"/>
      <c r="AE400" s="1"/>
      <c r="AF400" s="15"/>
      <c r="AG400" s="1"/>
      <c r="AH400" s="15"/>
      <c r="AI400" s="1"/>
      <c r="AJ400" s="26" t="s">
        <v>105</v>
      </c>
      <c r="AK400" s="1"/>
      <c r="AL400" s="1"/>
      <c r="AM400" s="1"/>
      <c r="AN400" s="1"/>
      <c r="AO400" s="1"/>
      <c r="AP400" s="1"/>
      <c r="AQ400" s="1"/>
      <c r="AR400" s="1"/>
      <c r="AS400" s="1"/>
      <c r="BA400" s="1"/>
      <c r="BB400" s="1"/>
    </row>
    <row r="401" spans="1:54" ht="15" customHeight="1" thickTop="1" thickBot="1" x14ac:dyDescent="0.45">
      <c r="A401" s="31">
        <v>527</v>
      </c>
      <c r="B401" s="34" t="s">
        <v>4371</v>
      </c>
      <c r="C401" s="4" t="s">
        <v>4412</v>
      </c>
      <c r="D401" s="4" t="s">
        <v>4413</v>
      </c>
      <c r="E401" s="1" t="s">
        <v>127</v>
      </c>
      <c r="F401" s="1" t="s">
        <v>108</v>
      </c>
      <c r="G401" s="1" t="s">
        <v>4414</v>
      </c>
      <c r="H401" s="1" t="s">
        <v>4415</v>
      </c>
      <c r="I401" s="1" t="s">
        <v>4416</v>
      </c>
      <c r="N401" s="1" t="s">
        <v>4417</v>
      </c>
      <c r="O401" s="4" t="s">
        <v>95</v>
      </c>
      <c r="P401" s="3" t="s">
        <v>96</v>
      </c>
      <c r="R401" s="88"/>
      <c r="U401" s="1"/>
      <c r="V401" s="43" t="s">
        <v>97</v>
      </c>
      <c r="W401" s="33" t="s">
        <v>1147</v>
      </c>
      <c r="X401" s="33"/>
      <c r="Y401" s="1"/>
      <c r="Z401" s="25"/>
      <c r="AA401" s="15"/>
      <c r="AB401" s="15"/>
      <c r="AC401" s="1"/>
      <c r="AD401" s="15"/>
      <c r="AE401" s="1"/>
      <c r="AF401" s="15"/>
      <c r="AG401" s="1"/>
      <c r="AH401" s="15"/>
      <c r="AI401" s="1"/>
      <c r="AJ401" s="26" t="s">
        <v>105</v>
      </c>
      <c r="AK401" s="1"/>
      <c r="AL401" s="1"/>
      <c r="AM401" s="1"/>
      <c r="AN401" s="1"/>
      <c r="AO401" s="1"/>
      <c r="AP401" s="1"/>
      <c r="AQ401" s="1"/>
      <c r="AR401" s="1"/>
      <c r="AS401" s="1"/>
      <c r="BA401" s="1"/>
      <c r="BB401" s="1"/>
    </row>
    <row r="402" spans="1:54" ht="15" customHeight="1" thickTop="1" thickBot="1" x14ac:dyDescent="0.45">
      <c r="A402" s="31">
        <v>528</v>
      </c>
      <c r="B402" s="34" t="s">
        <v>4371</v>
      </c>
      <c r="C402" s="4" t="s">
        <v>4418</v>
      </c>
      <c r="D402" s="4" t="s">
        <v>4419</v>
      </c>
      <c r="E402" s="1" t="s">
        <v>127</v>
      </c>
      <c r="F402" s="1" t="s">
        <v>108</v>
      </c>
      <c r="G402" s="1" t="s">
        <v>4420</v>
      </c>
      <c r="H402" s="1" t="s">
        <v>4421</v>
      </c>
      <c r="I402" s="1" t="s">
        <v>4422</v>
      </c>
      <c r="N402" s="1" t="s">
        <v>4423</v>
      </c>
      <c r="O402" s="4" t="s">
        <v>95</v>
      </c>
      <c r="P402" s="3" t="s">
        <v>96</v>
      </c>
      <c r="R402" s="88"/>
      <c r="U402" s="1"/>
      <c r="V402" s="43" t="s">
        <v>97</v>
      </c>
      <c r="W402" s="33" t="s">
        <v>1147</v>
      </c>
      <c r="X402" s="33"/>
      <c r="Y402" s="1"/>
      <c r="Z402" s="25"/>
      <c r="AA402" s="15"/>
      <c r="AB402" s="15"/>
      <c r="AC402" s="1"/>
      <c r="AD402" s="15"/>
      <c r="AE402" s="1"/>
      <c r="AF402" s="15"/>
      <c r="AG402" s="1"/>
      <c r="AH402" s="15"/>
      <c r="AI402" s="1"/>
      <c r="AJ402" s="26" t="s">
        <v>105</v>
      </c>
      <c r="AK402" s="1"/>
      <c r="AL402" s="1"/>
      <c r="AM402" s="1"/>
      <c r="AN402" s="1"/>
      <c r="AO402" s="1"/>
      <c r="AP402" s="1"/>
      <c r="AQ402" s="1"/>
      <c r="AR402" s="1"/>
      <c r="AS402" s="1"/>
      <c r="BA402" s="1"/>
      <c r="BB402" s="1"/>
    </row>
    <row r="403" spans="1:54" ht="15" customHeight="1" thickTop="1" thickBot="1" x14ac:dyDescent="0.45">
      <c r="A403" s="31">
        <v>529</v>
      </c>
      <c r="B403" s="34" t="s">
        <v>4371</v>
      </c>
      <c r="C403" s="4" t="s">
        <v>4424</v>
      </c>
      <c r="D403" s="4" t="s">
        <v>4424</v>
      </c>
      <c r="E403" s="1" t="s">
        <v>142</v>
      </c>
      <c r="F403" s="1" t="s">
        <v>109</v>
      </c>
      <c r="G403" s="1" t="s">
        <v>4425</v>
      </c>
      <c r="H403" s="1" t="s">
        <v>4426</v>
      </c>
      <c r="I403" s="1" t="s">
        <v>4427</v>
      </c>
      <c r="N403" s="1" t="s">
        <v>4428</v>
      </c>
      <c r="O403" s="4" t="s">
        <v>147</v>
      </c>
      <c r="P403" s="3" t="s">
        <v>96</v>
      </c>
      <c r="R403" s="88"/>
      <c r="U403" s="1"/>
      <c r="V403" s="43" t="s">
        <v>97</v>
      </c>
      <c r="W403" s="33" t="s">
        <v>4429</v>
      </c>
      <c r="X403" s="33"/>
      <c r="Y403" s="1"/>
      <c r="Z403" s="25"/>
      <c r="AA403" s="15"/>
      <c r="AB403" s="15"/>
      <c r="AC403" s="1"/>
      <c r="AD403" s="15"/>
      <c r="AE403" s="1"/>
      <c r="AF403" s="15"/>
      <c r="AG403" s="1"/>
      <c r="AH403" s="15"/>
      <c r="AI403" s="1"/>
      <c r="AJ403" s="26" t="s">
        <v>105</v>
      </c>
      <c r="AK403" s="1"/>
      <c r="AL403" s="1"/>
      <c r="AM403" s="1"/>
      <c r="AN403" s="1"/>
      <c r="AO403" s="1"/>
      <c r="AP403" s="1"/>
      <c r="AQ403" s="1"/>
      <c r="AR403" s="1"/>
      <c r="AS403" s="1"/>
      <c r="BA403" s="1"/>
      <c r="BB403" s="1"/>
    </row>
    <row r="404" spans="1:54" s="27" customFormat="1" ht="15" customHeight="1" thickTop="1" thickBot="1" x14ac:dyDescent="0.45">
      <c r="A404" s="31">
        <v>530</v>
      </c>
      <c r="B404" s="34" t="s">
        <v>4371</v>
      </c>
      <c r="C404" s="4" t="s">
        <v>4430</v>
      </c>
      <c r="D404" s="4" t="s">
        <v>4431</v>
      </c>
      <c r="E404" s="1" t="s">
        <v>108</v>
      </c>
      <c r="F404" s="1" t="s">
        <v>127</v>
      </c>
      <c r="G404" s="1" t="s">
        <v>4432</v>
      </c>
      <c r="H404" s="1" t="s">
        <v>4433</v>
      </c>
      <c r="I404" s="1" t="s">
        <v>4434</v>
      </c>
      <c r="J404" s="2"/>
      <c r="K404" s="2"/>
      <c r="L404" s="2"/>
      <c r="M404" s="2"/>
      <c r="N404" s="1" t="s">
        <v>4435</v>
      </c>
      <c r="O404" s="4" t="s">
        <v>95</v>
      </c>
      <c r="P404" s="3" t="s">
        <v>96</v>
      </c>
      <c r="Q404" s="87"/>
      <c r="R404" s="88"/>
      <c r="S404" s="87"/>
      <c r="T404" s="96"/>
      <c r="U404" s="1"/>
      <c r="V404" s="43" t="s">
        <v>97</v>
      </c>
      <c r="W404" s="33" t="s">
        <v>4436</v>
      </c>
      <c r="X404" s="33"/>
      <c r="Y404" s="1"/>
      <c r="Z404" s="25"/>
      <c r="AA404" s="15"/>
      <c r="AB404" s="15"/>
      <c r="AC404" s="1"/>
      <c r="AD404" s="15"/>
      <c r="AE404" s="1"/>
      <c r="AF404" s="15"/>
      <c r="AG404" s="1"/>
      <c r="AH404" s="15"/>
      <c r="AI404" s="1"/>
      <c r="AJ404" s="26" t="s">
        <v>105</v>
      </c>
    </row>
    <row r="405" spans="1:54" ht="15" customHeight="1" thickTop="1" thickBot="1" x14ac:dyDescent="0.45">
      <c r="A405" s="31">
        <v>531</v>
      </c>
      <c r="B405" s="34" t="s">
        <v>4371</v>
      </c>
      <c r="C405" s="4" t="s">
        <v>4437</v>
      </c>
      <c r="D405" s="4" t="s">
        <v>4438</v>
      </c>
      <c r="E405" s="1" t="s">
        <v>108</v>
      </c>
      <c r="F405" s="1" t="s">
        <v>127</v>
      </c>
      <c r="G405" s="1" t="s">
        <v>4439</v>
      </c>
      <c r="H405" s="1" t="s">
        <v>4440</v>
      </c>
      <c r="I405" s="1" t="s">
        <v>4441</v>
      </c>
      <c r="N405" s="1" t="s">
        <v>4442</v>
      </c>
      <c r="O405" s="4" t="s">
        <v>95</v>
      </c>
      <c r="P405" s="3" t="s">
        <v>96</v>
      </c>
      <c r="R405" s="88"/>
      <c r="U405" s="1"/>
      <c r="V405" s="43" t="s">
        <v>97</v>
      </c>
      <c r="W405" s="33" t="s">
        <v>4436</v>
      </c>
      <c r="X405" s="33"/>
      <c r="Y405" s="1"/>
      <c r="Z405" s="24"/>
      <c r="AA405" s="15"/>
      <c r="AB405" s="15"/>
      <c r="AC405" s="1"/>
      <c r="AD405" s="15"/>
      <c r="AE405" s="1"/>
      <c r="AF405" s="15"/>
      <c r="AG405" s="1"/>
      <c r="AH405" s="15"/>
      <c r="AI405" s="1"/>
      <c r="AJ405" s="26" t="s">
        <v>105</v>
      </c>
      <c r="AK405" s="1"/>
      <c r="AL405" s="1"/>
      <c r="AM405" s="1"/>
      <c r="AN405" s="1"/>
      <c r="AO405" s="1"/>
      <c r="AP405" s="1"/>
      <c r="AQ405" s="1"/>
      <c r="AR405" s="1"/>
      <c r="AS405" s="1"/>
      <c r="BA405" s="1"/>
      <c r="BB405" s="1"/>
    </row>
    <row r="406" spans="1:54" ht="15" customHeight="1" thickTop="1" thickBot="1" x14ac:dyDescent="0.45">
      <c r="A406" s="31">
        <v>532</v>
      </c>
      <c r="B406" s="34" t="s">
        <v>4371</v>
      </c>
      <c r="C406" s="4" t="s">
        <v>4443</v>
      </c>
      <c r="D406" s="4" t="s">
        <v>4444</v>
      </c>
      <c r="E406" s="1" t="s">
        <v>108</v>
      </c>
      <c r="F406" s="1" t="s">
        <v>127</v>
      </c>
      <c r="G406" s="1" t="s">
        <v>4445</v>
      </c>
      <c r="H406" s="1" t="s">
        <v>4446</v>
      </c>
      <c r="I406" s="1" t="s">
        <v>4447</v>
      </c>
      <c r="N406" s="1" t="s">
        <v>4448</v>
      </c>
      <c r="O406" s="4" t="s">
        <v>95</v>
      </c>
      <c r="P406" s="3" t="s">
        <v>96</v>
      </c>
      <c r="R406" s="88"/>
      <c r="U406" s="1"/>
      <c r="V406" s="43" t="s">
        <v>97</v>
      </c>
      <c r="W406" s="33" t="s">
        <v>4436</v>
      </c>
      <c r="X406" s="33"/>
      <c r="Y406" s="1"/>
      <c r="Z406" s="26"/>
      <c r="AA406" s="15"/>
      <c r="AB406" s="15"/>
      <c r="AC406" s="1"/>
      <c r="AD406" s="15"/>
      <c r="AE406" s="1"/>
      <c r="AF406" s="15"/>
      <c r="AG406" s="1"/>
      <c r="AH406" s="15"/>
      <c r="AI406" s="1"/>
      <c r="AJ406" s="26" t="s">
        <v>105</v>
      </c>
      <c r="AK406" s="1"/>
      <c r="AL406" s="1"/>
      <c r="AM406" s="1"/>
      <c r="AN406" s="1"/>
      <c r="AO406" s="1"/>
      <c r="AP406" s="1"/>
      <c r="AQ406" s="1"/>
      <c r="AR406" s="1"/>
      <c r="AS406" s="1"/>
      <c r="BA406" s="1"/>
      <c r="BB406" s="1"/>
    </row>
    <row r="407" spans="1:54" ht="15" customHeight="1" thickTop="1" thickBot="1" x14ac:dyDescent="0.45">
      <c r="A407" s="31">
        <v>533</v>
      </c>
      <c r="B407" s="34" t="s">
        <v>4371</v>
      </c>
      <c r="C407" s="4" t="s">
        <v>4449</v>
      </c>
      <c r="D407" s="4" t="s">
        <v>4450</v>
      </c>
      <c r="E407" s="1" t="s">
        <v>108</v>
      </c>
      <c r="F407" s="1" t="s">
        <v>127</v>
      </c>
      <c r="G407" s="1" t="s">
        <v>4451</v>
      </c>
      <c r="H407" s="1" t="s">
        <v>4452</v>
      </c>
      <c r="I407" s="1" t="s">
        <v>4453</v>
      </c>
      <c r="N407" s="1" t="s">
        <v>4454</v>
      </c>
      <c r="O407" s="4" t="s">
        <v>95</v>
      </c>
      <c r="P407" s="3" t="s">
        <v>96</v>
      </c>
      <c r="R407" s="88"/>
      <c r="U407" s="1"/>
      <c r="V407" s="43" t="s">
        <v>97</v>
      </c>
      <c r="W407" s="33" t="s">
        <v>4436</v>
      </c>
      <c r="X407" s="33"/>
      <c r="Y407" s="1"/>
      <c r="Z407" s="25"/>
      <c r="AA407" s="15"/>
      <c r="AB407" s="15"/>
      <c r="AC407" s="1"/>
      <c r="AD407" s="15"/>
      <c r="AE407" s="1"/>
      <c r="AF407" s="15"/>
      <c r="AG407" s="1"/>
      <c r="AH407" s="15"/>
      <c r="AI407" s="1"/>
      <c r="AJ407" s="26" t="s">
        <v>105</v>
      </c>
      <c r="AK407" s="1"/>
      <c r="AL407" s="1"/>
      <c r="AM407" s="1"/>
      <c r="AN407" s="1"/>
      <c r="AO407" s="1"/>
      <c r="AP407" s="1"/>
      <c r="AQ407" s="1"/>
      <c r="AR407" s="1"/>
      <c r="AS407" s="1"/>
      <c r="BA407" s="1"/>
      <c r="BB407" s="1"/>
    </row>
    <row r="408" spans="1:54" ht="15" customHeight="1" thickTop="1" thickBot="1" x14ac:dyDescent="0.45">
      <c r="A408" s="31">
        <v>534</v>
      </c>
      <c r="B408" s="34" t="s">
        <v>4371</v>
      </c>
      <c r="C408" s="4" t="s">
        <v>4455</v>
      </c>
      <c r="D408" s="4" t="s">
        <v>4456</v>
      </c>
      <c r="E408" s="1" t="s">
        <v>108</v>
      </c>
      <c r="F408" s="1" t="s">
        <v>127</v>
      </c>
      <c r="G408" s="1" t="s">
        <v>4457</v>
      </c>
      <c r="H408" s="1" t="s">
        <v>4458</v>
      </c>
      <c r="I408" s="1" t="s">
        <v>4459</v>
      </c>
      <c r="N408" s="1" t="s">
        <v>4460</v>
      </c>
      <c r="O408" s="4" t="s">
        <v>95</v>
      </c>
      <c r="P408" s="3" t="s">
        <v>96</v>
      </c>
      <c r="R408" s="88"/>
      <c r="U408" s="1"/>
      <c r="V408" s="43" t="s">
        <v>97</v>
      </c>
      <c r="W408" s="33" t="s">
        <v>4436</v>
      </c>
      <c r="X408" s="33"/>
      <c r="Y408" s="1"/>
      <c r="Z408" s="25"/>
      <c r="AA408" s="15"/>
      <c r="AB408" s="15"/>
      <c r="AC408" s="1"/>
      <c r="AD408" s="15"/>
      <c r="AE408" s="1"/>
      <c r="AF408" s="15"/>
      <c r="AG408" s="1"/>
      <c r="AH408" s="15"/>
      <c r="AI408" s="1"/>
      <c r="AJ408" s="26" t="s">
        <v>105</v>
      </c>
      <c r="AK408" s="1"/>
      <c r="AL408" s="1"/>
      <c r="AM408" s="1"/>
      <c r="AN408" s="1"/>
      <c r="AO408" s="1"/>
      <c r="AP408" s="1"/>
      <c r="AQ408" s="1"/>
      <c r="AR408" s="1"/>
      <c r="AS408" s="1"/>
      <c r="BA408" s="1"/>
      <c r="BB408" s="1"/>
    </row>
    <row r="409" spans="1:54" ht="15" customHeight="1" thickTop="1" thickBot="1" x14ac:dyDescent="0.45">
      <c r="A409" s="31">
        <v>535</v>
      </c>
      <c r="B409" s="34" t="s">
        <v>4371</v>
      </c>
      <c r="C409" s="4" t="s">
        <v>4461</v>
      </c>
      <c r="D409" s="4" t="s">
        <v>4462</v>
      </c>
      <c r="E409" s="1" t="s">
        <v>127</v>
      </c>
      <c r="F409" s="1" t="s">
        <v>108</v>
      </c>
      <c r="G409" s="1" t="s">
        <v>4463</v>
      </c>
      <c r="H409" s="1" t="s">
        <v>4464</v>
      </c>
      <c r="I409" s="1" t="s">
        <v>4465</v>
      </c>
      <c r="N409" s="1" t="s">
        <v>4466</v>
      </c>
      <c r="O409" s="4" t="s">
        <v>95</v>
      </c>
      <c r="P409" s="3" t="s">
        <v>96</v>
      </c>
      <c r="R409" s="88"/>
      <c r="U409" s="1"/>
      <c r="V409" s="43" t="s">
        <v>97</v>
      </c>
      <c r="W409" s="33" t="s">
        <v>4436</v>
      </c>
      <c r="X409" s="33"/>
      <c r="Y409" s="1"/>
      <c r="Z409" s="25"/>
      <c r="AA409" s="15"/>
      <c r="AB409" s="15"/>
      <c r="AC409" s="1"/>
      <c r="AD409" s="15"/>
      <c r="AE409" s="1"/>
      <c r="AF409" s="15"/>
      <c r="AG409" s="1"/>
      <c r="AH409" s="15"/>
      <c r="AI409" s="1"/>
      <c r="AJ409" s="26" t="s">
        <v>105</v>
      </c>
      <c r="AK409" s="1"/>
      <c r="AL409" s="1"/>
      <c r="AM409" s="1"/>
      <c r="AN409" s="1"/>
      <c r="AO409" s="1"/>
      <c r="AP409" s="1"/>
      <c r="AQ409" s="1"/>
      <c r="AR409" s="1"/>
      <c r="AS409" s="1"/>
      <c r="BA409" s="1"/>
      <c r="BB409" s="1"/>
    </row>
    <row r="410" spans="1:54" ht="15" customHeight="1" thickTop="1" thickBot="1" x14ac:dyDescent="0.45">
      <c r="A410" s="31">
        <v>536</v>
      </c>
      <c r="B410" s="34" t="s">
        <v>4371</v>
      </c>
      <c r="C410" s="4" t="s">
        <v>4467</v>
      </c>
      <c r="D410" s="4" t="s">
        <v>4468</v>
      </c>
      <c r="E410" s="1" t="s">
        <v>109</v>
      </c>
      <c r="F410" s="1" t="s">
        <v>127</v>
      </c>
      <c r="G410" s="1" t="s">
        <v>4469</v>
      </c>
      <c r="H410" s="1" t="s">
        <v>4470</v>
      </c>
      <c r="I410" s="1" t="s">
        <v>4471</v>
      </c>
      <c r="N410" s="1" t="s">
        <v>4472</v>
      </c>
      <c r="O410" s="4" t="s">
        <v>95</v>
      </c>
      <c r="P410" s="3" t="s">
        <v>96</v>
      </c>
      <c r="R410" s="88"/>
      <c r="U410" s="1"/>
      <c r="V410" s="43" t="s">
        <v>97</v>
      </c>
      <c r="W410" s="33" t="s">
        <v>4436</v>
      </c>
      <c r="X410" s="33"/>
      <c r="Y410" s="1"/>
      <c r="Z410" s="25"/>
      <c r="AA410" s="15"/>
      <c r="AB410" s="15"/>
      <c r="AC410" s="1"/>
      <c r="AD410" s="15"/>
      <c r="AE410" s="1"/>
      <c r="AF410" s="15"/>
      <c r="AG410" s="1"/>
      <c r="AH410" s="15"/>
      <c r="AI410" s="1"/>
      <c r="AJ410" s="26" t="s">
        <v>105</v>
      </c>
      <c r="AK410" s="1"/>
      <c r="AL410" s="1"/>
      <c r="AM410" s="1"/>
      <c r="AN410" s="1"/>
      <c r="AO410" s="1"/>
      <c r="AP410" s="1"/>
      <c r="AQ410" s="1"/>
      <c r="AR410" s="1"/>
      <c r="AS410" s="1"/>
      <c r="BA410" s="1"/>
      <c r="BB410" s="1"/>
    </row>
    <row r="411" spans="1:54" ht="15" customHeight="1" thickTop="1" thickBot="1" x14ac:dyDescent="0.45">
      <c r="A411" s="31">
        <v>537</v>
      </c>
      <c r="B411" s="34" t="s">
        <v>4371</v>
      </c>
      <c r="C411" s="4" t="s">
        <v>4473</v>
      </c>
      <c r="D411" s="4" t="s">
        <v>4474</v>
      </c>
      <c r="E411" s="1" t="s">
        <v>108</v>
      </c>
      <c r="F411" s="1" t="s">
        <v>127</v>
      </c>
      <c r="G411" s="1" t="s">
        <v>4475</v>
      </c>
      <c r="H411" s="1" t="s">
        <v>4476</v>
      </c>
      <c r="I411" s="1" t="s">
        <v>4477</v>
      </c>
      <c r="N411" s="1" t="s">
        <v>4478</v>
      </c>
      <c r="O411" s="4" t="s">
        <v>95</v>
      </c>
      <c r="P411" s="3" t="s">
        <v>96</v>
      </c>
      <c r="R411" s="88"/>
      <c r="U411" s="1"/>
      <c r="V411" s="43" t="s">
        <v>97</v>
      </c>
      <c r="W411" s="33" t="s">
        <v>4436</v>
      </c>
      <c r="X411" s="33"/>
      <c r="Y411" s="1"/>
      <c r="Z411" s="25"/>
      <c r="AA411" s="15"/>
      <c r="AB411" s="15"/>
      <c r="AC411" s="1"/>
      <c r="AD411" s="15"/>
      <c r="AE411" s="1"/>
      <c r="AF411" s="15"/>
      <c r="AG411" s="1"/>
      <c r="AH411" s="15"/>
      <c r="AI411" s="1"/>
      <c r="AJ411" s="26" t="s">
        <v>105</v>
      </c>
      <c r="AK411" s="1"/>
      <c r="AL411" s="1"/>
      <c r="AM411" s="1"/>
      <c r="AN411" s="1"/>
      <c r="AO411" s="1"/>
      <c r="AP411" s="1"/>
      <c r="AQ411" s="1"/>
      <c r="AR411" s="1"/>
      <c r="AS411" s="1"/>
      <c r="BA411" s="1"/>
      <c r="BB411" s="1"/>
    </row>
    <row r="412" spans="1:54" ht="15" customHeight="1" thickTop="1" thickBot="1" x14ac:dyDescent="0.45">
      <c r="A412" s="31">
        <v>538</v>
      </c>
      <c r="B412" s="34" t="s">
        <v>4371</v>
      </c>
      <c r="C412" s="4" t="s">
        <v>4479</v>
      </c>
      <c r="D412" s="4" t="s">
        <v>4480</v>
      </c>
      <c r="E412" s="1" t="s">
        <v>109</v>
      </c>
      <c r="F412" s="1" t="s">
        <v>127</v>
      </c>
      <c r="G412" s="1" t="s">
        <v>4481</v>
      </c>
      <c r="H412" s="1" t="s">
        <v>4482</v>
      </c>
      <c r="I412" s="1" t="s">
        <v>4483</v>
      </c>
      <c r="N412" s="1" t="s">
        <v>4484</v>
      </c>
      <c r="O412" s="4" t="s">
        <v>95</v>
      </c>
      <c r="P412" s="3" t="s">
        <v>96</v>
      </c>
      <c r="R412" s="88"/>
      <c r="U412" s="1"/>
      <c r="V412" s="43" t="s">
        <v>97</v>
      </c>
      <c r="W412" s="33" t="s">
        <v>4436</v>
      </c>
      <c r="X412" s="33"/>
      <c r="Y412" s="1"/>
      <c r="Z412" s="25"/>
      <c r="AA412" s="15"/>
      <c r="AB412" s="15"/>
      <c r="AC412" s="1"/>
      <c r="AD412" s="15"/>
      <c r="AE412" s="1"/>
      <c r="AF412" s="15"/>
      <c r="AG412" s="1"/>
      <c r="AH412" s="15"/>
      <c r="AI412" s="1"/>
      <c r="AJ412" s="26" t="s">
        <v>105</v>
      </c>
      <c r="AK412" s="1"/>
      <c r="AL412" s="1"/>
      <c r="AM412" s="1"/>
      <c r="AN412" s="1"/>
      <c r="AO412" s="1"/>
      <c r="AP412" s="1"/>
      <c r="AQ412" s="1"/>
      <c r="AR412" s="1"/>
      <c r="AS412" s="1"/>
      <c r="BA412" s="1"/>
      <c r="BB412" s="1"/>
    </row>
    <row r="413" spans="1:54" ht="15" customHeight="1" thickTop="1" thickBot="1" x14ac:dyDescent="0.45">
      <c r="A413" s="31">
        <v>539</v>
      </c>
      <c r="B413" s="34" t="s">
        <v>4371</v>
      </c>
      <c r="C413" s="4" t="s">
        <v>4485</v>
      </c>
      <c r="D413" s="4" t="s">
        <v>4486</v>
      </c>
      <c r="E413" s="1" t="s">
        <v>108</v>
      </c>
      <c r="F413" s="1" t="s">
        <v>127</v>
      </c>
      <c r="G413" s="1" t="s">
        <v>4487</v>
      </c>
      <c r="H413" s="1" t="s">
        <v>4488</v>
      </c>
      <c r="I413" s="1" t="s">
        <v>4489</v>
      </c>
      <c r="N413" s="1" t="s">
        <v>4490</v>
      </c>
      <c r="O413" s="4" t="s">
        <v>95</v>
      </c>
      <c r="P413" s="3" t="s">
        <v>96</v>
      </c>
      <c r="R413" s="88"/>
      <c r="U413" s="1"/>
      <c r="V413" s="43" t="s">
        <v>97</v>
      </c>
      <c r="W413" s="33" t="s">
        <v>4436</v>
      </c>
      <c r="X413" s="33"/>
      <c r="Y413" s="1"/>
      <c r="Z413" s="25"/>
      <c r="AA413" s="15"/>
      <c r="AB413" s="15"/>
      <c r="AC413" s="1"/>
      <c r="AD413" s="15"/>
      <c r="AE413" s="1"/>
      <c r="AF413" s="15"/>
      <c r="AG413" s="1"/>
      <c r="AH413" s="15"/>
      <c r="AI413" s="1"/>
      <c r="AJ413" s="26" t="s">
        <v>105</v>
      </c>
      <c r="AK413" s="1"/>
      <c r="AL413" s="1"/>
      <c r="AM413" s="1"/>
      <c r="AN413" s="1"/>
      <c r="AO413" s="1"/>
      <c r="AP413" s="1"/>
      <c r="AQ413" s="1"/>
      <c r="AR413" s="1"/>
      <c r="AS413" s="1"/>
      <c r="BA413" s="1"/>
      <c r="BB413" s="1"/>
    </row>
    <row r="414" spans="1:54" ht="15" customHeight="1" thickTop="1" thickBot="1" x14ac:dyDescent="0.45">
      <c r="A414" s="31">
        <v>540</v>
      </c>
      <c r="B414" s="34" t="s">
        <v>4371</v>
      </c>
      <c r="C414" s="4" t="s">
        <v>4491</v>
      </c>
      <c r="D414" s="4" t="s">
        <v>4492</v>
      </c>
      <c r="E414" s="1" t="s">
        <v>142</v>
      </c>
      <c r="F414" s="1" t="s">
        <v>109</v>
      </c>
      <c r="G414" s="1" t="s">
        <v>4493</v>
      </c>
      <c r="H414" s="1" t="s">
        <v>4494</v>
      </c>
      <c r="I414" s="1" t="s">
        <v>4495</v>
      </c>
      <c r="N414" s="1" t="s">
        <v>4496</v>
      </c>
      <c r="O414" s="4" t="s">
        <v>95</v>
      </c>
      <c r="P414" s="3" t="s">
        <v>96</v>
      </c>
      <c r="R414" s="88"/>
      <c r="U414" s="1"/>
      <c r="V414" s="43" t="s">
        <v>97</v>
      </c>
      <c r="W414" s="33" t="s">
        <v>4436</v>
      </c>
      <c r="X414" s="33"/>
      <c r="Y414" s="1"/>
      <c r="Z414" s="25"/>
      <c r="AA414" s="15"/>
      <c r="AB414" s="15"/>
      <c r="AC414" s="1"/>
      <c r="AD414" s="15"/>
      <c r="AE414" s="1"/>
      <c r="AF414" s="15"/>
      <c r="AG414" s="1"/>
      <c r="AH414" s="15"/>
      <c r="AI414" s="1"/>
      <c r="AJ414" s="26" t="s">
        <v>105</v>
      </c>
      <c r="AK414" s="1"/>
      <c r="AL414" s="1"/>
      <c r="AM414" s="1"/>
      <c r="AN414" s="1"/>
      <c r="AO414" s="1"/>
      <c r="AP414" s="1"/>
      <c r="AQ414" s="1"/>
      <c r="AR414" s="1"/>
      <c r="AS414" s="1"/>
      <c r="BA414" s="1"/>
      <c r="BB414" s="1"/>
    </row>
    <row r="415" spans="1:54" ht="15" customHeight="1" thickTop="1" thickBot="1" x14ac:dyDescent="0.45">
      <c r="A415" s="31">
        <v>541</v>
      </c>
      <c r="B415" s="34" t="s">
        <v>4371</v>
      </c>
      <c r="C415" s="4" t="s">
        <v>4497</v>
      </c>
      <c r="D415" s="4" t="s">
        <v>4498</v>
      </c>
      <c r="E415" s="1" t="s">
        <v>142</v>
      </c>
      <c r="F415" s="1" t="s">
        <v>127</v>
      </c>
      <c r="G415" s="1" t="s">
        <v>4499</v>
      </c>
      <c r="H415" s="1" t="s">
        <v>4500</v>
      </c>
      <c r="I415" s="1" t="s">
        <v>4501</v>
      </c>
      <c r="N415" s="1" t="s">
        <v>4502</v>
      </c>
      <c r="O415" s="4" t="s">
        <v>95</v>
      </c>
      <c r="P415" s="3" t="s">
        <v>96</v>
      </c>
      <c r="R415" s="88"/>
      <c r="U415" s="1"/>
      <c r="V415" s="43" t="s">
        <v>97</v>
      </c>
      <c r="W415" s="33" t="s">
        <v>4436</v>
      </c>
      <c r="X415" s="33"/>
      <c r="Y415" s="1"/>
      <c r="Z415" s="25"/>
      <c r="AA415" s="15"/>
      <c r="AB415" s="15"/>
      <c r="AC415" s="1"/>
      <c r="AD415" s="15"/>
      <c r="AE415" s="1"/>
      <c r="AF415" s="15"/>
      <c r="AG415" s="1"/>
      <c r="AH415" s="15"/>
      <c r="AI415" s="1"/>
      <c r="AJ415" s="26" t="s">
        <v>105</v>
      </c>
      <c r="AK415" s="1"/>
      <c r="AL415" s="1"/>
      <c r="AM415" s="1"/>
      <c r="AN415" s="1"/>
      <c r="AO415" s="1"/>
      <c r="AP415" s="1"/>
      <c r="AQ415" s="1"/>
      <c r="AR415" s="1"/>
      <c r="AS415" s="1"/>
      <c r="BA415" s="1"/>
      <c r="BB415" s="1"/>
    </row>
    <row r="416" spans="1:54" ht="15" customHeight="1" thickTop="1" thickBot="1" x14ac:dyDescent="0.45">
      <c r="A416" s="31">
        <v>542</v>
      </c>
      <c r="B416" s="34" t="s">
        <v>4371</v>
      </c>
      <c r="C416" s="4" t="s">
        <v>4503</v>
      </c>
      <c r="D416" s="4" t="s">
        <v>4504</v>
      </c>
      <c r="E416" s="1" t="s">
        <v>108</v>
      </c>
      <c r="F416" s="1" t="s">
        <v>127</v>
      </c>
      <c r="G416" s="1" t="s">
        <v>4505</v>
      </c>
      <c r="H416" s="1" t="s">
        <v>4506</v>
      </c>
      <c r="I416" s="1" t="s">
        <v>4507</v>
      </c>
      <c r="N416" s="1" t="s">
        <v>4508</v>
      </c>
      <c r="O416" s="4" t="s">
        <v>95</v>
      </c>
      <c r="P416" s="3" t="s">
        <v>96</v>
      </c>
      <c r="R416" s="88"/>
      <c r="U416" s="1"/>
      <c r="V416" s="43" t="s">
        <v>97</v>
      </c>
      <c r="W416" s="33" t="s">
        <v>4436</v>
      </c>
      <c r="X416" s="33"/>
      <c r="Y416" s="1"/>
      <c r="Z416" s="25"/>
      <c r="AA416" s="15"/>
      <c r="AB416" s="15"/>
      <c r="AC416" s="1"/>
      <c r="AD416" s="15"/>
      <c r="AE416" s="1"/>
      <c r="AF416" s="15"/>
      <c r="AG416" s="1"/>
      <c r="AH416" s="15"/>
      <c r="AI416" s="1"/>
      <c r="AJ416" s="26" t="s">
        <v>105</v>
      </c>
      <c r="AK416" s="1"/>
      <c r="AL416" s="1"/>
      <c r="AM416" s="1"/>
      <c r="AN416" s="1"/>
      <c r="AO416" s="1"/>
      <c r="AP416" s="1"/>
      <c r="AQ416" s="1"/>
      <c r="AR416" s="1"/>
      <c r="AS416" s="1"/>
      <c r="BA416" s="1"/>
      <c r="BB416" s="1"/>
    </row>
    <row r="417" spans="1:54" ht="15" customHeight="1" thickTop="1" thickBot="1" x14ac:dyDescent="0.45">
      <c r="A417" s="31">
        <v>543</v>
      </c>
      <c r="B417" s="34" t="s">
        <v>4371</v>
      </c>
      <c r="C417" s="4" t="s">
        <v>4509</v>
      </c>
      <c r="D417" s="4" t="s">
        <v>4510</v>
      </c>
      <c r="E417" s="1" t="s">
        <v>109</v>
      </c>
      <c r="F417" s="1" t="s">
        <v>127</v>
      </c>
      <c r="G417" s="1" t="s">
        <v>4511</v>
      </c>
      <c r="H417" s="1" t="s">
        <v>4512</v>
      </c>
      <c r="I417" s="1" t="s">
        <v>4513</v>
      </c>
      <c r="N417" s="1" t="s">
        <v>4514</v>
      </c>
      <c r="O417" s="4" t="s">
        <v>95</v>
      </c>
      <c r="P417" s="3" t="s">
        <v>96</v>
      </c>
      <c r="R417" s="88"/>
      <c r="U417" s="1"/>
      <c r="V417" s="43" t="s">
        <v>97</v>
      </c>
      <c r="W417" s="33" t="s">
        <v>4436</v>
      </c>
      <c r="X417" s="33"/>
      <c r="Y417" s="1"/>
      <c r="Z417" s="25"/>
      <c r="AA417" s="15"/>
      <c r="AB417" s="15"/>
      <c r="AC417" s="1"/>
      <c r="AD417" s="15"/>
      <c r="AE417" s="1"/>
      <c r="AF417" s="15"/>
      <c r="AG417" s="1"/>
      <c r="AH417" s="15"/>
      <c r="AI417" s="1"/>
      <c r="AJ417" s="26" t="s">
        <v>105</v>
      </c>
      <c r="AK417" s="1"/>
      <c r="AL417" s="1"/>
      <c r="AM417" s="1"/>
      <c r="AN417" s="1"/>
      <c r="AO417" s="1"/>
      <c r="AP417" s="1"/>
      <c r="AQ417" s="1"/>
      <c r="AR417" s="1"/>
      <c r="AS417" s="1"/>
      <c r="BA417" s="1"/>
      <c r="BB417" s="1"/>
    </row>
    <row r="418" spans="1:54" ht="15" customHeight="1" thickTop="1" thickBot="1" x14ac:dyDescent="0.45">
      <c r="A418" s="31">
        <v>544</v>
      </c>
      <c r="B418" s="34" t="s">
        <v>4371</v>
      </c>
      <c r="C418" s="4" t="s">
        <v>4515</v>
      </c>
      <c r="D418" s="4" t="s">
        <v>4516</v>
      </c>
      <c r="E418" s="1" t="s">
        <v>108</v>
      </c>
      <c r="F418" s="1" t="s">
        <v>127</v>
      </c>
      <c r="G418" s="1" t="s">
        <v>4517</v>
      </c>
      <c r="H418" s="1" t="s">
        <v>4518</v>
      </c>
      <c r="I418" s="1" t="s">
        <v>4519</v>
      </c>
      <c r="N418" s="1" t="s">
        <v>4520</v>
      </c>
      <c r="O418" s="4" t="s">
        <v>95</v>
      </c>
      <c r="P418" s="3" t="s">
        <v>96</v>
      </c>
      <c r="R418" s="88"/>
      <c r="U418" s="1"/>
      <c r="V418" s="43" t="s">
        <v>97</v>
      </c>
      <c r="W418" s="33" t="s">
        <v>4521</v>
      </c>
      <c r="X418" s="33"/>
      <c r="Y418" s="1"/>
      <c r="Z418" s="25"/>
      <c r="AA418" s="15"/>
      <c r="AB418" s="15"/>
      <c r="AC418" s="1"/>
      <c r="AD418" s="15"/>
      <c r="AE418" s="1"/>
      <c r="AF418" s="15"/>
      <c r="AG418" s="1"/>
      <c r="AH418" s="15"/>
      <c r="AI418" s="1"/>
      <c r="AJ418" s="26" t="s">
        <v>105</v>
      </c>
      <c r="AK418" s="1"/>
      <c r="AL418" s="1"/>
      <c r="AM418" s="1"/>
      <c r="AN418" s="1"/>
      <c r="AO418" s="1"/>
      <c r="AP418" s="1"/>
      <c r="AQ418" s="1"/>
      <c r="AR418" s="1"/>
      <c r="AS418" s="1"/>
      <c r="BA418" s="1"/>
      <c r="BB418" s="1"/>
    </row>
    <row r="419" spans="1:54" ht="15" customHeight="1" thickTop="1" thickBot="1" x14ac:dyDescent="0.45">
      <c r="A419" s="31">
        <v>545</v>
      </c>
      <c r="B419" s="34" t="s">
        <v>4371</v>
      </c>
      <c r="C419" s="4" t="s">
        <v>4522</v>
      </c>
      <c r="D419" s="4" t="s">
        <v>4523</v>
      </c>
      <c r="E419" s="1" t="s">
        <v>127</v>
      </c>
      <c r="F419" s="1" t="s">
        <v>109</v>
      </c>
      <c r="G419" s="1" t="s">
        <v>4524</v>
      </c>
      <c r="H419" s="1" t="s">
        <v>4525</v>
      </c>
      <c r="I419" s="1" t="s">
        <v>4526</v>
      </c>
      <c r="N419" s="1" t="s">
        <v>4527</v>
      </c>
      <c r="O419" s="4" t="s">
        <v>95</v>
      </c>
      <c r="P419" s="3" t="s">
        <v>96</v>
      </c>
      <c r="R419" s="88"/>
      <c r="U419" s="1"/>
      <c r="V419" s="43" t="s">
        <v>97</v>
      </c>
      <c r="W419" s="33" t="s">
        <v>4521</v>
      </c>
      <c r="X419" s="33"/>
      <c r="Y419" s="1"/>
      <c r="Z419" s="25"/>
      <c r="AA419" s="15"/>
      <c r="AB419" s="15"/>
      <c r="AC419" s="1"/>
      <c r="AD419" s="15"/>
      <c r="AE419" s="1"/>
      <c r="AF419" s="15"/>
      <c r="AG419" s="1"/>
      <c r="AH419" s="15"/>
      <c r="AI419" s="1"/>
      <c r="AJ419" s="26" t="s">
        <v>105</v>
      </c>
      <c r="AK419" s="1"/>
      <c r="AL419" s="1"/>
      <c r="AM419" s="1"/>
      <c r="AN419" s="1"/>
      <c r="AO419" s="1"/>
      <c r="AP419" s="1"/>
      <c r="AQ419" s="1"/>
      <c r="AR419" s="1"/>
      <c r="AS419" s="1"/>
      <c r="BA419" s="1"/>
      <c r="BB419" s="1"/>
    </row>
    <row r="420" spans="1:54" ht="15" customHeight="1" thickTop="1" thickBot="1" x14ac:dyDescent="0.45">
      <c r="A420" s="31">
        <v>546</v>
      </c>
      <c r="B420" s="34" t="s">
        <v>4371</v>
      </c>
      <c r="C420" s="4" t="s">
        <v>4528</v>
      </c>
      <c r="D420" s="4" t="s">
        <v>4529</v>
      </c>
      <c r="E420" s="1" t="s">
        <v>109</v>
      </c>
      <c r="F420" s="1" t="s">
        <v>108</v>
      </c>
      <c r="G420" s="1" t="s">
        <v>4530</v>
      </c>
      <c r="H420" s="1" t="s">
        <v>4531</v>
      </c>
      <c r="I420" s="1" t="s">
        <v>4532</v>
      </c>
      <c r="N420" s="1" t="s">
        <v>4533</v>
      </c>
      <c r="O420" s="4" t="s">
        <v>95</v>
      </c>
      <c r="P420" s="3" t="s">
        <v>96</v>
      </c>
      <c r="R420" s="88"/>
      <c r="U420" s="1"/>
      <c r="V420" s="43" t="s">
        <v>97</v>
      </c>
      <c r="W420" s="33" t="s">
        <v>4534</v>
      </c>
      <c r="X420" s="33"/>
      <c r="Y420" s="1"/>
      <c r="Z420" s="25"/>
      <c r="AA420" s="15"/>
      <c r="AB420" s="15"/>
      <c r="AC420" s="1"/>
      <c r="AD420" s="15"/>
      <c r="AE420" s="1"/>
      <c r="AF420" s="15"/>
      <c r="AG420" s="1"/>
      <c r="AH420" s="15"/>
      <c r="AI420" s="1"/>
      <c r="AJ420" s="26" t="s">
        <v>105</v>
      </c>
      <c r="AK420" s="1"/>
      <c r="AL420" s="1"/>
      <c r="AM420" s="1"/>
      <c r="AN420" s="1"/>
      <c r="AO420" s="1"/>
      <c r="AP420" s="1"/>
      <c r="AQ420" s="1"/>
      <c r="AR420" s="1"/>
      <c r="AS420" s="1"/>
      <c r="BA420" s="1"/>
      <c r="BB420" s="1"/>
    </row>
    <row r="421" spans="1:54" ht="15" customHeight="1" thickTop="1" thickBot="1" x14ac:dyDescent="0.45">
      <c r="A421" s="31">
        <v>547</v>
      </c>
      <c r="B421" s="34" t="s">
        <v>4371</v>
      </c>
      <c r="C421" s="4" t="s">
        <v>4535</v>
      </c>
      <c r="D421" s="4" t="s">
        <v>4536</v>
      </c>
      <c r="E421" s="1" t="s">
        <v>108</v>
      </c>
      <c r="F421" s="1" t="s">
        <v>127</v>
      </c>
      <c r="G421" s="1" t="s">
        <v>4537</v>
      </c>
      <c r="H421" s="1" t="s">
        <v>4538</v>
      </c>
      <c r="I421" s="1" t="s">
        <v>4539</v>
      </c>
      <c r="N421" s="1" t="s">
        <v>4540</v>
      </c>
      <c r="O421" s="4" t="s">
        <v>95</v>
      </c>
      <c r="P421" s="3" t="s">
        <v>96</v>
      </c>
      <c r="R421" s="88"/>
      <c r="U421" s="1"/>
      <c r="V421" s="43" t="s">
        <v>97</v>
      </c>
      <c r="W421" s="33" t="s">
        <v>4534</v>
      </c>
      <c r="X421" s="33"/>
      <c r="Y421" s="1"/>
      <c r="Z421" s="25"/>
      <c r="AA421" s="15"/>
      <c r="AB421" s="15"/>
      <c r="AC421" s="1"/>
      <c r="AD421" s="15"/>
      <c r="AE421" s="1"/>
      <c r="AF421" s="15"/>
      <c r="AG421" s="1"/>
      <c r="AH421" s="15"/>
      <c r="AI421" s="1"/>
      <c r="AJ421" s="26" t="s">
        <v>105</v>
      </c>
      <c r="AK421" s="1"/>
      <c r="AL421" s="1"/>
      <c r="AM421" s="1"/>
      <c r="AN421" s="1"/>
      <c r="AO421" s="1"/>
      <c r="AP421" s="1"/>
      <c r="AQ421" s="1"/>
      <c r="AR421" s="1"/>
      <c r="AS421" s="1"/>
      <c r="BA421" s="1"/>
      <c r="BB421" s="1"/>
    </row>
    <row r="422" spans="1:54" ht="15" customHeight="1" thickTop="1" thickBot="1" x14ac:dyDescent="0.45">
      <c r="A422" s="31">
        <v>548</v>
      </c>
      <c r="B422" s="34" t="s">
        <v>4371</v>
      </c>
      <c r="C422" s="4" t="s">
        <v>4541</v>
      </c>
      <c r="D422" s="4" t="s">
        <v>4542</v>
      </c>
      <c r="E422" s="1" t="s">
        <v>109</v>
      </c>
      <c r="F422" s="1" t="s">
        <v>127</v>
      </c>
      <c r="G422" s="1" t="s">
        <v>4543</v>
      </c>
      <c r="H422" s="1" t="s">
        <v>4544</v>
      </c>
      <c r="I422" s="1" t="s">
        <v>4545</v>
      </c>
      <c r="N422" s="1" t="s">
        <v>4546</v>
      </c>
      <c r="O422" s="4" t="s">
        <v>95</v>
      </c>
      <c r="P422" s="3" t="s">
        <v>96</v>
      </c>
      <c r="R422" s="88"/>
      <c r="U422" s="1"/>
      <c r="V422" s="43" t="s">
        <v>97</v>
      </c>
      <c r="W422" s="33" t="s">
        <v>4547</v>
      </c>
      <c r="X422" s="33"/>
      <c r="Y422" s="1"/>
      <c r="Z422" s="25"/>
      <c r="AA422" s="15"/>
      <c r="AB422" s="15"/>
      <c r="AC422" s="1"/>
      <c r="AD422" s="15"/>
      <c r="AE422" s="1"/>
      <c r="AF422" s="15"/>
      <c r="AG422" s="1"/>
      <c r="AH422" s="15"/>
      <c r="AI422" s="1"/>
      <c r="AJ422" s="26" t="s">
        <v>105</v>
      </c>
      <c r="AK422" s="1"/>
      <c r="AL422" s="1"/>
      <c r="AM422" s="1"/>
      <c r="AN422" s="1"/>
      <c r="AO422" s="1"/>
      <c r="AP422" s="1"/>
      <c r="AQ422" s="1"/>
      <c r="AR422" s="1"/>
      <c r="AS422" s="1"/>
      <c r="BA422" s="1"/>
      <c r="BB422" s="1"/>
    </row>
    <row r="423" spans="1:54" ht="15" customHeight="1" thickTop="1" thickBot="1" x14ac:dyDescent="0.45">
      <c r="A423" s="31">
        <v>549</v>
      </c>
      <c r="B423" s="34" t="s">
        <v>4371</v>
      </c>
      <c r="C423" s="4" t="s">
        <v>4548</v>
      </c>
      <c r="D423" s="4" t="s">
        <v>4549</v>
      </c>
      <c r="E423" s="1" t="s">
        <v>109</v>
      </c>
      <c r="F423" s="1" t="s">
        <v>127</v>
      </c>
      <c r="G423" s="1" t="s">
        <v>4550</v>
      </c>
      <c r="H423" s="1" t="s">
        <v>4551</v>
      </c>
      <c r="I423" s="1" t="s">
        <v>4552</v>
      </c>
      <c r="N423" s="1" t="s">
        <v>4553</v>
      </c>
      <c r="O423" s="4" t="s">
        <v>95</v>
      </c>
      <c r="P423" s="3" t="s">
        <v>96</v>
      </c>
      <c r="R423" s="88"/>
      <c r="U423" s="1"/>
      <c r="V423" s="43" t="s">
        <v>97</v>
      </c>
      <c r="W423" s="33" t="s">
        <v>4554</v>
      </c>
      <c r="X423" s="33"/>
      <c r="Y423" s="1"/>
      <c r="Z423" s="25"/>
      <c r="AA423" s="15"/>
      <c r="AB423" s="15"/>
      <c r="AC423" s="1"/>
      <c r="AD423" s="15"/>
      <c r="AE423" s="1"/>
      <c r="AF423" s="15"/>
      <c r="AG423" s="1"/>
      <c r="AH423" s="15"/>
      <c r="AI423" s="1"/>
      <c r="AJ423" s="26" t="s">
        <v>105</v>
      </c>
      <c r="AK423" s="1"/>
      <c r="AL423" s="1"/>
      <c r="AM423" s="1"/>
      <c r="AN423" s="1"/>
      <c r="AO423" s="1"/>
      <c r="AP423" s="1"/>
      <c r="AQ423" s="1"/>
      <c r="AR423" s="1"/>
      <c r="AS423" s="1"/>
      <c r="BA423" s="1"/>
      <c r="BB423" s="1"/>
    </row>
    <row r="424" spans="1:54" ht="15" customHeight="1" thickTop="1" thickBot="1" x14ac:dyDescent="0.45">
      <c r="A424" s="31">
        <v>550</v>
      </c>
      <c r="B424" s="34" t="s">
        <v>4371</v>
      </c>
      <c r="C424" s="4" t="s">
        <v>4555</v>
      </c>
      <c r="D424" s="4" t="s">
        <v>4556</v>
      </c>
      <c r="E424" s="1" t="s">
        <v>127</v>
      </c>
      <c r="F424" s="1" t="s">
        <v>109</v>
      </c>
      <c r="G424" s="1" t="s">
        <v>4557</v>
      </c>
      <c r="H424" s="1" t="s">
        <v>4558</v>
      </c>
      <c r="I424" s="1" t="s">
        <v>4559</v>
      </c>
      <c r="N424" s="1" t="s">
        <v>4560</v>
      </c>
      <c r="O424" s="4" t="s">
        <v>95</v>
      </c>
      <c r="P424" s="3" t="s">
        <v>96</v>
      </c>
      <c r="R424" s="88"/>
      <c r="U424" s="1"/>
      <c r="V424" s="43" t="s">
        <v>97</v>
      </c>
      <c r="W424" s="33" t="s">
        <v>4561</v>
      </c>
      <c r="X424" s="33"/>
      <c r="Y424" s="1"/>
      <c r="Z424" s="25"/>
      <c r="AA424" s="15"/>
      <c r="AB424" s="15"/>
      <c r="AC424" s="1"/>
      <c r="AD424" s="15"/>
      <c r="AE424" s="1"/>
      <c r="AF424" s="15"/>
      <c r="AG424" s="1"/>
      <c r="AH424" s="15"/>
      <c r="AI424" s="1"/>
      <c r="AJ424" s="26" t="s">
        <v>105</v>
      </c>
      <c r="AK424" s="1"/>
      <c r="AL424" s="1"/>
      <c r="AM424" s="1"/>
      <c r="AN424" s="1"/>
      <c r="AO424" s="1"/>
      <c r="AP424" s="1"/>
      <c r="AQ424" s="1"/>
      <c r="AR424" s="1"/>
      <c r="AS424" s="1"/>
      <c r="BA424" s="1"/>
      <c r="BB424" s="1"/>
    </row>
    <row r="425" spans="1:54" ht="15" customHeight="1" thickTop="1" thickBot="1" x14ac:dyDescent="0.45">
      <c r="A425" s="31">
        <v>551</v>
      </c>
      <c r="B425" s="94" t="s">
        <v>4562</v>
      </c>
      <c r="C425" t="s">
        <v>1036</v>
      </c>
      <c r="D425" t="s">
        <v>1037</v>
      </c>
      <c r="E425" t="s">
        <v>142</v>
      </c>
      <c r="F425" t="s">
        <v>109</v>
      </c>
      <c r="G425" t="s">
        <v>1038</v>
      </c>
      <c r="H425" t="s">
        <v>1039</v>
      </c>
      <c r="I425" t="s">
        <v>1040</v>
      </c>
      <c r="J425" s="3">
        <v>0</v>
      </c>
      <c r="K425" s="1">
        <v>0</v>
      </c>
      <c r="L425" s="1"/>
      <c r="M425" s="1"/>
      <c r="N425" s="1" t="s">
        <v>1041</v>
      </c>
      <c r="O425" s="1" t="s">
        <v>4230</v>
      </c>
      <c r="P425" s="1" t="s">
        <v>934</v>
      </c>
      <c r="Q425" s="87" t="s">
        <v>148</v>
      </c>
      <c r="R425" s="88">
        <v>34155766</v>
      </c>
      <c r="S425" s="87" t="s">
        <v>203</v>
      </c>
      <c r="T425" s="96">
        <v>17999857</v>
      </c>
      <c r="U425" s="1" t="s">
        <v>1043</v>
      </c>
      <c r="V425" s="43" t="s">
        <v>4251</v>
      </c>
      <c r="W425" s="1" t="s">
        <v>4563</v>
      </c>
      <c r="X425" s="1"/>
      <c r="Y425" s="1"/>
      <c r="Z425" s="25"/>
      <c r="AA425" s="1"/>
      <c r="AB425" s="1"/>
      <c r="AC425" s="19"/>
      <c r="AD425" t="s">
        <v>4564</v>
      </c>
      <c r="AE425" s="100" t="s">
        <v>1049</v>
      </c>
      <c r="AF425" s="15" t="s">
        <v>4565</v>
      </c>
      <c r="AH425" t="s">
        <v>4566</v>
      </c>
      <c r="AI425" s="100" t="s">
        <v>1051</v>
      </c>
      <c r="AJ425" s="26" t="s">
        <v>105</v>
      </c>
      <c r="AK425" s="1"/>
      <c r="AL425" s="1"/>
      <c r="AM425" s="1"/>
      <c r="AN425" s="1"/>
      <c r="AO425" s="1"/>
      <c r="AP425" s="1"/>
      <c r="AQ425" s="1"/>
      <c r="AR425" s="1"/>
      <c r="AS425" s="1"/>
      <c r="BA425" s="1"/>
      <c r="BB425" s="1"/>
    </row>
    <row r="426" spans="1:54" ht="15" customHeight="1" thickTop="1" thickBot="1" x14ac:dyDescent="0.45">
      <c r="A426" s="31">
        <v>552</v>
      </c>
      <c r="B426" s="94" t="s">
        <v>4562</v>
      </c>
      <c r="C426" s="3" t="s">
        <v>1064</v>
      </c>
      <c r="D426" s="3" t="s">
        <v>1065</v>
      </c>
      <c r="E426" t="s">
        <v>109</v>
      </c>
      <c r="F426" t="s">
        <v>142</v>
      </c>
      <c r="G426" t="s">
        <v>1079</v>
      </c>
      <c r="H426" t="s">
        <v>1080</v>
      </c>
      <c r="I426" t="s">
        <v>1068</v>
      </c>
      <c r="J426" s="3">
        <v>0</v>
      </c>
      <c r="K426" s="1">
        <v>0</v>
      </c>
      <c r="L426" s="1"/>
      <c r="M426" s="1"/>
      <c r="N426" s="1" t="s">
        <v>1069</v>
      </c>
      <c r="O426" s="1" t="s">
        <v>4230</v>
      </c>
      <c r="P426" s="1" t="s">
        <v>934</v>
      </c>
      <c r="Q426" s="87" t="s">
        <v>1070</v>
      </c>
      <c r="R426" s="88">
        <v>5124325</v>
      </c>
      <c r="S426" s="87" t="s">
        <v>1070</v>
      </c>
      <c r="T426" s="96">
        <v>18000122</v>
      </c>
      <c r="U426" s="1" t="s">
        <v>1043</v>
      </c>
      <c r="V426" s="43" t="s">
        <v>4251</v>
      </c>
      <c r="W426" s="1" t="s">
        <v>4563</v>
      </c>
      <c r="X426" s="1"/>
      <c r="Y426" s="1"/>
      <c r="Z426" s="25"/>
      <c r="AA426" s="1"/>
      <c r="AB426" s="1"/>
      <c r="AC426" s="19"/>
      <c r="AD426" s="60" t="s">
        <v>4567</v>
      </c>
      <c r="AE426" s="100" t="s">
        <v>1074</v>
      </c>
      <c r="AF426" s="15" t="s">
        <v>4565</v>
      </c>
      <c r="AH426" s="60" t="s">
        <v>4568</v>
      </c>
      <c r="AI426" s="100" t="s">
        <v>1076</v>
      </c>
      <c r="AJ426" s="26" t="s">
        <v>105</v>
      </c>
      <c r="AK426" s="1"/>
      <c r="AL426" s="1"/>
      <c r="AM426" s="1"/>
      <c r="AN426" s="1"/>
      <c r="AO426" s="1"/>
      <c r="AP426" s="1"/>
      <c r="AQ426" s="1"/>
      <c r="AR426" s="1"/>
      <c r="AS426" s="1"/>
      <c r="BA426" s="1"/>
      <c r="BB426" s="1"/>
    </row>
    <row r="427" spans="1:54" ht="15" customHeight="1" thickTop="1" thickBot="1" x14ac:dyDescent="0.45">
      <c r="Z427" s="25"/>
      <c r="AJ427" s="26" t="s">
        <v>105</v>
      </c>
      <c r="AK427" s="1"/>
      <c r="AL427" s="1"/>
      <c r="AM427" s="1"/>
      <c r="AN427" s="1"/>
      <c r="AO427" s="1"/>
      <c r="AP427" s="1"/>
      <c r="AQ427" s="1"/>
      <c r="AR427" s="1"/>
      <c r="AS427" s="1"/>
      <c r="BA427" s="1"/>
      <c r="BB427" s="1"/>
    </row>
    <row r="428" spans="1:54" ht="15" customHeight="1" thickTop="1" thickBot="1" x14ac:dyDescent="0.45">
      <c r="Z428" s="25"/>
      <c r="AJ428" s="26" t="s">
        <v>105</v>
      </c>
      <c r="AK428" s="1"/>
      <c r="AL428" s="1"/>
      <c r="AM428" s="1"/>
      <c r="AN428" s="1"/>
      <c r="AO428" s="1"/>
      <c r="AP428" s="1"/>
      <c r="AQ428" s="1"/>
      <c r="AR428" s="1"/>
      <c r="AS428" s="1"/>
      <c r="BA428" s="1"/>
      <c r="BB428" s="1"/>
    </row>
    <row r="429" spans="1:54" ht="15" customHeight="1" thickTop="1" thickBot="1" x14ac:dyDescent="0.45">
      <c r="Z429" s="25"/>
      <c r="AJ429" s="26" t="s">
        <v>105</v>
      </c>
      <c r="AK429" s="1"/>
      <c r="AL429" s="1"/>
      <c r="AM429" s="1"/>
      <c r="AN429" s="1"/>
      <c r="AO429" s="1"/>
      <c r="AP429" s="1"/>
      <c r="AQ429" s="1"/>
      <c r="AR429" s="1"/>
      <c r="AS429" s="1"/>
      <c r="BA429" s="1"/>
      <c r="BB429" s="1"/>
    </row>
    <row r="430" spans="1:54" ht="15" customHeight="1" thickTop="1" thickBot="1" x14ac:dyDescent="0.45">
      <c r="Z430" s="25"/>
      <c r="AJ430" s="26" t="s">
        <v>105</v>
      </c>
      <c r="AK430" s="1"/>
      <c r="AL430" s="1"/>
      <c r="AM430" s="1"/>
      <c r="AN430" s="1"/>
      <c r="AO430" s="1"/>
      <c r="AP430" s="1"/>
      <c r="AQ430" s="1"/>
      <c r="AR430" s="1"/>
      <c r="AS430" s="1"/>
      <c r="BA430" s="1"/>
      <c r="BB430" s="1"/>
    </row>
    <row r="431" spans="1:54" ht="15" customHeight="1" thickTop="1" thickBot="1" x14ac:dyDescent="0.45">
      <c r="Z431" s="25"/>
      <c r="AJ431" s="26" t="s">
        <v>105</v>
      </c>
      <c r="AK431" s="1"/>
      <c r="AL431" s="1"/>
      <c r="AM431" s="1"/>
      <c r="AN431" s="1"/>
      <c r="AO431" s="1"/>
      <c r="AP431" s="1"/>
      <c r="AQ431" s="1"/>
      <c r="AR431" s="1"/>
      <c r="AS431" s="1"/>
      <c r="BA431" s="1"/>
      <c r="BB431" s="1"/>
    </row>
    <row r="432" spans="1:54" ht="15" customHeight="1" thickTop="1" thickBot="1" x14ac:dyDescent="0.45">
      <c r="Z432" s="25"/>
      <c r="AJ432" s="26" t="s">
        <v>105</v>
      </c>
      <c r="AK432" s="1"/>
      <c r="AL432" s="1"/>
      <c r="AM432" s="1"/>
      <c r="AN432" s="1"/>
      <c r="AO432" s="1"/>
      <c r="AP432" s="1"/>
      <c r="AQ432" s="1"/>
      <c r="AR432" s="1"/>
      <c r="AS432" s="1"/>
      <c r="BA432" s="1"/>
      <c r="BB432" s="1"/>
    </row>
    <row r="433" spans="3:54" ht="15" customHeight="1" thickTop="1" thickBot="1" x14ac:dyDescent="0.45">
      <c r="Z433" s="25"/>
      <c r="AE433" s="101"/>
      <c r="AI433" s="101"/>
      <c r="AJ433" s="26" t="s">
        <v>105</v>
      </c>
      <c r="AK433" s="1"/>
      <c r="AL433" s="1"/>
      <c r="AM433" s="1"/>
      <c r="AN433" s="1"/>
      <c r="AO433" s="1"/>
      <c r="AP433" s="1"/>
      <c r="AQ433" s="1"/>
      <c r="AR433" s="1"/>
      <c r="AS433" s="1"/>
      <c r="BA433" s="1"/>
      <c r="BB433" s="1"/>
    </row>
    <row r="434" spans="3:54" ht="15" customHeight="1" thickTop="1" x14ac:dyDescent="0.4">
      <c r="C434" s="1"/>
      <c r="D434"/>
      <c r="I434" s="1"/>
      <c r="J434" s="1"/>
      <c r="K434" s="1"/>
      <c r="L434" s="1"/>
      <c r="M434" s="1"/>
      <c r="P434" s="1"/>
      <c r="Q434" s="88"/>
      <c r="R434" s="88"/>
      <c r="S434" s="88"/>
      <c r="T434" s="98"/>
      <c r="U434" s="1"/>
      <c r="V434" s="43"/>
      <c r="W434" s="1"/>
      <c r="X434" s="1"/>
    </row>
    <row r="435" spans="3:54" ht="15" customHeight="1" x14ac:dyDescent="0.4">
      <c r="C435" s="1"/>
      <c r="I435" s="1"/>
      <c r="J435" s="1"/>
      <c r="K435" s="1"/>
      <c r="L435" s="1"/>
      <c r="M435" s="1"/>
      <c r="P435" s="1"/>
      <c r="Q435" s="88"/>
      <c r="R435" s="88"/>
      <c r="S435" s="88"/>
      <c r="T435" s="98"/>
      <c r="U435" s="1"/>
      <c r="V435" s="43"/>
      <c r="W435" s="1"/>
      <c r="X435" s="1"/>
    </row>
    <row r="436" spans="3:54" ht="15" customHeight="1" x14ac:dyDescent="0.4">
      <c r="C436" s="1"/>
      <c r="I436" s="1"/>
      <c r="J436" s="1"/>
      <c r="K436" s="1"/>
      <c r="L436" s="1"/>
      <c r="M436" s="1"/>
      <c r="P436" s="1"/>
      <c r="Q436" s="88"/>
      <c r="R436" s="88"/>
      <c r="S436" s="88"/>
      <c r="T436" s="98"/>
      <c r="U436" s="1"/>
      <c r="V436" s="43"/>
      <c r="W436" s="1"/>
      <c r="X436" s="1"/>
    </row>
    <row r="437" spans="3:54" ht="15" customHeight="1" x14ac:dyDescent="0.4">
      <c r="C437" s="1"/>
      <c r="I437" s="1"/>
      <c r="J437" s="1"/>
      <c r="K437" s="1"/>
      <c r="L437" s="1"/>
      <c r="M437" s="1"/>
      <c r="P437" s="1"/>
      <c r="Q437" s="88"/>
      <c r="R437" s="88"/>
      <c r="S437" s="88"/>
      <c r="T437" s="98"/>
      <c r="U437" s="1"/>
      <c r="V437" s="43"/>
      <c r="W437" s="1"/>
      <c r="X437" s="1"/>
    </row>
    <row r="438" spans="3:54" ht="15" customHeight="1" x14ac:dyDescent="0.4">
      <c r="C438" s="1"/>
      <c r="I438" s="1"/>
      <c r="J438" s="1"/>
      <c r="K438" s="1"/>
      <c r="L438" s="1"/>
      <c r="M438" s="1"/>
      <c r="P438" s="1"/>
      <c r="Q438" s="88"/>
      <c r="R438" s="88"/>
      <c r="S438" s="88"/>
      <c r="T438" s="98"/>
      <c r="U438" s="1"/>
      <c r="V438" s="43"/>
      <c r="W438" s="1"/>
      <c r="X438" s="1"/>
    </row>
    <row r="439" spans="3:54" ht="15" customHeight="1" x14ac:dyDescent="0.4">
      <c r="C439" s="1"/>
      <c r="I439" s="1"/>
      <c r="J439" s="1"/>
      <c r="K439" s="1"/>
      <c r="L439" s="1"/>
      <c r="M439" s="1"/>
      <c r="P439" s="1"/>
      <c r="Q439" s="88"/>
      <c r="R439" s="88"/>
      <c r="S439" s="88"/>
      <c r="T439" s="98"/>
      <c r="U439" s="1"/>
      <c r="V439" s="43"/>
      <c r="W439" s="1"/>
      <c r="X439" s="1"/>
    </row>
    <row r="440" spans="3:54" ht="15" customHeight="1" x14ac:dyDescent="0.4">
      <c r="C440" s="1"/>
      <c r="I440" s="1"/>
      <c r="J440" s="1"/>
      <c r="K440" s="1"/>
      <c r="L440" s="1"/>
      <c r="M440" s="1"/>
      <c r="P440" s="1"/>
      <c r="Q440" s="88"/>
      <c r="R440" s="88"/>
      <c r="S440" s="88"/>
      <c r="T440" s="98"/>
      <c r="U440" s="1"/>
      <c r="V440" s="43"/>
      <c r="W440" s="1"/>
      <c r="X440" s="1"/>
    </row>
    <row r="441" spans="3:54" ht="15" customHeight="1" x14ac:dyDescent="0.4">
      <c r="C441" s="1"/>
      <c r="I441" s="1"/>
      <c r="J441" s="1"/>
      <c r="K441" s="1"/>
      <c r="L441" s="1"/>
      <c r="M441" s="1"/>
      <c r="P441" s="1"/>
      <c r="Q441" s="88"/>
      <c r="R441" s="88"/>
      <c r="S441" s="88"/>
      <c r="T441" s="98"/>
      <c r="U441" s="1"/>
      <c r="V441" s="43"/>
      <c r="W441" s="1"/>
      <c r="X441" s="1"/>
    </row>
    <row r="442" spans="3:54" ht="15" customHeight="1" x14ac:dyDescent="0.4">
      <c r="C442" s="1"/>
      <c r="I442" s="1"/>
      <c r="J442" s="1"/>
      <c r="K442" s="1"/>
      <c r="L442" s="1"/>
      <c r="M442" s="1"/>
      <c r="P442" s="1"/>
      <c r="Q442" s="88"/>
      <c r="R442" s="88"/>
      <c r="S442" s="88"/>
      <c r="T442" s="98"/>
      <c r="U442" s="1"/>
      <c r="V442" s="43"/>
      <c r="W442" s="1"/>
      <c r="X442" s="1"/>
    </row>
    <row r="443" spans="3:54" ht="15" customHeight="1" x14ac:dyDescent="0.4">
      <c r="C443" s="1"/>
      <c r="I443" s="1"/>
      <c r="J443" s="1"/>
      <c r="K443" s="1"/>
      <c r="L443" s="1"/>
      <c r="M443" s="1"/>
      <c r="P443" s="1"/>
      <c r="Q443" s="88"/>
      <c r="R443" s="88"/>
      <c r="S443" s="88"/>
      <c r="T443" s="98"/>
      <c r="U443" s="1"/>
      <c r="V443" s="43"/>
      <c r="W443" s="1"/>
      <c r="X443" s="1"/>
    </row>
    <row r="444" spans="3:54" ht="15" customHeight="1" x14ac:dyDescent="0.4">
      <c r="C444" s="1"/>
      <c r="I444" s="1"/>
      <c r="J444" s="1"/>
      <c r="K444" s="1"/>
      <c r="L444" s="1"/>
      <c r="M444" s="1"/>
      <c r="P444" s="1"/>
      <c r="Q444" s="88"/>
      <c r="R444" s="88"/>
      <c r="S444" s="88"/>
      <c r="T444" s="98"/>
      <c r="U444" s="1"/>
      <c r="V444" s="43"/>
      <c r="W444" s="1"/>
      <c r="X444" s="1"/>
    </row>
    <row r="445" spans="3:54" ht="15" customHeight="1" x14ac:dyDescent="0.4">
      <c r="C445" s="1"/>
      <c r="I445" s="1"/>
      <c r="J445" s="1"/>
      <c r="K445" s="1"/>
      <c r="L445" s="1"/>
      <c r="M445" s="1"/>
      <c r="P445" s="1"/>
      <c r="Q445" s="88"/>
      <c r="R445" s="88"/>
      <c r="S445" s="88"/>
      <c r="T445" s="98"/>
      <c r="U445" s="1"/>
      <c r="V445" s="43"/>
      <c r="W445" s="1"/>
      <c r="X445" s="1"/>
    </row>
    <row r="446" spans="3:54" ht="15" customHeight="1" x14ac:dyDescent="0.4">
      <c r="C446" s="1"/>
      <c r="I446" s="1"/>
      <c r="J446" s="1"/>
      <c r="K446" s="1"/>
      <c r="L446" s="1"/>
      <c r="M446" s="1"/>
      <c r="P446" s="1"/>
      <c r="Q446" s="88"/>
      <c r="R446" s="88"/>
      <c r="S446" s="88"/>
      <c r="T446" s="98"/>
      <c r="U446" s="1"/>
      <c r="V446" s="43"/>
      <c r="W446" s="1"/>
      <c r="X446" s="1"/>
    </row>
    <row r="447" spans="3:54" ht="15" customHeight="1" x14ac:dyDescent="0.4">
      <c r="C447" s="1"/>
      <c r="I447" s="1"/>
      <c r="J447" s="1"/>
      <c r="K447" s="1"/>
      <c r="L447" s="1"/>
      <c r="M447" s="1"/>
      <c r="P447" s="1"/>
      <c r="Q447" s="88"/>
      <c r="R447" s="88"/>
      <c r="S447" s="88"/>
      <c r="T447" s="98"/>
      <c r="U447" s="1"/>
      <c r="V447" s="43"/>
      <c r="W447" s="1"/>
      <c r="X447" s="1"/>
    </row>
    <row r="448" spans="3:54" ht="15" customHeight="1" x14ac:dyDescent="0.4">
      <c r="C448" s="1"/>
      <c r="I448" s="1"/>
      <c r="J448" s="1"/>
      <c r="K448" s="1"/>
      <c r="L448" s="1"/>
      <c r="M448" s="1"/>
      <c r="P448" s="1"/>
      <c r="Q448" s="88"/>
      <c r="R448" s="88"/>
      <c r="S448" s="88"/>
      <c r="T448" s="98"/>
      <c r="U448" s="1"/>
      <c r="V448" s="43"/>
      <c r="W448" s="1"/>
      <c r="X448" s="1"/>
    </row>
    <row r="449" spans="3:24" ht="15" customHeight="1" x14ac:dyDescent="0.4">
      <c r="C449" s="1"/>
      <c r="I449" s="1"/>
      <c r="J449" s="1"/>
      <c r="K449" s="1"/>
      <c r="L449" s="1"/>
      <c r="M449" s="1"/>
      <c r="P449" s="1"/>
      <c r="Q449" s="88"/>
      <c r="R449" s="88"/>
      <c r="S449" s="88"/>
      <c r="T449" s="98"/>
      <c r="U449" s="1"/>
      <c r="V449" s="43"/>
      <c r="W449" s="1"/>
      <c r="X449" s="1"/>
    </row>
    <row r="450" spans="3:24" ht="15" customHeight="1" x14ac:dyDescent="0.4">
      <c r="C450" s="1"/>
      <c r="I450" s="1"/>
      <c r="J450" s="1"/>
      <c r="K450" s="1"/>
      <c r="L450" s="1"/>
      <c r="M450" s="1"/>
      <c r="P450" s="1"/>
      <c r="Q450" s="88"/>
      <c r="R450" s="88"/>
      <c r="S450" s="88"/>
      <c r="T450" s="98"/>
      <c r="U450" s="1"/>
      <c r="V450" s="43"/>
      <c r="W450" s="1"/>
      <c r="X450" s="1"/>
    </row>
    <row r="451" spans="3:24" ht="15" customHeight="1" x14ac:dyDescent="0.4">
      <c r="C451" s="1"/>
      <c r="I451" s="1"/>
      <c r="J451" s="1"/>
      <c r="K451" s="1"/>
      <c r="L451" s="1"/>
      <c r="M451" s="1"/>
      <c r="P451" s="1"/>
      <c r="Q451" s="88"/>
      <c r="R451" s="88"/>
      <c r="S451" s="88"/>
      <c r="T451" s="98"/>
      <c r="U451" s="1"/>
      <c r="V451" s="43"/>
      <c r="W451" s="1"/>
      <c r="X451" s="1"/>
    </row>
    <row r="452" spans="3:24" ht="15" customHeight="1" x14ac:dyDescent="0.4">
      <c r="C452" s="1"/>
      <c r="I452" s="1"/>
      <c r="J452" s="1"/>
      <c r="K452" s="1"/>
      <c r="L452" s="1"/>
      <c r="M452" s="1"/>
      <c r="P452" s="1"/>
      <c r="Q452" s="88"/>
      <c r="R452" s="88"/>
      <c r="S452" s="88"/>
      <c r="T452" s="98"/>
      <c r="U452" s="1"/>
      <c r="V452" s="43"/>
      <c r="W452" s="1"/>
      <c r="X452" s="1"/>
    </row>
    <row r="453" spans="3:24" ht="15" customHeight="1" x14ac:dyDescent="0.4">
      <c r="C453" s="1"/>
      <c r="I453" s="1"/>
      <c r="J453" s="1"/>
      <c r="K453" s="1"/>
      <c r="L453" s="1"/>
      <c r="M453" s="1"/>
      <c r="P453" s="1"/>
      <c r="Q453" s="88"/>
      <c r="R453" s="88"/>
      <c r="S453" s="88"/>
      <c r="T453" s="98"/>
      <c r="U453" s="1"/>
      <c r="V453" s="43"/>
      <c r="W453" s="1"/>
      <c r="X453" s="1"/>
    </row>
    <row r="454" spans="3:24" ht="15" customHeight="1" x14ac:dyDescent="0.4">
      <c r="C454" s="1"/>
      <c r="I454" s="1"/>
      <c r="J454" s="1"/>
      <c r="K454" s="1"/>
      <c r="L454" s="1"/>
      <c r="M454" s="1"/>
      <c r="P454" s="1"/>
      <c r="Q454" s="88"/>
      <c r="R454" s="88"/>
      <c r="S454" s="88"/>
      <c r="T454" s="98"/>
      <c r="U454" s="1"/>
      <c r="V454" s="43"/>
      <c r="W454" s="1"/>
      <c r="X454" s="1"/>
    </row>
    <row r="455" spans="3:24" ht="15" customHeight="1" x14ac:dyDescent="0.4">
      <c r="C455" s="1"/>
      <c r="I455" s="1"/>
      <c r="J455" s="1"/>
      <c r="K455" s="1"/>
      <c r="L455" s="1"/>
      <c r="M455" s="1"/>
      <c r="P455" s="1"/>
      <c r="Q455" s="88"/>
      <c r="R455" s="88"/>
      <c r="S455" s="88"/>
      <c r="T455" s="98"/>
      <c r="U455" s="1"/>
      <c r="V455" s="43"/>
      <c r="W455" s="1"/>
      <c r="X455" s="1"/>
    </row>
    <row r="456" spans="3:24" ht="15" customHeight="1" x14ac:dyDescent="0.4">
      <c r="C456" s="1"/>
      <c r="I456" s="1"/>
      <c r="J456" s="1"/>
      <c r="K456" s="1"/>
      <c r="L456" s="1"/>
      <c r="M456" s="1"/>
      <c r="P456" s="1"/>
      <c r="Q456" s="88"/>
      <c r="R456" s="88"/>
      <c r="S456" s="88"/>
      <c r="T456" s="98"/>
      <c r="U456" s="1"/>
      <c r="V456" s="43"/>
      <c r="W456" s="1"/>
      <c r="X456" s="1"/>
    </row>
    <row r="457" spans="3:24" ht="15" customHeight="1" x14ac:dyDescent="0.4">
      <c r="C457" s="1"/>
      <c r="I457" s="1"/>
      <c r="J457" s="1"/>
      <c r="K457" s="1"/>
      <c r="L457" s="1"/>
      <c r="M457" s="1"/>
      <c r="P457" s="1"/>
      <c r="Q457" s="88"/>
      <c r="R457" s="88"/>
      <c r="S457" s="88"/>
      <c r="T457" s="98"/>
      <c r="U457" s="1"/>
      <c r="V457" s="43"/>
      <c r="W457" s="1"/>
      <c r="X457" s="1"/>
    </row>
    <row r="458" spans="3:24" ht="15" customHeight="1" x14ac:dyDescent="0.4">
      <c r="C458" s="1"/>
      <c r="I458" s="1"/>
      <c r="J458" s="1"/>
      <c r="K458" s="1"/>
      <c r="L458" s="1"/>
      <c r="M458" s="1"/>
      <c r="P458" s="1"/>
      <c r="Q458" s="88"/>
      <c r="R458" s="88"/>
      <c r="S458" s="88"/>
      <c r="T458" s="98"/>
      <c r="U458" s="1"/>
      <c r="V458" s="43"/>
      <c r="W458" s="1"/>
      <c r="X458" s="1"/>
    </row>
    <row r="459" spans="3:24" ht="15" customHeight="1" x14ac:dyDescent="0.4">
      <c r="C459" s="1"/>
      <c r="I459" s="1"/>
      <c r="J459" s="1"/>
      <c r="K459" s="1"/>
      <c r="L459" s="1"/>
      <c r="M459" s="1"/>
      <c r="P459" s="1"/>
      <c r="Q459" s="88"/>
      <c r="R459" s="88"/>
      <c r="S459" s="88"/>
      <c r="T459" s="98"/>
      <c r="U459" s="1"/>
      <c r="V459" s="43"/>
      <c r="W459" s="1"/>
      <c r="X459" s="1"/>
    </row>
    <row r="460" spans="3:24" ht="15" customHeight="1" x14ac:dyDescent="0.4">
      <c r="C460" s="1"/>
      <c r="I460" s="1"/>
      <c r="J460" s="1"/>
      <c r="K460" s="1"/>
      <c r="L460" s="1"/>
      <c r="M460" s="1"/>
      <c r="P460" s="1"/>
      <c r="Q460" s="88"/>
      <c r="R460" s="88"/>
      <c r="S460" s="88"/>
      <c r="T460" s="98"/>
      <c r="U460" s="1"/>
      <c r="V460" s="43"/>
      <c r="W460" s="1"/>
      <c r="X460" s="1"/>
    </row>
    <row r="461" spans="3:24" ht="15" customHeight="1" x14ac:dyDescent="0.4">
      <c r="C461" s="1"/>
      <c r="I461" s="1"/>
      <c r="J461" s="1"/>
      <c r="K461" s="1"/>
      <c r="L461" s="1"/>
      <c r="M461" s="1"/>
      <c r="P461" s="1"/>
      <c r="Q461" s="88"/>
      <c r="R461" s="88"/>
      <c r="S461" s="88"/>
      <c r="T461" s="98"/>
      <c r="U461" s="1"/>
      <c r="V461" s="43"/>
      <c r="W461" s="1"/>
      <c r="X461" s="1"/>
    </row>
    <row r="462" spans="3:24" ht="15" customHeight="1" x14ac:dyDescent="0.4">
      <c r="C462" s="1"/>
      <c r="I462" s="1"/>
      <c r="J462" s="1"/>
      <c r="K462" s="1"/>
      <c r="L462" s="1"/>
      <c r="M462" s="1"/>
      <c r="P462" s="1"/>
      <c r="Q462" s="88"/>
      <c r="R462" s="88"/>
      <c r="S462" s="88"/>
      <c r="T462" s="98"/>
      <c r="U462" s="1"/>
      <c r="V462" s="43"/>
      <c r="W462" s="1"/>
      <c r="X462" s="1"/>
    </row>
    <row r="463" spans="3:24" ht="15" customHeight="1" x14ac:dyDescent="0.4">
      <c r="C463" s="1"/>
      <c r="I463" s="1"/>
      <c r="J463" s="1"/>
      <c r="K463" s="1"/>
      <c r="L463" s="1"/>
      <c r="M463" s="1"/>
      <c r="P463" s="1"/>
      <c r="Q463" s="88"/>
      <c r="R463" s="88"/>
      <c r="S463" s="88"/>
      <c r="T463" s="98"/>
      <c r="U463" s="1"/>
      <c r="V463" s="43"/>
      <c r="W463" s="1"/>
      <c r="X463" s="1"/>
    </row>
  </sheetData>
  <phoneticPr fontId="19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03E0-51AB-4383-9BBB-3B8ADC7B4094}">
  <dimension ref="A1:AE352"/>
  <sheetViews>
    <sheetView topLeftCell="A4" workbookViewId="0">
      <selection activeCell="A7" sqref="A7:XFD8"/>
    </sheetView>
  </sheetViews>
  <sheetFormatPr defaultColWidth="9.23046875" defaultRowHeight="15.9" x14ac:dyDescent="0.45"/>
  <cols>
    <col min="1" max="3" width="19.23046875" style="108" customWidth="1"/>
    <col min="4" max="5" width="31.23046875" style="108" customWidth="1"/>
    <col min="6" max="6" width="6.15234375" style="108" customWidth="1"/>
    <col min="7" max="7" width="6.23046875" style="108" customWidth="1"/>
    <col min="8" max="8" width="8.15234375" style="108" customWidth="1"/>
    <col min="9" max="10" width="4.23046875" style="108" customWidth="1"/>
    <col min="11" max="11" width="2.23046875" style="110" customWidth="1"/>
    <col min="12" max="13" width="8.69140625" style="110" customWidth="1"/>
    <col min="14" max="14" width="8.69140625" style="113" customWidth="1"/>
    <col min="15" max="16" width="8.69140625" style="110" customWidth="1"/>
    <col min="17" max="17" width="8.69140625" style="113" customWidth="1"/>
    <col min="18" max="19" width="8.69140625" style="108" customWidth="1"/>
    <col min="20" max="20" width="7.15234375" style="113" customWidth="1"/>
    <col min="21" max="21" width="7.15234375" style="110" customWidth="1"/>
    <col min="22" max="22" width="7.15234375" style="113" customWidth="1"/>
    <col min="23" max="26" width="9.23046875" style="108"/>
    <col min="27" max="27" width="7.15234375" style="110" customWidth="1"/>
    <col min="28" max="28" width="7.15234375" style="113" customWidth="1"/>
    <col min="29" max="29" width="7.15234375" style="110" customWidth="1"/>
    <col min="30" max="30" width="7.15234375" style="113" customWidth="1"/>
    <col min="31" max="31" width="7.15234375" style="110" customWidth="1"/>
    <col min="32" max="16384" width="9.23046875" style="108"/>
  </cols>
  <sheetData>
    <row r="1" spans="1:31" ht="28.3" customHeight="1" x14ac:dyDescent="0.45">
      <c r="A1" s="104" t="s">
        <v>4569</v>
      </c>
      <c r="B1" s="104" t="s">
        <v>4570</v>
      </c>
      <c r="C1" s="104" t="s">
        <v>4571</v>
      </c>
      <c r="D1" s="104" t="s">
        <v>4572</v>
      </c>
      <c r="E1" s="104" t="s">
        <v>4573</v>
      </c>
      <c r="F1" s="104" t="s">
        <v>4574</v>
      </c>
      <c r="G1" s="104" t="s">
        <v>4575</v>
      </c>
      <c r="H1" s="104" t="s">
        <v>4576</v>
      </c>
      <c r="I1" s="104" t="s">
        <v>4577</v>
      </c>
      <c r="J1" s="104" t="s">
        <v>4578</v>
      </c>
      <c r="K1" s="105" t="s">
        <v>4579</v>
      </c>
      <c r="L1" s="104" t="s">
        <v>4580</v>
      </c>
      <c r="M1" s="106" t="s">
        <v>4581</v>
      </c>
      <c r="N1" s="106" t="s">
        <v>4582</v>
      </c>
      <c r="O1" s="106" t="s">
        <v>4583</v>
      </c>
      <c r="P1" s="104" t="s">
        <v>4584</v>
      </c>
      <c r="Q1" s="107" t="s">
        <v>4585</v>
      </c>
      <c r="R1" s="107" t="s">
        <v>4586</v>
      </c>
      <c r="S1" s="107" t="s">
        <v>4587</v>
      </c>
      <c r="T1" s="106" t="s">
        <v>4588</v>
      </c>
      <c r="U1" s="106" t="s">
        <v>4589</v>
      </c>
      <c r="V1" s="106" t="s">
        <v>4590</v>
      </c>
      <c r="W1" s="107" t="s">
        <v>4591</v>
      </c>
      <c r="X1" s="107" t="s">
        <v>4592</v>
      </c>
      <c r="Y1" s="107" t="s">
        <v>4593</v>
      </c>
      <c r="AA1" s="108"/>
      <c r="AB1" s="108"/>
      <c r="AC1" s="108"/>
      <c r="AD1" s="108"/>
      <c r="AE1" s="108"/>
    </row>
    <row r="2" spans="1:31" x14ac:dyDescent="0.45">
      <c r="A2" s="108" t="s">
        <v>4214</v>
      </c>
      <c r="B2" s="108" t="s">
        <v>4219</v>
      </c>
      <c r="D2" s="115" t="s">
        <v>4220</v>
      </c>
      <c r="E2" s="115" t="s">
        <v>4594</v>
      </c>
      <c r="F2" s="108">
        <v>2.1246441281099999</v>
      </c>
      <c r="G2" s="108">
        <v>48.704982206399997</v>
      </c>
      <c r="H2" s="109">
        <f>(Table2[[#This Row],[RD]]/(Table2[[#This Row],[OnT]]/100))/0.3296</f>
        <v>13.23505057889726</v>
      </c>
      <c r="I2" s="108" t="s">
        <v>4595</v>
      </c>
      <c r="J2" s="108" t="s">
        <v>4596</v>
      </c>
      <c r="K2" s="110">
        <v>0.56930000000000003</v>
      </c>
      <c r="L2" s="110">
        <f t="shared" ref="L2:L65" si="0">AVERAGE(M2,N2,O2)</f>
        <v>0.9140681003584229</v>
      </c>
      <c r="M2" s="110">
        <v>0.92473118279569888</v>
      </c>
      <c r="N2" s="110">
        <v>0.92500000000000004</v>
      </c>
      <c r="O2" s="111">
        <v>0.89247311827956988</v>
      </c>
      <c r="P2" s="110">
        <f t="shared" ref="P2:P65" si="1">AVERAGE(Q2,R2,S2)</f>
        <v>0.35135135135135132</v>
      </c>
      <c r="Q2" s="112">
        <v>1</v>
      </c>
      <c r="R2" s="113">
        <v>5.4054054054054057E-2</v>
      </c>
      <c r="S2" s="113">
        <v>0</v>
      </c>
      <c r="T2" s="110">
        <v>0.86315789473684212</v>
      </c>
      <c r="U2" s="110">
        <v>0.9</v>
      </c>
      <c r="V2" s="110">
        <v>0.91208791208791207</v>
      </c>
      <c r="W2" s="114">
        <v>1</v>
      </c>
      <c r="X2" s="113">
        <v>7.407407407407407E-2</v>
      </c>
      <c r="Y2" s="113">
        <v>0</v>
      </c>
      <c r="AA2" s="108">
        <f>1/351</f>
        <v>2.8490028490028491E-3</v>
      </c>
      <c r="AB2" s="108">
        <f>AA2*351</f>
        <v>1</v>
      </c>
      <c r="AC2" s="108"/>
      <c r="AD2" s="108"/>
      <c r="AE2" s="108"/>
    </row>
    <row r="3" spans="1:31" x14ac:dyDescent="0.45">
      <c r="A3" s="108" t="s">
        <v>4204</v>
      </c>
      <c r="B3" s="108" t="s">
        <v>4195</v>
      </c>
      <c r="D3" s="115" t="s">
        <v>4209</v>
      </c>
      <c r="E3" s="115" t="s">
        <v>4597</v>
      </c>
      <c r="F3" s="108">
        <v>0.110608540925</v>
      </c>
      <c r="G3" s="108">
        <v>6.8402135231300001</v>
      </c>
      <c r="H3" s="109">
        <f>(Table2[[#This Row],[RD]]/(Table2[[#This Row],[OnT]]/100))/0.3296</f>
        <v>4.9060480976656997</v>
      </c>
      <c r="I3" s="108" t="s">
        <v>4598</v>
      </c>
      <c r="J3" s="108" t="s">
        <v>4596</v>
      </c>
      <c r="K3" s="110">
        <v>0.97499999999999998</v>
      </c>
      <c r="L3" s="110">
        <f t="shared" si="0"/>
        <v>1</v>
      </c>
      <c r="M3" s="110">
        <v>1</v>
      </c>
      <c r="N3" s="110">
        <v>1</v>
      </c>
      <c r="O3" s="110">
        <v>1</v>
      </c>
      <c r="P3" s="110">
        <f t="shared" si="1"/>
        <v>3.9336917562724012E-2</v>
      </c>
      <c r="Q3" s="113">
        <v>2.1505376344086023E-2</v>
      </c>
      <c r="R3" s="113">
        <v>7.4999999999999997E-2</v>
      </c>
      <c r="S3" s="113">
        <v>2.1505376344086023E-2</v>
      </c>
      <c r="T3" s="110">
        <v>1</v>
      </c>
      <c r="U3" s="110">
        <v>1</v>
      </c>
      <c r="V3" s="110">
        <v>1</v>
      </c>
      <c r="W3" s="113">
        <v>2.1052631578947368E-2</v>
      </c>
      <c r="X3" s="113">
        <v>8.8888888888888892E-2</v>
      </c>
      <c r="Y3" s="113">
        <v>2.197802197802198E-2</v>
      </c>
      <c r="AA3" s="108">
        <f>AVERAGE(Table2[HogQ])</f>
        <v>1.0027381845239336</v>
      </c>
      <c r="AB3" s="108"/>
      <c r="AC3" s="108"/>
      <c r="AD3" s="108"/>
      <c r="AE3" s="108"/>
    </row>
    <row r="4" spans="1:31" x14ac:dyDescent="0.45">
      <c r="A4" s="108" t="s">
        <v>4190</v>
      </c>
      <c r="B4" s="108" t="s">
        <v>4195</v>
      </c>
      <c r="D4" s="115" t="s">
        <v>4196</v>
      </c>
      <c r="E4" s="115" t="s">
        <v>4599</v>
      </c>
      <c r="F4" s="108">
        <v>0.16258362989299999</v>
      </c>
      <c r="G4" s="108">
        <v>14.551245551599999</v>
      </c>
      <c r="H4" s="109">
        <f>(Table2[[#This Row],[RD]]/(Table2[[#This Row],[OnT]]/100))/0.3296</f>
        <v>3.3899199514053691</v>
      </c>
      <c r="I4" s="108" t="s">
        <v>4598</v>
      </c>
      <c r="J4" s="108" t="s">
        <v>4596</v>
      </c>
      <c r="K4" s="110">
        <v>0.96439999999999992</v>
      </c>
      <c r="L4" s="110">
        <f t="shared" si="0"/>
        <v>1</v>
      </c>
      <c r="M4" s="110">
        <v>1</v>
      </c>
      <c r="N4" s="110">
        <v>1</v>
      </c>
      <c r="O4" s="110">
        <v>1</v>
      </c>
      <c r="P4" s="110">
        <f t="shared" si="1"/>
        <v>3.9336917562724012E-2</v>
      </c>
      <c r="Q4" s="113">
        <v>2.1505376344086023E-2</v>
      </c>
      <c r="R4" s="113">
        <v>7.4999999999999997E-2</v>
      </c>
      <c r="S4" s="113">
        <v>2.1505376344086023E-2</v>
      </c>
      <c r="T4" s="110">
        <v>1</v>
      </c>
      <c r="U4" s="110">
        <v>0.98888888888888893</v>
      </c>
      <c r="V4" s="110">
        <v>1</v>
      </c>
      <c r="W4" s="113">
        <v>2.1052631578947368E-2</v>
      </c>
      <c r="X4" s="113">
        <v>8.98876404494382E-2</v>
      </c>
      <c r="Y4" s="113">
        <v>2.197802197802198E-2</v>
      </c>
      <c r="AA4" s="108"/>
      <c r="AB4" s="108"/>
      <c r="AC4" s="108"/>
      <c r="AD4" s="108"/>
      <c r="AE4" s="108"/>
    </row>
    <row r="5" spans="1:31" x14ac:dyDescent="0.45">
      <c r="A5" s="108" t="s">
        <v>2993</v>
      </c>
      <c r="B5" s="108">
        <v>0</v>
      </c>
      <c r="C5" s="108" t="s">
        <v>98</v>
      </c>
      <c r="D5" s="115" t="s">
        <v>4600</v>
      </c>
      <c r="E5" s="115" t="s">
        <v>4599</v>
      </c>
      <c r="F5" s="108">
        <v>0.17144128113900001</v>
      </c>
      <c r="G5" s="108">
        <v>96.099288256199998</v>
      </c>
      <c r="H5" s="108">
        <f>(Table2[[#This Row],[RD]]/(Table2[[#This Row],[OnT]]/100))/0.3296</f>
        <v>0.54126261230166028</v>
      </c>
      <c r="I5" s="108" t="s">
        <v>4598</v>
      </c>
      <c r="J5" s="108" t="s">
        <v>4596</v>
      </c>
      <c r="K5" s="110">
        <v>0.98569999999999991</v>
      </c>
      <c r="L5" s="110">
        <f t="shared" si="0"/>
        <v>1</v>
      </c>
      <c r="M5" s="110">
        <v>1</v>
      </c>
      <c r="N5" s="110">
        <v>1</v>
      </c>
      <c r="O5" s="110">
        <v>1</v>
      </c>
      <c r="P5" s="110">
        <f t="shared" si="1"/>
        <v>3.1003584229390684E-2</v>
      </c>
      <c r="Q5" s="113">
        <v>2.1505376344086023E-2</v>
      </c>
      <c r="R5" s="113">
        <v>0.05</v>
      </c>
      <c r="S5" s="113">
        <v>2.1505376344086023E-2</v>
      </c>
      <c r="T5" s="110">
        <v>1</v>
      </c>
      <c r="U5" s="110">
        <v>1</v>
      </c>
      <c r="V5" s="110">
        <v>1</v>
      </c>
      <c r="W5" s="113">
        <v>2.1052631578947368E-2</v>
      </c>
      <c r="X5" s="113">
        <v>6.6666666666666666E-2</v>
      </c>
      <c r="Y5" s="113">
        <v>2.197802197802198E-2</v>
      </c>
      <c r="AA5" s="108"/>
      <c r="AB5" s="108"/>
      <c r="AC5" s="108"/>
      <c r="AD5" s="108"/>
      <c r="AE5" s="108"/>
    </row>
    <row r="6" spans="1:31" x14ac:dyDescent="0.45">
      <c r="A6" s="108" t="s">
        <v>1168</v>
      </c>
      <c r="B6" s="108">
        <v>0</v>
      </c>
      <c r="D6" s="115" t="s">
        <v>4600</v>
      </c>
      <c r="E6" s="115" t="s">
        <v>4601</v>
      </c>
      <c r="F6" s="108">
        <v>0.69114590747299998</v>
      </c>
      <c r="G6" s="108">
        <v>81.125622775799997</v>
      </c>
      <c r="H6" s="108">
        <f>(Table2[[#This Row],[RD]]/(Table2[[#This Row],[OnT]]/100))/0.3296</f>
        <v>2.5847854120754032</v>
      </c>
      <c r="I6" s="108" t="s">
        <v>4598</v>
      </c>
      <c r="J6" s="108" t="s">
        <v>4596</v>
      </c>
      <c r="K6" s="110">
        <v>0.96439999999999992</v>
      </c>
      <c r="L6" s="110">
        <f t="shared" si="0"/>
        <v>0.99583333333333324</v>
      </c>
      <c r="M6" s="110">
        <v>1</v>
      </c>
      <c r="N6" s="110">
        <v>0.98750000000000004</v>
      </c>
      <c r="O6" s="110">
        <v>1</v>
      </c>
      <c r="P6" s="110">
        <f t="shared" si="1"/>
        <v>0</v>
      </c>
      <c r="Q6" s="113">
        <v>0</v>
      </c>
      <c r="R6" s="113">
        <v>0</v>
      </c>
      <c r="S6" s="113">
        <v>0</v>
      </c>
      <c r="T6" s="110">
        <v>1</v>
      </c>
      <c r="U6" s="110">
        <v>1</v>
      </c>
      <c r="V6" s="110">
        <v>1</v>
      </c>
      <c r="W6" s="113">
        <v>0</v>
      </c>
      <c r="X6" s="113">
        <v>0</v>
      </c>
      <c r="Y6" s="113">
        <v>0</v>
      </c>
      <c r="AA6" s="108"/>
      <c r="AB6" s="108"/>
      <c r="AC6" s="108"/>
      <c r="AD6" s="108"/>
      <c r="AE6" s="108"/>
    </row>
    <row r="7" spans="1:31" x14ac:dyDescent="0.45">
      <c r="A7" s="108" t="s">
        <v>2578</v>
      </c>
      <c r="B7" s="108">
        <v>0</v>
      </c>
      <c r="C7" s="108" t="s">
        <v>98</v>
      </c>
      <c r="D7" s="115" t="s">
        <v>4600</v>
      </c>
      <c r="E7" s="115" t="s">
        <v>4601</v>
      </c>
      <c r="F7" s="108">
        <v>0.45881494661900002</v>
      </c>
      <c r="G7" s="108">
        <v>97.123487544499994</v>
      </c>
      <c r="H7" s="108">
        <f>(Table2[[#This Row],[RD]]/(Table2[[#This Row],[OnT]]/100))/0.3296</f>
        <v>1.4332636463205197</v>
      </c>
      <c r="I7" s="108" t="s">
        <v>4598</v>
      </c>
      <c r="J7" s="108" t="s">
        <v>4596</v>
      </c>
      <c r="K7" s="110">
        <v>0.97860000000000003</v>
      </c>
      <c r="L7" s="110">
        <f t="shared" si="0"/>
        <v>0.99583333333333324</v>
      </c>
      <c r="M7" s="110">
        <v>1</v>
      </c>
      <c r="N7" s="110">
        <v>0.98750000000000004</v>
      </c>
      <c r="O7" s="110">
        <v>1</v>
      </c>
      <c r="P7" s="110">
        <f t="shared" si="1"/>
        <v>0</v>
      </c>
      <c r="Q7" s="113">
        <v>0</v>
      </c>
      <c r="R7" s="113">
        <v>0</v>
      </c>
      <c r="S7" s="113">
        <v>0</v>
      </c>
      <c r="T7" s="110">
        <v>1</v>
      </c>
      <c r="U7" s="110">
        <v>1</v>
      </c>
      <c r="V7" s="110">
        <v>1</v>
      </c>
      <c r="W7" s="113">
        <v>0</v>
      </c>
      <c r="X7" s="113">
        <v>0</v>
      </c>
      <c r="Y7" s="113">
        <v>0</v>
      </c>
      <c r="AA7" s="108"/>
      <c r="AB7" s="108"/>
      <c r="AC7" s="108"/>
      <c r="AD7" s="108"/>
      <c r="AE7" s="108"/>
    </row>
    <row r="8" spans="1:31" x14ac:dyDescent="0.45">
      <c r="A8" s="108" t="s">
        <v>3817</v>
      </c>
      <c r="B8" s="108" t="s">
        <v>4602</v>
      </c>
      <c r="C8" s="108" t="s">
        <v>3264</v>
      </c>
      <c r="D8" s="115" t="s">
        <v>4600</v>
      </c>
      <c r="E8" s="115" t="s">
        <v>4601</v>
      </c>
      <c r="F8" s="108">
        <v>0.27138434163699998</v>
      </c>
      <c r="G8" s="108">
        <v>68.544483985799999</v>
      </c>
      <c r="H8" s="108">
        <f>(Table2[[#This Row],[RD]]/(Table2[[#This Row],[OnT]]/100))/0.3296</f>
        <v>1.2012269624764633</v>
      </c>
      <c r="I8" s="108" t="s">
        <v>4598</v>
      </c>
      <c r="J8" s="108" t="s">
        <v>4596</v>
      </c>
      <c r="K8" s="110">
        <v>0.98569999999999991</v>
      </c>
      <c r="L8" s="110">
        <f t="shared" si="0"/>
        <v>1</v>
      </c>
      <c r="M8" s="110">
        <v>1</v>
      </c>
      <c r="N8" s="110">
        <v>1</v>
      </c>
      <c r="O8" s="110">
        <v>1</v>
      </c>
      <c r="P8" s="110">
        <f t="shared" si="1"/>
        <v>0</v>
      </c>
      <c r="Q8" s="113">
        <v>0</v>
      </c>
      <c r="R8" s="113">
        <v>0</v>
      </c>
      <c r="S8" s="113">
        <v>0</v>
      </c>
      <c r="T8" s="110">
        <v>1</v>
      </c>
      <c r="U8" s="110">
        <v>1</v>
      </c>
      <c r="V8" s="110">
        <v>1</v>
      </c>
      <c r="W8" s="113">
        <v>0</v>
      </c>
      <c r="X8" s="113">
        <v>0</v>
      </c>
      <c r="Y8" s="113">
        <v>0</v>
      </c>
      <c r="AA8" s="108"/>
      <c r="AB8" s="108"/>
      <c r="AC8" s="108"/>
      <c r="AD8" s="108"/>
      <c r="AE8" s="108"/>
    </row>
    <row r="9" spans="1:31" x14ac:dyDescent="0.45">
      <c r="A9" s="108" t="s">
        <v>1156</v>
      </c>
      <c r="B9" s="108">
        <v>0</v>
      </c>
      <c r="D9" s="115" t="s">
        <v>4600</v>
      </c>
      <c r="E9" s="115" t="s">
        <v>4601</v>
      </c>
      <c r="F9" s="108">
        <v>0.37959430605</v>
      </c>
      <c r="G9" s="108">
        <v>96.6327402135</v>
      </c>
      <c r="H9" s="108">
        <f>(Table2[[#This Row],[RD]]/(Table2[[#This Row],[OnT]]/100))/0.3296</f>
        <v>1.1918132004204316</v>
      </c>
      <c r="I9" s="108" t="s">
        <v>4598</v>
      </c>
      <c r="J9" s="108" t="s">
        <v>4596</v>
      </c>
      <c r="K9" s="110">
        <v>0.98930000000000007</v>
      </c>
      <c r="L9" s="110">
        <f t="shared" si="0"/>
        <v>1</v>
      </c>
      <c r="M9" s="110">
        <v>1</v>
      </c>
      <c r="N9" s="110">
        <v>1</v>
      </c>
      <c r="O9" s="110">
        <v>1</v>
      </c>
      <c r="P9" s="110">
        <f t="shared" si="1"/>
        <v>0</v>
      </c>
      <c r="Q9" s="113">
        <v>0</v>
      </c>
      <c r="R9" s="113">
        <v>0</v>
      </c>
      <c r="S9" s="113">
        <v>0</v>
      </c>
      <c r="T9" s="110">
        <v>1</v>
      </c>
      <c r="U9" s="110">
        <v>1</v>
      </c>
      <c r="V9" s="110">
        <v>1</v>
      </c>
      <c r="W9" s="113">
        <v>0</v>
      </c>
      <c r="X9" s="113">
        <v>0</v>
      </c>
      <c r="Y9" s="113">
        <v>0</v>
      </c>
      <c r="AA9" s="108"/>
      <c r="AB9" s="108"/>
      <c r="AC9" s="108"/>
      <c r="AD9" s="108"/>
      <c r="AE9" s="108"/>
    </row>
    <row r="10" spans="1:31" x14ac:dyDescent="0.45">
      <c r="A10" s="108" t="s">
        <v>1129</v>
      </c>
      <c r="B10" s="108">
        <v>0</v>
      </c>
      <c r="D10" s="115" t="s">
        <v>4600</v>
      </c>
      <c r="E10" s="115" t="s">
        <v>4601</v>
      </c>
      <c r="F10" s="108">
        <v>0.249177935943</v>
      </c>
      <c r="G10" s="108">
        <v>93.251957295400004</v>
      </c>
      <c r="H10" s="108">
        <f>(Table2[[#This Row],[RD]]/(Table2[[#This Row],[OnT]]/100))/0.3296</f>
        <v>0.81070793704598343</v>
      </c>
      <c r="I10" s="108" t="s">
        <v>4598</v>
      </c>
      <c r="J10" s="108" t="s">
        <v>4596</v>
      </c>
      <c r="K10" s="110">
        <v>0.97499999999999998</v>
      </c>
      <c r="L10" s="110">
        <f t="shared" si="0"/>
        <v>1</v>
      </c>
      <c r="M10" s="110">
        <v>1</v>
      </c>
      <c r="N10" s="110">
        <v>1</v>
      </c>
      <c r="O10" s="110">
        <v>1</v>
      </c>
      <c r="P10" s="110">
        <f t="shared" si="1"/>
        <v>0</v>
      </c>
      <c r="Q10" s="113">
        <v>0</v>
      </c>
      <c r="R10" s="113">
        <v>0</v>
      </c>
      <c r="S10" s="113">
        <v>0</v>
      </c>
      <c r="T10" s="110">
        <v>1</v>
      </c>
      <c r="U10" s="110">
        <v>1</v>
      </c>
      <c r="V10" s="110">
        <v>1</v>
      </c>
      <c r="W10" s="113">
        <v>0</v>
      </c>
      <c r="X10" s="113">
        <v>0</v>
      </c>
      <c r="Y10" s="113">
        <v>0</v>
      </c>
      <c r="AA10" s="108"/>
      <c r="AB10" s="108"/>
      <c r="AC10" s="108"/>
      <c r="AD10" s="108"/>
      <c r="AE10" s="108"/>
    </row>
    <row r="11" spans="1:31" x14ac:dyDescent="0.45">
      <c r="A11" s="108" t="s">
        <v>1142</v>
      </c>
      <c r="B11" s="108" t="s">
        <v>1147</v>
      </c>
      <c r="D11" s="115" t="s">
        <v>4603</v>
      </c>
      <c r="E11" s="115" t="s">
        <v>4601</v>
      </c>
      <c r="F11" s="108">
        <v>0</v>
      </c>
      <c r="G11" s="108">
        <v>0</v>
      </c>
      <c r="I11" s="108" t="s">
        <v>4598</v>
      </c>
      <c r="J11" s="108" t="s">
        <v>4596</v>
      </c>
      <c r="K11" s="110">
        <v>0</v>
      </c>
      <c r="L11" s="110">
        <f t="shared" si="0"/>
        <v>0</v>
      </c>
      <c r="M11" s="111">
        <v>0</v>
      </c>
      <c r="N11" s="111">
        <v>0</v>
      </c>
      <c r="O11" s="111">
        <v>0</v>
      </c>
      <c r="P11" s="110" t="e">
        <f t="shared" si="1"/>
        <v>#DIV/0!</v>
      </c>
      <c r="Q11" s="113" t="e">
        <v>#DIV/0!</v>
      </c>
      <c r="R11" s="113" t="e">
        <v>#DIV/0!</v>
      </c>
      <c r="S11" s="113" t="e">
        <v>#DIV/0!</v>
      </c>
      <c r="T11" s="110">
        <v>0</v>
      </c>
      <c r="U11" s="110">
        <v>0</v>
      </c>
      <c r="V11" s="110">
        <v>0</v>
      </c>
      <c r="W11" s="113" t="e">
        <v>#DIV/0!</v>
      </c>
      <c r="X11" s="113" t="e">
        <v>#DIV/0!</v>
      </c>
      <c r="Y11" s="113" t="e">
        <v>#DIV/0!</v>
      </c>
      <c r="AA11" s="108"/>
      <c r="AB11" s="108"/>
      <c r="AC11" s="108"/>
      <c r="AD11" s="108"/>
      <c r="AE11" s="108"/>
    </row>
    <row r="12" spans="1:31" x14ac:dyDescent="0.45">
      <c r="A12" s="108" t="s">
        <v>1103</v>
      </c>
      <c r="B12" s="108">
        <v>0</v>
      </c>
      <c r="C12" s="108" t="s">
        <v>117</v>
      </c>
      <c r="D12" s="108" t="s">
        <v>4604</v>
      </c>
      <c r="E12" s="108" t="s">
        <v>4605</v>
      </c>
      <c r="F12" s="108">
        <v>0.44617081850500001</v>
      </c>
      <c r="G12" s="108">
        <v>96.456939501799994</v>
      </c>
      <c r="H12" s="108">
        <f>(Table2[[#This Row],[RD]]/(Table2[[#This Row],[OnT]]/100))/0.3296</f>
        <v>1.403396797394624</v>
      </c>
      <c r="I12" s="108" t="s">
        <v>4598</v>
      </c>
      <c r="J12" s="108" t="s">
        <v>4596</v>
      </c>
      <c r="K12" s="110">
        <v>0.82200000000000006</v>
      </c>
      <c r="L12" s="110">
        <f t="shared" si="0"/>
        <v>1</v>
      </c>
      <c r="M12" s="110">
        <v>1</v>
      </c>
      <c r="N12" s="110">
        <v>1</v>
      </c>
      <c r="O12" s="110">
        <v>1</v>
      </c>
      <c r="P12" s="110">
        <f t="shared" si="1"/>
        <v>0.17979390681003582</v>
      </c>
      <c r="Q12" s="113">
        <v>0.5268817204301075</v>
      </c>
      <c r="R12" s="113">
        <v>1.2500000000000001E-2</v>
      </c>
      <c r="S12" s="113">
        <v>0</v>
      </c>
      <c r="T12" s="110">
        <v>1</v>
      </c>
      <c r="U12" s="110">
        <v>1</v>
      </c>
      <c r="V12" s="110">
        <v>1</v>
      </c>
      <c r="W12" s="113">
        <v>0.55789473684210522</v>
      </c>
      <c r="X12" s="113">
        <v>1.1111111111111112E-2</v>
      </c>
      <c r="Y12" s="113">
        <v>0</v>
      </c>
      <c r="AA12" s="108"/>
      <c r="AB12" s="108"/>
      <c r="AC12" s="108"/>
      <c r="AD12" s="108"/>
      <c r="AE12" s="108"/>
    </row>
    <row r="13" spans="1:31" x14ac:dyDescent="0.45">
      <c r="A13" s="108" t="s">
        <v>3839</v>
      </c>
      <c r="B13" s="108">
        <v>0</v>
      </c>
      <c r="C13" s="108" t="s">
        <v>3264</v>
      </c>
      <c r="D13" s="108" t="s">
        <v>378</v>
      </c>
      <c r="E13" s="108" t="s">
        <v>4606</v>
      </c>
      <c r="F13" s="108">
        <v>4.2679715302499997E-2</v>
      </c>
      <c r="G13" s="108">
        <v>96.030249110300005</v>
      </c>
      <c r="H13" s="109">
        <f>(Table2[[#This Row],[RD]]/(Table2[[#This Row],[OnT]]/100))/0.3296</f>
        <v>0.13484233217672686</v>
      </c>
      <c r="I13" s="108" t="s">
        <v>4598</v>
      </c>
      <c r="J13" s="108" t="s">
        <v>4596</v>
      </c>
      <c r="K13" s="110">
        <v>0.9466</v>
      </c>
      <c r="L13" s="110">
        <f t="shared" si="0"/>
        <v>0.99283154121863804</v>
      </c>
      <c r="M13" s="110">
        <v>1</v>
      </c>
      <c r="N13" s="110">
        <v>1</v>
      </c>
      <c r="O13" s="110">
        <v>0.978494623655914</v>
      </c>
      <c r="P13" s="110">
        <f t="shared" si="1"/>
        <v>0.19027285438575761</v>
      </c>
      <c r="Q13" s="113">
        <v>2.1505376344086023E-2</v>
      </c>
      <c r="R13" s="113">
        <v>0.36249999999999999</v>
      </c>
      <c r="S13" s="113">
        <v>0.18681318681318682</v>
      </c>
      <c r="T13" s="110">
        <v>0.98947368421052628</v>
      </c>
      <c r="U13" s="110">
        <v>1</v>
      </c>
      <c r="V13" s="110">
        <v>1</v>
      </c>
      <c r="W13" s="113">
        <v>2.1276595744680851E-2</v>
      </c>
      <c r="X13" s="113">
        <v>0.36666666666666664</v>
      </c>
      <c r="Y13" s="113">
        <v>0.2087912087912088</v>
      </c>
      <c r="AA13" s="108"/>
      <c r="AB13" s="108"/>
      <c r="AC13" s="108"/>
      <c r="AD13" s="108"/>
      <c r="AE13" s="108"/>
    </row>
    <row r="14" spans="1:31" x14ac:dyDescent="0.45">
      <c r="A14" s="108" t="s">
        <v>3999</v>
      </c>
      <c r="B14" s="108" t="s">
        <v>4005</v>
      </c>
      <c r="C14" s="108" t="s">
        <v>3264</v>
      </c>
      <c r="D14" s="108" t="s">
        <v>163</v>
      </c>
      <c r="E14" s="108" t="s">
        <v>4606</v>
      </c>
      <c r="F14" s="108">
        <v>5.1306049822099999E-2</v>
      </c>
      <c r="G14" s="108">
        <v>78.107473309599996</v>
      </c>
      <c r="H14" s="109">
        <f>(Table2[[#This Row],[RD]]/(Table2[[#This Row],[OnT]]/100))/0.3296</f>
        <v>0.19929150480808383</v>
      </c>
      <c r="I14" s="108" t="s">
        <v>4607</v>
      </c>
      <c r="J14" s="108" t="s">
        <v>4596</v>
      </c>
      <c r="K14" s="110">
        <v>0.89319999999999988</v>
      </c>
      <c r="L14" s="110">
        <f t="shared" si="0"/>
        <v>0.93091397849462376</v>
      </c>
      <c r="M14" s="110">
        <v>0.978494623655914</v>
      </c>
      <c r="N14" s="111">
        <v>0.82499999999999996</v>
      </c>
      <c r="O14" s="110">
        <v>0.989247311827957</v>
      </c>
      <c r="P14" s="110">
        <f t="shared" si="1"/>
        <v>4.9925919491136873E-2</v>
      </c>
      <c r="Q14" s="113">
        <v>2.197802197802198E-2</v>
      </c>
      <c r="R14" s="113">
        <v>0.10606060606060606</v>
      </c>
      <c r="S14" s="113">
        <v>2.1739130434782608E-2</v>
      </c>
      <c r="T14" s="110">
        <v>1</v>
      </c>
      <c r="U14" s="110">
        <v>0.96666666666666667</v>
      </c>
      <c r="V14" s="110">
        <v>1</v>
      </c>
      <c r="W14" s="113">
        <v>7.3684210526315783E-2</v>
      </c>
      <c r="X14" s="113">
        <v>0.12643678160919541</v>
      </c>
      <c r="Y14" s="113">
        <v>2.197802197802198E-2</v>
      </c>
      <c r="AA14" s="108"/>
      <c r="AB14" s="108"/>
      <c r="AC14" s="108"/>
      <c r="AD14" s="108"/>
      <c r="AE14" s="108"/>
    </row>
    <row r="15" spans="1:31" x14ac:dyDescent="0.45">
      <c r="A15" s="108" t="s">
        <v>2455</v>
      </c>
      <c r="B15" s="108">
        <v>0</v>
      </c>
      <c r="C15" s="108" t="s">
        <v>98</v>
      </c>
      <c r="D15" s="108" t="s">
        <v>2460</v>
      </c>
      <c r="E15" s="108" t="s">
        <v>4608</v>
      </c>
      <c r="F15" s="108">
        <v>0.52809608540899999</v>
      </c>
      <c r="G15" s="108">
        <v>95.771530249099996</v>
      </c>
      <c r="H15" s="108">
        <f>(Table2[[#This Row],[RD]]/(Table2[[#This Row],[OnT]]/100))/0.3296</f>
        <v>1.6729744890476386</v>
      </c>
      <c r="I15" s="108" t="s">
        <v>4595</v>
      </c>
      <c r="J15" s="108" t="s">
        <v>4596</v>
      </c>
      <c r="K15" s="110">
        <v>0.91099999999999992</v>
      </c>
      <c r="L15" s="110">
        <f t="shared" si="0"/>
        <v>0.93391577060931896</v>
      </c>
      <c r="M15" s="110">
        <v>1</v>
      </c>
      <c r="N15" s="111">
        <v>0.8125</v>
      </c>
      <c r="O15" s="110">
        <v>0.989247311827957</v>
      </c>
      <c r="P15" s="110">
        <f t="shared" si="1"/>
        <v>0.35221526953644772</v>
      </c>
      <c r="Q15" s="113">
        <v>0.41935483870967744</v>
      </c>
      <c r="R15" s="113">
        <v>0.43076923076923079</v>
      </c>
      <c r="S15" s="113">
        <v>0.20652173913043478</v>
      </c>
      <c r="T15" s="110">
        <v>1</v>
      </c>
      <c r="U15" s="110">
        <v>0.96666666666666667</v>
      </c>
      <c r="V15" s="110">
        <v>1</v>
      </c>
      <c r="W15" s="113">
        <v>0.44210526315789472</v>
      </c>
      <c r="X15" s="113">
        <v>0.55172413793103448</v>
      </c>
      <c r="Y15" s="113">
        <v>0.2087912087912088</v>
      </c>
      <c r="AA15" s="108"/>
      <c r="AB15" s="108"/>
      <c r="AC15" s="108"/>
      <c r="AD15" s="108"/>
      <c r="AE15" s="108"/>
    </row>
    <row r="16" spans="1:31" x14ac:dyDescent="0.45">
      <c r="A16" s="108" t="s">
        <v>3784</v>
      </c>
      <c r="B16" s="108">
        <v>0</v>
      </c>
      <c r="C16" s="108" t="s">
        <v>3264</v>
      </c>
      <c r="D16" s="108" t="s">
        <v>2460</v>
      </c>
      <c r="E16" s="108" t="s">
        <v>4608</v>
      </c>
      <c r="F16" s="108">
        <v>0.386989323843</v>
      </c>
      <c r="G16" s="108">
        <v>95.685053380799999</v>
      </c>
      <c r="H16" s="108">
        <f>(Table2[[#This Row],[RD]]/(Table2[[#This Row],[OnT]]/100))/0.3296</f>
        <v>1.2270653071710109</v>
      </c>
      <c r="I16" s="108" t="s">
        <v>4609</v>
      </c>
      <c r="J16" s="108" t="s">
        <v>4596</v>
      </c>
      <c r="K16" s="110">
        <v>0.97860000000000003</v>
      </c>
      <c r="L16" s="110">
        <f t="shared" si="0"/>
        <v>1</v>
      </c>
      <c r="M16" s="110">
        <v>1</v>
      </c>
      <c r="N16" s="110">
        <v>1</v>
      </c>
      <c r="O16" s="110">
        <v>1</v>
      </c>
      <c r="P16" s="110">
        <f t="shared" si="1"/>
        <v>4.4086021505376348E-2</v>
      </c>
      <c r="Q16" s="113">
        <v>0</v>
      </c>
      <c r="R16" s="113">
        <v>0.1</v>
      </c>
      <c r="S16" s="113">
        <v>3.2258064516129031E-2</v>
      </c>
      <c r="T16" s="110">
        <v>1</v>
      </c>
      <c r="U16" s="110">
        <v>1</v>
      </c>
      <c r="V16" s="110">
        <v>1</v>
      </c>
      <c r="W16" s="113">
        <v>0</v>
      </c>
      <c r="X16" s="113">
        <v>0.1111111111111111</v>
      </c>
      <c r="Y16" s="113">
        <v>3.2967032967032968E-2</v>
      </c>
      <c r="AA16" s="108"/>
      <c r="AB16" s="108"/>
      <c r="AC16" s="108"/>
      <c r="AD16" s="108"/>
      <c r="AE16" s="108"/>
    </row>
    <row r="17" spans="1:31" x14ac:dyDescent="0.45">
      <c r="A17" s="108" t="s">
        <v>360</v>
      </c>
      <c r="B17" s="108">
        <v>0</v>
      </c>
      <c r="C17" s="108" t="s">
        <v>117</v>
      </c>
      <c r="D17" s="108" t="s">
        <v>4610</v>
      </c>
      <c r="E17" s="108" t="s">
        <v>4611</v>
      </c>
      <c r="F17" s="108">
        <v>6.4807829181500007E-2</v>
      </c>
      <c r="G17" s="108">
        <v>94.985053380799997</v>
      </c>
      <c r="H17" s="109">
        <f>(Table2[[#This Row],[RD]]/(Table2[[#This Row],[OnT]]/100))/0.3296</f>
        <v>0.20700698513474358</v>
      </c>
      <c r="I17" s="108" t="s">
        <v>4598</v>
      </c>
      <c r="J17" s="108" t="s">
        <v>4596</v>
      </c>
      <c r="K17" s="110">
        <v>0.95010000000000006</v>
      </c>
      <c r="L17" s="110">
        <f t="shared" si="0"/>
        <v>0.98391577060931901</v>
      </c>
      <c r="M17" s="110">
        <v>1</v>
      </c>
      <c r="N17" s="110">
        <v>0.96250000000000002</v>
      </c>
      <c r="O17" s="110">
        <v>0.989247311827957</v>
      </c>
      <c r="P17" s="110">
        <f t="shared" si="1"/>
        <v>1.075268817204301E-2</v>
      </c>
      <c r="Q17" s="113">
        <v>3.2258064516129031E-2</v>
      </c>
      <c r="R17" s="113">
        <v>0</v>
      </c>
      <c r="S17" s="113">
        <v>0</v>
      </c>
      <c r="T17" s="110">
        <v>1</v>
      </c>
      <c r="U17" s="110">
        <v>1</v>
      </c>
      <c r="V17" s="110">
        <v>1</v>
      </c>
      <c r="W17" s="113">
        <v>2.1052631578947368E-2</v>
      </c>
      <c r="X17" s="113">
        <v>0</v>
      </c>
      <c r="Y17" s="113">
        <v>0</v>
      </c>
      <c r="AA17" s="108"/>
      <c r="AB17" s="108"/>
      <c r="AC17" s="108"/>
      <c r="AD17" s="108"/>
      <c r="AE17" s="108"/>
    </row>
    <row r="18" spans="1:31" x14ac:dyDescent="0.45">
      <c r="A18" s="108" t="s">
        <v>1200</v>
      </c>
      <c r="B18" s="108" t="s">
        <v>1205</v>
      </c>
      <c r="C18" s="108" t="s">
        <v>98</v>
      </c>
      <c r="D18" s="108" t="s">
        <v>4610</v>
      </c>
      <c r="E18" s="108" t="s">
        <v>4611</v>
      </c>
      <c r="F18" s="108">
        <v>0.16460498220600001</v>
      </c>
      <c r="G18" s="108">
        <v>90.390391459100002</v>
      </c>
      <c r="H18" s="108">
        <f>(Table2[[#This Row],[RD]]/(Table2[[#This Row],[OnT]]/100))/0.3296</f>
        <v>0.55250155656835542</v>
      </c>
      <c r="I18" s="108" t="s">
        <v>4598</v>
      </c>
      <c r="J18" s="108" t="s">
        <v>4596</v>
      </c>
      <c r="K18" s="110">
        <v>0.97860000000000003</v>
      </c>
      <c r="L18" s="110">
        <f t="shared" si="0"/>
        <v>0.99283154121863804</v>
      </c>
      <c r="M18" s="110">
        <v>0.989247311827957</v>
      </c>
      <c r="N18" s="110">
        <v>1</v>
      </c>
      <c r="O18" s="110">
        <v>0.989247311827957</v>
      </c>
      <c r="P18" s="110">
        <f t="shared" si="1"/>
        <v>2.8985507246376812E-2</v>
      </c>
      <c r="Q18" s="113">
        <v>0</v>
      </c>
      <c r="R18" s="113">
        <v>0</v>
      </c>
      <c r="S18" s="113">
        <v>8.6956521739130432E-2</v>
      </c>
      <c r="T18" s="110">
        <v>0.98947368421052628</v>
      </c>
      <c r="U18" s="110">
        <v>1</v>
      </c>
      <c r="V18" s="110">
        <v>0.98901098901098905</v>
      </c>
      <c r="W18" s="113">
        <v>0</v>
      </c>
      <c r="X18" s="113">
        <v>0</v>
      </c>
      <c r="Y18" s="113">
        <v>0.1</v>
      </c>
      <c r="AA18" s="108"/>
      <c r="AB18" s="108"/>
      <c r="AC18" s="108"/>
      <c r="AD18" s="108"/>
      <c r="AE18" s="108"/>
    </row>
    <row r="19" spans="1:31" x14ac:dyDescent="0.45">
      <c r="A19" s="108" t="s">
        <v>2809</v>
      </c>
      <c r="B19" s="108">
        <v>0</v>
      </c>
      <c r="C19" s="108" t="s">
        <v>98</v>
      </c>
      <c r="D19" s="108" t="s">
        <v>4610</v>
      </c>
      <c r="E19" s="108" t="s">
        <v>4611</v>
      </c>
      <c r="F19" s="108">
        <v>9.5971530249100004E-2</v>
      </c>
      <c r="G19" s="108">
        <v>95.545551601400007</v>
      </c>
      <c r="H19" s="108">
        <f>(Table2[[#This Row],[RD]]/(Table2[[#This Row],[OnT]]/100))/0.3296</f>
        <v>0.30475072294903544</v>
      </c>
      <c r="I19" s="108" t="s">
        <v>4598</v>
      </c>
      <c r="J19" s="108" t="s">
        <v>4596</v>
      </c>
      <c r="K19" s="110">
        <v>0.95719999999999994</v>
      </c>
      <c r="L19" s="110">
        <f t="shared" si="0"/>
        <v>0.9916666666666667</v>
      </c>
      <c r="M19" s="110">
        <v>1</v>
      </c>
      <c r="N19" s="110">
        <v>0.97499999999999998</v>
      </c>
      <c r="O19" s="110">
        <v>1</v>
      </c>
      <c r="P19" s="110">
        <f t="shared" si="1"/>
        <v>2.2883926109732566E-2</v>
      </c>
      <c r="Q19" s="113">
        <v>2.1505376344086023E-2</v>
      </c>
      <c r="R19" s="113">
        <v>2.564102564102564E-2</v>
      </c>
      <c r="S19" s="113">
        <v>2.1505376344086023E-2</v>
      </c>
      <c r="T19" s="110">
        <v>1</v>
      </c>
      <c r="U19" s="110">
        <v>1</v>
      </c>
      <c r="V19" s="110">
        <v>1</v>
      </c>
      <c r="W19" s="113">
        <v>1.0526315789473684E-2</v>
      </c>
      <c r="X19" s="113">
        <v>2.2222222222222223E-2</v>
      </c>
      <c r="Y19" s="113">
        <v>2.197802197802198E-2</v>
      </c>
      <c r="AA19" s="108"/>
      <c r="AB19" s="108"/>
      <c r="AC19" s="108"/>
      <c r="AD19" s="108"/>
      <c r="AE19" s="108"/>
    </row>
    <row r="20" spans="1:31" x14ac:dyDescent="0.45">
      <c r="A20" s="108" t="s">
        <v>2657</v>
      </c>
      <c r="B20" s="108">
        <v>0</v>
      </c>
      <c r="C20" s="108" t="s">
        <v>98</v>
      </c>
      <c r="D20" s="108" t="s">
        <v>4610</v>
      </c>
      <c r="E20" s="108" t="s">
        <v>4611</v>
      </c>
      <c r="F20" s="108">
        <v>0.55753380782899997</v>
      </c>
      <c r="G20" s="108">
        <v>96.629181494700006</v>
      </c>
      <c r="H20" s="108">
        <f>(Table2[[#This Row],[RD]]/(Table2[[#This Row],[OnT]]/100))/0.3296</f>
        <v>1.7505547712279688</v>
      </c>
      <c r="I20" s="108" t="s">
        <v>4598</v>
      </c>
      <c r="J20" s="108" t="s">
        <v>4596</v>
      </c>
      <c r="K20" s="110">
        <v>0.98930000000000007</v>
      </c>
      <c r="L20" s="110">
        <f t="shared" si="0"/>
        <v>1</v>
      </c>
      <c r="M20" s="110">
        <v>1</v>
      </c>
      <c r="N20" s="110">
        <v>1</v>
      </c>
      <c r="O20" s="110">
        <v>1</v>
      </c>
      <c r="P20" s="110">
        <f t="shared" si="1"/>
        <v>1.1917562724014336E-2</v>
      </c>
      <c r="Q20" s="113">
        <v>0</v>
      </c>
      <c r="R20" s="113">
        <v>2.5000000000000001E-2</v>
      </c>
      <c r="S20" s="113">
        <v>1.0752688172043012E-2</v>
      </c>
      <c r="T20" s="110">
        <v>1</v>
      </c>
      <c r="U20" s="110">
        <v>1</v>
      </c>
      <c r="V20" s="110">
        <v>1</v>
      </c>
      <c r="W20" s="113">
        <v>0</v>
      </c>
      <c r="X20" s="113">
        <v>2.2222222222222223E-2</v>
      </c>
      <c r="Y20" s="113">
        <v>1.098901098901099E-2</v>
      </c>
      <c r="AA20" s="108"/>
      <c r="AB20" s="108"/>
      <c r="AC20" s="108"/>
      <c r="AD20" s="108"/>
      <c r="AE20" s="108"/>
    </row>
    <row r="21" spans="1:31" x14ac:dyDescent="0.45">
      <c r="A21" s="108" t="s">
        <v>904</v>
      </c>
      <c r="B21" s="108">
        <v>0</v>
      </c>
      <c r="C21" s="108" t="s">
        <v>117</v>
      </c>
      <c r="D21" s="108" t="s">
        <v>4610</v>
      </c>
      <c r="E21" s="108" t="s">
        <v>4611</v>
      </c>
      <c r="F21" s="108">
        <v>0.55390747331000001</v>
      </c>
      <c r="G21" s="108">
        <v>96.958007117400001</v>
      </c>
      <c r="H21" s="108">
        <f>(Table2[[#This Row],[RD]]/(Table2[[#This Row],[OnT]]/100))/0.3296</f>
        <v>1.7332704832750552</v>
      </c>
      <c r="I21" s="108" t="s">
        <v>4598</v>
      </c>
      <c r="J21" s="108" t="s">
        <v>4612</v>
      </c>
      <c r="K21" s="110">
        <v>0.97150000000000003</v>
      </c>
      <c r="L21" s="110">
        <f t="shared" si="0"/>
        <v>1</v>
      </c>
      <c r="M21" s="110">
        <v>1</v>
      </c>
      <c r="N21" s="110">
        <v>1</v>
      </c>
      <c r="O21" s="110">
        <v>1</v>
      </c>
      <c r="P21" s="110">
        <f t="shared" si="1"/>
        <v>3.1003584229390684E-2</v>
      </c>
      <c r="Q21" s="113">
        <v>0</v>
      </c>
      <c r="R21" s="113">
        <v>0.05</v>
      </c>
      <c r="S21" s="113">
        <v>4.3010752688172046E-2</v>
      </c>
      <c r="T21" s="110">
        <v>1</v>
      </c>
      <c r="U21" s="110">
        <v>1</v>
      </c>
      <c r="V21" s="110">
        <v>1</v>
      </c>
      <c r="W21" s="113">
        <v>0</v>
      </c>
      <c r="X21" s="113">
        <v>6.6666666666666666E-2</v>
      </c>
      <c r="Y21" s="113">
        <v>4.3956043956043959E-2</v>
      </c>
      <c r="AA21" s="108"/>
      <c r="AB21" s="108"/>
      <c r="AC21" s="108"/>
      <c r="AD21" s="108"/>
      <c r="AE21" s="108"/>
    </row>
    <row r="22" spans="1:31" x14ac:dyDescent="0.45">
      <c r="A22" s="108" t="s">
        <v>448</v>
      </c>
      <c r="B22" s="108">
        <v>0</v>
      </c>
      <c r="C22" s="108" t="s">
        <v>117</v>
      </c>
      <c r="D22" s="108" t="s">
        <v>4610</v>
      </c>
      <c r="E22" s="108" t="s">
        <v>4611</v>
      </c>
      <c r="F22" s="108">
        <v>0.52092170818500005</v>
      </c>
      <c r="G22" s="108">
        <v>96.558362989299994</v>
      </c>
      <c r="H22" s="108">
        <f>(Table2[[#This Row],[RD]]/(Table2[[#This Row],[OnT]]/100))/0.3296</f>
        <v>1.6367990288151453</v>
      </c>
      <c r="I22" s="108" t="s">
        <v>4598</v>
      </c>
      <c r="J22" s="108" t="s">
        <v>4596</v>
      </c>
      <c r="K22" s="110">
        <v>0.98569999999999991</v>
      </c>
      <c r="L22" s="110">
        <f t="shared" si="0"/>
        <v>1</v>
      </c>
      <c r="M22" s="110">
        <v>1</v>
      </c>
      <c r="N22" s="110">
        <v>1</v>
      </c>
      <c r="O22" s="110">
        <v>1</v>
      </c>
      <c r="P22" s="110">
        <f t="shared" si="1"/>
        <v>2.2670250896057353E-2</v>
      </c>
      <c r="Q22" s="113">
        <v>4.3010752688172046E-2</v>
      </c>
      <c r="R22" s="113">
        <v>2.5000000000000001E-2</v>
      </c>
      <c r="S22" s="113">
        <v>0</v>
      </c>
      <c r="T22" s="110">
        <v>1</v>
      </c>
      <c r="U22" s="110">
        <v>1</v>
      </c>
      <c r="V22" s="110">
        <v>1</v>
      </c>
      <c r="W22" s="113">
        <v>4.2105263157894736E-2</v>
      </c>
      <c r="X22" s="113">
        <v>2.2222222222222223E-2</v>
      </c>
      <c r="Y22" s="113">
        <v>0</v>
      </c>
      <c r="AA22" s="108"/>
      <c r="AB22" s="108"/>
      <c r="AC22" s="108"/>
      <c r="AD22" s="108"/>
      <c r="AE22" s="108"/>
    </row>
    <row r="23" spans="1:31" x14ac:dyDescent="0.45">
      <c r="A23" s="108" t="s">
        <v>3513</v>
      </c>
      <c r="B23" s="108">
        <v>0</v>
      </c>
      <c r="C23" s="108" t="s">
        <v>3264</v>
      </c>
      <c r="D23" s="108" t="s">
        <v>4610</v>
      </c>
      <c r="E23" s="108" t="s">
        <v>4611</v>
      </c>
      <c r="F23" s="108">
        <v>0.36427758007099997</v>
      </c>
      <c r="G23" s="108">
        <v>96.7889679715</v>
      </c>
      <c r="H23" s="108">
        <f>(Table2[[#This Row],[RD]]/(Table2[[#This Row],[OnT]]/100))/0.3296</f>
        <v>1.1418771454508945</v>
      </c>
      <c r="I23" s="108" t="s">
        <v>4613</v>
      </c>
      <c r="J23" s="108" t="s">
        <v>4596</v>
      </c>
      <c r="K23" s="110">
        <v>0.98930000000000007</v>
      </c>
      <c r="L23" s="110">
        <f t="shared" si="0"/>
        <v>1</v>
      </c>
      <c r="M23" s="110">
        <v>1</v>
      </c>
      <c r="N23" s="110">
        <v>1</v>
      </c>
      <c r="O23" s="110">
        <v>1</v>
      </c>
      <c r="P23" s="110">
        <f t="shared" si="1"/>
        <v>3.2258064516129031E-2</v>
      </c>
      <c r="Q23" s="113">
        <v>9.6774193548387094E-2</v>
      </c>
      <c r="R23" s="113">
        <v>0</v>
      </c>
      <c r="S23" s="113">
        <v>0</v>
      </c>
      <c r="T23" s="110">
        <v>1</v>
      </c>
      <c r="U23" s="110">
        <v>1</v>
      </c>
      <c r="V23" s="110">
        <v>1</v>
      </c>
      <c r="W23" s="113">
        <v>0.10526315789473684</v>
      </c>
      <c r="X23" s="113">
        <v>0</v>
      </c>
      <c r="Y23" s="113">
        <v>0</v>
      </c>
      <c r="AA23" s="108"/>
      <c r="AB23" s="108"/>
      <c r="AC23" s="108"/>
      <c r="AD23" s="108"/>
      <c r="AE23" s="108"/>
    </row>
    <row r="24" spans="1:31" x14ac:dyDescent="0.45">
      <c r="A24" s="108" t="s">
        <v>2532</v>
      </c>
      <c r="B24" s="108">
        <v>0</v>
      </c>
      <c r="C24" s="108" t="s">
        <v>98</v>
      </c>
      <c r="D24" s="108" t="s">
        <v>4610</v>
      </c>
      <c r="E24" s="108" t="s">
        <v>4611</v>
      </c>
      <c r="F24" s="108">
        <v>0.28440569394999998</v>
      </c>
      <c r="G24" s="108">
        <v>96.616014234900007</v>
      </c>
      <c r="H24" s="108">
        <f>(Table2[[#This Row],[RD]]/(Table2[[#This Row],[OnT]]/100))/0.3296</f>
        <v>0.89310386051088764</v>
      </c>
      <c r="I24" s="108" t="s">
        <v>4598</v>
      </c>
      <c r="J24" s="108" t="s">
        <v>4596</v>
      </c>
      <c r="K24" s="110">
        <v>0.98569999999999991</v>
      </c>
      <c r="L24" s="110">
        <f t="shared" si="0"/>
        <v>1</v>
      </c>
      <c r="M24" s="110">
        <v>1</v>
      </c>
      <c r="N24" s="110">
        <v>1</v>
      </c>
      <c r="O24" s="110">
        <v>1</v>
      </c>
      <c r="P24" s="110">
        <f t="shared" si="1"/>
        <v>2.4417562724014338E-2</v>
      </c>
      <c r="Q24" s="113">
        <v>0</v>
      </c>
      <c r="R24" s="113">
        <v>6.25E-2</v>
      </c>
      <c r="S24" s="113">
        <v>1.0752688172043012E-2</v>
      </c>
      <c r="T24" s="110">
        <v>1</v>
      </c>
      <c r="U24" s="110">
        <v>1</v>
      </c>
      <c r="V24" s="110">
        <v>1</v>
      </c>
      <c r="W24" s="113">
        <v>0</v>
      </c>
      <c r="X24" s="113">
        <v>7.7777777777777779E-2</v>
      </c>
      <c r="Y24" s="113">
        <v>1.098901098901099E-2</v>
      </c>
      <c r="AA24" s="108"/>
      <c r="AB24" s="108"/>
      <c r="AC24" s="108"/>
      <c r="AD24" s="108"/>
      <c r="AE24" s="108"/>
    </row>
    <row r="25" spans="1:31" x14ac:dyDescent="0.45">
      <c r="A25" s="108" t="s">
        <v>1234</v>
      </c>
      <c r="B25" s="108">
        <v>0</v>
      </c>
      <c r="C25" s="108" t="s">
        <v>98</v>
      </c>
      <c r="D25" s="108" t="s">
        <v>4610</v>
      </c>
      <c r="E25" s="108" t="s">
        <v>4611</v>
      </c>
      <c r="F25" s="108">
        <v>0.18137366548</v>
      </c>
      <c r="G25" s="108">
        <v>96.682562277599999</v>
      </c>
      <c r="H25" s="108">
        <f>(Table2[[#This Row],[RD]]/(Table2[[#This Row],[OnT]]/100))/0.3296</f>
        <v>0.5691659036378951</v>
      </c>
      <c r="I25" s="108" t="s">
        <v>4598</v>
      </c>
      <c r="J25" s="108" t="s">
        <v>4596</v>
      </c>
      <c r="K25" s="110">
        <v>0.98569999999999991</v>
      </c>
      <c r="L25" s="110">
        <f t="shared" si="0"/>
        <v>1</v>
      </c>
      <c r="M25" s="110">
        <v>1</v>
      </c>
      <c r="N25" s="110">
        <v>1</v>
      </c>
      <c r="O25" s="110">
        <v>1</v>
      </c>
      <c r="P25" s="110">
        <f t="shared" si="1"/>
        <v>1.4336917562724016E-2</v>
      </c>
      <c r="Q25" s="113">
        <v>4.3010752688172046E-2</v>
      </c>
      <c r="R25" s="113">
        <v>0</v>
      </c>
      <c r="S25" s="113">
        <v>0</v>
      </c>
      <c r="T25" s="110">
        <v>1</v>
      </c>
      <c r="U25" s="110">
        <v>1</v>
      </c>
      <c r="V25" s="110">
        <v>1</v>
      </c>
      <c r="W25" s="113">
        <v>4.2105263157894736E-2</v>
      </c>
      <c r="X25" s="113">
        <v>1.1111111111111112E-2</v>
      </c>
      <c r="Y25" s="113">
        <v>0</v>
      </c>
      <c r="AA25" s="108"/>
      <c r="AB25" s="108"/>
      <c r="AC25" s="108"/>
      <c r="AD25" s="108"/>
      <c r="AE25" s="108"/>
    </row>
    <row r="26" spans="1:31" x14ac:dyDescent="0.45">
      <c r="A26" s="108" t="s">
        <v>1486</v>
      </c>
      <c r="B26" s="108">
        <v>0</v>
      </c>
      <c r="C26" s="108" t="s">
        <v>98</v>
      </c>
      <c r="D26" s="108" t="s">
        <v>4610</v>
      </c>
      <c r="E26" s="108" t="s">
        <v>4611</v>
      </c>
      <c r="F26" s="108">
        <v>0.15173309608499999</v>
      </c>
      <c r="G26" s="108">
        <v>87.822775800700001</v>
      </c>
      <c r="H26" s="108">
        <f>(Table2[[#This Row],[RD]]/(Table2[[#This Row],[OnT]]/100))/0.3296</f>
        <v>0.52418665095815642</v>
      </c>
      <c r="I26" s="108" t="s">
        <v>4598</v>
      </c>
      <c r="J26" s="108" t="s">
        <v>4596</v>
      </c>
      <c r="K26" s="110">
        <v>0.98219999999999996</v>
      </c>
      <c r="L26" s="110">
        <f t="shared" si="0"/>
        <v>1</v>
      </c>
      <c r="M26" s="110">
        <v>1</v>
      </c>
      <c r="N26" s="110">
        <v>1</v>
      </c>
      <c r="O26" s="110">
        <v>1</v>
      </c>
      <c r="P26" s="110">
        <f t="shared" si="1"/>
        <v>3.2258064516129031E-2</v>
      </c>
      <c r="Q26" s="113">
        <v>0</v>
      </c>
      <c r="R26" s="113">
        <v>0</v>
      </c>
      <c r="S26" s="113">
        <v>9.6774193548387094E-2</v>
      </c>
      <c r="T26" s="110">
        <v>1</v>
      </c>
      <c r="U26" s="110">
        <v>1</v>
      </c>
      <c r="V26" s="110">
        <v>1</v>
      </c>
      <c r="W26" s="113">
        <v>0</v>
      </c>
      <c r="X26" s="113">
        <v>0</v>
      </c>
      <c r="Y26" s="113">
        <v>0.10989010989010989</v>
      </c>
      <c r="AA26" s="108"/>
      <c r="AB26" s="108"/>
      <c r="AC26" s="108"/>
      <c r="AD26" s="108"/>
      <c r="AE26" s="108"/>
    </row>
    <row r="27" spans="1:31" x14ac:dyDescent="0.45">
      <c r="A27" s="108" t="s">
        <v>3492</v>
      </c>
      <c r="B27" s="108">
        <v>0</v>
      </c>
      <c r="C27" s="108" t="s">
        <v>3264</v>
      </c>
      <c r="D27" s="108" t="s">
        <v>4610</v>
      </c>
      <c r="E27" s="108" t="s">
        <v>4611</v>
      </c>
      <c r="F27" s="108">
        <v>0.156135231317</v>
      </c>
      <c r="G27" s="108">
        <v>96.636298932399995</v>
      </c>
      <c r="H27" s="108">
        <f>(Table2[[#This Row],[RD]]/(Table2[[#This Row],[OnT]]/100))/0.3296</f>
        <v>0.49020012696790971</v>
      </c>
      <c r="I27" s="108" t="s">
        <v>4598</v>
      </c>
      <c r="J27" s="108" t="s">
        <v>4596</v>
      </c>
      <c r="K27" s="110">
        <v>0.98569999999999991</v>
      </c>
      <c r="L27" s="110">
        <f t="shared" si="0"/>
        <v>1</v>
      </c>
      <c r="M27" s="110">
        <v>1</v>
      </c>
      <c r="N27" s="110">
        <v>1</v>
      </c>
      <c r="O27" s="110">
        <v>1</v>
      </c>
      <c r="P27" s="110">
        <f t="shared" si="1"/>
        <v>1.1917562724014336E-2</v>
      </c>
      <c r="Q27" s="113">
        <v>0</v>
      </c>
      <c r="R27" s="113">
        <v>2.5000000000000001E-2</v>
      </c>
      <c r="S27" s="113">
        <v>1.0752688172043012E-2</v>
      </c>
      <c r="T27" s="110">
        <v>1</v>
      </c>
      <c r="U27" s="110">
        <v>1</v>
      </c>
      <c r="V27" s="110">
        <v>1</v>
      </c>
      <c r="W27" s="113">
        <v>0</v>
      </c>
      <c r="X27" s="113">
        <v>2.2222222222222223E-2</v>
      </c>
      <c r="Y27" s="113">
        <v>1.098901098901099E-2</v>
      </c>
      <c r="AA27" s="108"/>
      <c r="AB27" s="108"/>
      <c r="AC27" s="108"/>
      <c r="AD27" s="108"/>
      <c r="AE27" s="108"/>
    </row>
    <row r="28" spans="1:31" x14ac:dyDescent="0.45">
      <c r="A28" s="108" t="s">
        <v>779</v>
      </c>
      <c r="B28" s="108">
        <v>0</v>
      </c>
      <c r="C28" s="108" t="s">
        <v>117</v>
      </c>
      <c r="D28" s="108" t="s">
        <v>785</v>
      </c>
      <c r="E28" s="108" t="s">
        <v>4614</v>
      </c>
      <c r="F28" s="108">
        <v>0.16771886120999999</v>
      </c>
      <c r="G28" s="108">
        <v>77.750889679699995</v>
      </c>
      <c r="H28" s="108">
        <f>(Table2[[#This Row],[RD]]/(Table2[[#This Row],[OnT]]/100))/0.3296</f>
        <v>0.6544693833478803</v>
      </c>
      <c r="I28" s="108" t="s">
        <v>4615</v>
      </c>
      <c r="J28" s="108" t="s">
        <v>4596</v>
      </c>
      <c r="K28" s="110">
        <v>0.92519999999999991</v>
      </c>
      <c r="L28" s="110">
        <f t="shared" si="0"/>
        <v>0.95882616487455197</v>
      </c>
      <c r="M28" s="110">
        <v>0.967741935483871</v>
      </c>
      <c r="N28" s="110">
        <v>0.96250000000000002</v>
      </c>
      <c r="O28" s="110">
        <v>0.94623655913978499</v>
      </c>
      <c r="P28" s="110">
        <f t="shared" si="1"/>
        <v>8.3573833573833578E-2</v>
      </c>
      <c r="Q28" s="113">
        <v>0.1111111111111111</v>
      </c>
      <c r="R28" s="113">
        <v>2.5974025974025976E-2</v>
      </c>
      <c r="S28" s="113">
        <v>0.11363636363636363</v>
      </c>
      <c r="T28" s="110">
        <v>0.95789473684210524</v>
      </c>
      <c r="U28" s="110">
        <v>0.94444444444444442</v>
      </c>
      <c r="V28" s="110">
        <v>0.92307692307692313</v>
      </c>
      <c r="W28" s="113">
        <v>0.12087912087912088</v>
      </c>
      <c r="X28" s="113">
        <v>2.3529411764705882E-2</v>
      </c>
      <c r="Y28" s="113">
        <v>7.1428571428571425E-2</v>
      </c>
      <c r="AA28" s="108"/>
      <c r="AB28" s="108"/>
      <c r="AC28" s="108"/>
      <c r="AD28" s="108"/>
      <c r="AE28" s="108"/>
    </row>
    <row r="29" spans="1:31" x14ac:dyDescent="0.45">
      <c r="A29" s="108" t="s">
        <v>386</v>
      </c>
      <c r="B29" s="108">
        <v>0</v>
      </c>
      <c r="C29" s="108" t="s">
        <v>117</v>
      </c>
      <c r="D29" s="108" t="s">
        <v>378</v>
      </c>
      <c r="E29" s="108" t="s">
        <v>4614</v>
      </c>
      <c r="F29" s="108">
        <v>2.7024911031999999E-2</v>
      </c>
      <c r="G29" s="108">
        <v>89.869039145900004</v>
      </c>
      <c r="H29" s="109">
        <f>(Table2[[#This Row],[RD]]/(Table2[[#This Row],[OnT]]/100))/0.3296</f>
        <v>9.1236154402875524E-2</v>
      </c>
      <c r="I29" s="108" t="s">
        <v>4598</v>
      </c>
      <c r="J29" s="108" t="s">
        <v>4596</v>
      </c>
      <c r="K29" s="110">
        <v>0.73659999999999992</v>
      </c>
      <c r="L29" s="110">
        <f t="shared" si="0"/>
        <v>0.76066308243727609</v>
      </c>
      <c r="M29" s="110">
        <v>0.989247311827957</v>
      </c>
      <c r="N29" s="111">
        <v>0.32500000000000001</v>
      </c>
      <c r="O29" s="110">
        <v>0.967741935483871</v>
      </c>
      <c r="P29" s="110">
        <f t="shared" si="1"/>
        <v>0.34165118295553082</v>
      </c>
      <c r="Q29" s="113">
        <v>0.18478260869565216</v>
      </c>
      <c r="R29" s="113">
        <v>0.38461538461538464</v>
      </c>
      <c r="S29" s="113">
        <v>0.45555555555555555</v>
      </c>
      <c r="T29" s="110">
        <v>1</v>
      </c>
      <c r="U29" s="110">
        <v>0.66666666666666663</v>
      </c>
      <c r="V29" s="110">
        <v>0.98901098901098905</v>
      </c>
      <c r="W29" s="113">
        <v>0.2</v>
      </c>
      <c r="X29" s="113">
        <v>0.53333333333333333</v>
      </c>
      <c r="Y29" s="113">
        <v>0.46666666666666667</v>
      </c>
      <c r="AA29" s="108"/>
      <c r="AB29" s="108"/>
      <c r="AC29" s="108"/>
      <c r="AD29" s="108"/>
      <c r="AE29" s="108"/>
    </row>
    <row r="30" spans="1:31" x14ac:dyDescent="0.45">
      <c r="A30" s="108" t="s">
        <v>156</v>
      </c>
      <c r="B30" s="108">
        <v>0</v>
      </c>
      <c r="C30" s="108" t="s">
        <v>117</v>
      </c>
      <c r="D30" s="108" t="s">
        <v>163</v>
      </c>
      <c r="E30" s="108" t="s">
        <v>4614</v>
      </c>
      <c r="F30" s="108">
        <v>5.7928825622800002E-2</v>
      </c>
      <c r="G30" s="108">
        <v>90.678291814900007</v>
      </c>
      <c r="H30" s="109">
        <f>(Table2[[#This Row],[RD]]/(Table2[[#This Row],[OnT]]/100))/0.3296</f>
        <v>0.19382249995045686</v>
      </c>
      <c r="I30" s="108" t="s">
        <v>4598</v>
      </c>
      <c r="J30" s="108" t="s">
        <v>4596</v>
      </c>
      <c r="K30" s="110">
        <v>0.8256</v>
      </c>
      <c r="L30" s="110">
        <f t="shared" si="0"/>
        <v>0.86724910394265231</v>
      </c>
      <c r="M30" s="110">
        <v>1</v>
      </c>
      <c r="N30" s="111">
        <v>0.61250000000000004</v>
      </c>
      <c r="O30" s="110">
        <v>0.989247311827957</v>
      </c>
      <c r="P30" s="110">
        <f t="shared" si="1"/>
        <v>0.34296336580447978</v>
      </c>
      <c r="Q30" s="113">
        <v>0.5053763440860215</v>
      </c>
      <c r="R30" s="113">
        <v>0.30612244897959184</v>
      </c>
      <c r="S30" s="113">
        <v>0.21739130434782608</v>
      </c>
      <c r="T30" s="110">
        <v>1</v>
      </c>
      <c r="U30" s="110">
        <v>0.81111111111111112</v>
      </c>
      <c r="V30" s="110">
        <v>0.98901098901098905</v>
      </c>
      <c r="W30" s="113">
        <v>0.49473684210526314</v>
      </c>
      <c r="X30" s="113">
        <v>0.27397260273972601</v>
      </c>
      <c r="Y30" s="113">
        <v>0.21111111111111111</v>
      </c>
      <c r="AA30" s="108"/>
      <c r="AB30" s="108"/>
      <c r="AC30" s="108"/>
      <c r="AD30" s="108"/>
      <c r="AE30" s="108"/>
    </row>
    <row r="31" spans="1:31" x14ac:dyDescent="0.45">
      <c r="A31" s="108" t="s">
        <v>373</v>
      </c>
      <c r="B31" s="108">
        <v>0</v>
      </c>
      <c r="C31" s="108" t="s">
        <v>117</v>
      </c>
      <c r="D31" s="108" t="s">
        <v>378</v>
      </c>
      <c r="E31" s="108" t="s">
        <v>4614</v>
      </c>
      <c r="F31" s="108">
        <v>4.3508896797199999E-2</v>
      </c>
      <c r="G31" s="108">
        <v>96.522064056900007</v>
      </c>
      <c r="H31" s="109">
        <f>(Table2[[#This Row],[RD]]/(Table2[[#This Row],[OnT]]/100))/0.3296</f>
        <v>0.1367616299335869</v>
      </c>
      <c r="I31" s="108" t="s">
        <v>4598</v>
      </c>
      <c r="J31" s="108" t="s">
        <v>4596</v>
      </c>
      <c r="K31" s="110">
        <v>0.97499999999999998</v>
      </c>
      <c r="L31" s="110">
        <f t="shared" si="0"/>
        <v>1</v>
      </c>
      <c r="M31" s="110">
        <v>1</v>
      </c>
      <c r="N31" s="110">
        <v>1</v>
      </c>
      <c r="O31" s="110">
        <v>1</v>
      </c>
      <c r="P31" s="110">
        <f t="shared" si="1"/>
        <v>0.17885304659498211</v>
      </c>
      <c r="Q31" s="113">
        <v>0</v>
      </c>
      <c r="R31" s="113">
        <v>0.3</v>
      </c>
      <c r="S31" s="113">
        <v>0.23655913978494625</v>
      </c>
      <c r="T31" s="110">
        <v>0.98947368421052628</v>
      </c>
      <c r="U31" s="110">
        <v>0.97777777777777775</v>
      </c>
      <c r="V31" s="110">
        <v>1</v>
      </c>
      <c r="W31" s="113">
        <v>0</v>
      </c>
      <c r="X31" s="113">
        <v>0.32954545454545453</v>
      </c>
      <c r="Y31" s="113">
        <v>0.24175824175824176</v>
      </c>
      <c r="AA31" s="108"/>
      <c r="AB31" s="108"/>
      <c r="AC31" s="108"/>
      <c r="AD31" s="108"/>
      <c r="AE31" s="108"/>
    </row>
    <row r="32" spans="1:31" x14ac:dyDescent="0.45">
      <c r="A32" s="108" t="s">
        <v>2943</v>
      </c>
      <c r="B32" s="108">
        <v>0</v>
      </c>
      <c r="C32" s="108" t="s">
        <v>98</v>
      </c>
      <c r="D32" s="108" t="s">
        <v>378</v>
      </c>
      <c r="E32" s="108" t="s">
        <v>4616</v>
      </c>
      <c r="F32" s="108">
        <v>8.6903914590700002E-2</v>
      </c>
      <c r="G32" s="108">
        <v>95.343416370100002</v>
      </c>
      <c r="H32" s="109">
        <f>(Table2[[#This Row],[RD]]/(Table2[[#This Row],[OnT]]/100))/0.3296</f>
        <v>0.27654220863037765</v>
      </c>
      <c r="I32" s="108" t="s">
        <v>4598</v>
      </c>
      <c r="J32" s="108" t="s">
        <v>4596</v>
      </c>
      <c r="K32" s="110">
        <v>0.88959999999999995</v>
      </c>
      <c r="L32" s="110">
        <f t="shared" si="0"/>
        <v>0.92141577060931901</v>
      </c>
      <c r="M32" s="110">
        <v>1</v>
      </c>
      <c r="N32" s="111">
        <v>0.77500000000000002</v>
      </c>
      <c r="O32" s="110">
        <v>0.989247311827957</v>
      </c>
      <c r="P32" s="110">
        <f t="shared" si="1"/>
        <v>0.18353592021193701</v>
      </c>
      <c r="Q32" s="113">
        <v>2.1505376344086023E-2</v>
      </c>
      <c r="R32" s="113">
        <v>0.32258064516129031</v>
      </c>
      <c r="S32" s="113">
        <v>0.20652173913043478</v>
      </c>
      <c r="T32" s="110">
        <v>1</v>
      </c>
      <c r="U32" s="110">
        <v>0.91111111111111109</v>
      </c>
      <c r="V32" s="110">
        <v>1</v>
      </c>
      <c r="W32" s="113">
        <v>2.1052631578947368E-2</v>
      </c>
      <c r="X32" s="113">
        <v>0.32926829268292684</v>
      </c>
      <c r="Y32" s="113">
        <v>0.2087912087912088</v>
      </c>
      <c r="AA32" s="108"/>
      <c r="AB32" s="108"/>
      <c r="AC32" s="108"/>
      <c r="AD32" s="108"/>
      <c r="AE32" s="108"/>
    </row>
    <row r="33" spans="1:31" x14ac:dyDescent="0.45">
      <c r="A33" s="108" t="s">
        <v>2963</v>
      </c>
      <c r="B33" s="108">
        <v>0</v>
      </c>
      <c r="C33" s="108" t="s">
        <v>98</v>
      </c>
      <c r="D33" s="108" t="s">
        <v>378</v>
      </c>
      <c r="E33" s="108" t="s">
        <v>4616</v>
      </c>
      <c r="F33" s="108">
        <v>8.02526690391E-2</v>
      </c>
      <c r="G33" s="108">
        <v>95.093594306</v>
      </c>
      <c r="H33" s="109">
        <f>(Table2[[#This Row],[RD]]/(Table2[[#This Row],[OnT]]/100))/0.3296</f>
        <v>0.25604778254239713</v>
      </c>
      <c r="I33" s="108" t="s">
        <v>4598</v>
      </c>
      <c r="J33" s="108" t="s">
        <v>4596</v>
      </c>
      <c r="K33" s="110">
        <v>0.91449999999999998</v>
      </c>
      <c r="L33" s="110">
        <f t="shared" si="0"/>
        <v>0.94641577060931903</v>
      </c>
      <c r="M33" s="110">
        <v>1</v>
      </c>
      <c r="N33" s="111">
        <v>0.85</v>
      </c>
      <c r="O33" s="110">
        <v>0.989247311827957</v>
      </c>
      <c r="P33" s="110">
        <f t="shared" si="1"/>
        <v>0.31019855347468583</v>
      </c>
      <c r="Q33" s="113">
        <v>3.2258064516129031E-2</v>
      </c>
      <c r="R33" s="113">
        <v>0.48529411764705882</v>
      </c>
      <c r="S33" s="113">
        <v>0.41304347826086957</v>
      </c>
      <c r="T33" s="110">
        <v>1</v>
      </c>
      <c r="U33" s="110">
        <v>0.97777777777777775</v>
      </c>
      <c r="V33" s="110">
        <v>1</v>
      </c>
      <c r="W33" s="113">
        <v>3.1578947368421054E-2</v>
      </c>
      <c r="X33" s="113">
        <v>0.52272727272727271</v>
      </c>
      <c r="Y33" s="113">
        <v>0.40659340659340659</v>
      </c>
      <c r="AA33" s="108"/>
      <c r="AB33" s="108"/>
      <c r="AC33" s="108"/>
      <c r="AD33" s="108"/>
      <c r="AE33" s="108"/>
    </row>
    <row r="34" spans="1:31" x14ac:dyDescent="0.45">
      <c r="A34" s="108" t="s">
        <v>1037</v>
      </c>
      <c r="B34" s="108" t="s">
        <v>1045</v>
      </c>
      <c r="F34" s="108">
        <v>0.52414946619199998</v>
      </c>
      <c r="G34" s="108">
        <v>66.750889679699995</v>
      </c>
      <c r="H34" s="108">
        <f>(Table2[[#This Row],[RD]]/(Table2[[#This Row],[OnT]]/100))/0.3296</f>
        <v>2.3823791868509181</v>
      </c>
      <c r="I34" s="108" t="s">
        <v>4598</v>
      </c>
      <c r="J34" s="108" t="s">
        <v>4596</v>
      </c>
      <c r="K34" s="110">
        <v>0.81129999999999991</v>
      </c>
      <c r="L34" s="110">
        <f t="shared" si="0"/>
        <v>0.81971326164874547</v>
      </c>
      <c r="M34" s="111">
        <v>0.66666666666666663</v>
      </c>
      <c r="N34" s="110">
        <v>0.9</v>
      </c>
      <c r="O34" s="111">
        <v>0.89247311827956988</v>
      </c>
      <c r="P34" s="110">
        <f t="shared" si="1"/>
        <v>0.11230945286522435</v>
      </c>
      <c r="Q34" s="113">
        <v>0.14516129032258066</v>
      </c>
      <c r="R34" s="113">
        <v>8.3333333333333329E-2</v>
      </c>
      <c r="S34" s="113">
        <v>0.10843373493975904</v>
      </c>
      <c r="T34" s="110">
        <v>0.67368421052631577</v>
      </c>
      <c r="U34" s="110">
        <v>0.87777777777777777</v>
      </c>
      <c r="V34" s="110">
        <v>0.91208791208791207</v>
      </c>
      <c r="W34" s="113">
        <v>0.125</v>
      </c>
      <c r="X34" s="113">
        <v>6.3291139240506333E-2</v>
      </c>
      <c r="Y34" s="113">
        <v>8.4337349397590355E-2</v>
      </c>
      <c r="AA34" s="108"/>
      <c r="AB34" s="108"/>
      <c r="AC34" s="108"/>
      <c r="AD34" s="108"/>
      <c r="AE34" s="108"/>
    </row>
    <row r="35" spans="1:31" x14ac:dyDescent="0.45">
      <c r="A35" s="108" t="s">
        <v>879</v>
      </c>
      <c r="B35" s="108" t="s">
        <v>884</v>
      </c>
      <c r="F35" s="108">
        <v>0.44124555160099999</v>
      </c>
      <c r="G35" s="108">
        <v>93.675444839899995</v>
      </c>
      <c r="H35" s="108">
        <f>(Table2[[#This Row],[RD]]/(Table2[[#This Row],[OnT]]/100))/0.3296</f>
        <v>1.429115642814037</v>
      </c>
      <c r="I35" s="108" t="s">
        <v>4617</v>
      </c>
      <c r="J35" s="108" t="s">
        <v>4596</v>
      </c>
      <c r="K35" s="110">
        <v>0.8256</v>
      </c>
      <c r="L35" s="110">
        <f t="shared" si="0"/>
        <v>0.83624551971326166</v>
      </c>
      <c r="M35" s="110">
        <v>1</v>
      </c>
      <c r="N35" s="111">
        <v>0.5625</v>
      </c>
      <c r="O35" s="110">
        <v>0.94623655913978499</v>
      </c>
      <c r="P35" s="110">
        <f t="shared" si="1"/>
        <v>0.12395459976105137</v>
      </c>
      <c r="Q35" s="113">
        <v>1.0752688172043012E-2</v>
      </c>
      <c r="R35" s="113">
        <v>0.1111111111111111</v>
      </c>
      <c r="S35" s="113">
        <v>0.25</v>
      </c>
      <c r="T35" s="110">
        <v>1</v>
      </c>
      <c r="U35" s="110">
        <v>0.58888888888888891</v>
      </c>
      <c r="V35" s="110">
        <v>0.94505494505494503</v>
      </c>
      <c r="W35" s="113">
        <v>1.0526315789473684E-2</v>
      </c>
      <c r="X35" s="113">
        <v>0.11320754716981132</v>
      </c>
      <c r="Y35" s="113">
        <v>0.2558139534883721</v>
      </c>
      <c r="AA35" s="108"/>
      <c r="AB35" s="108"/>
      <c r="AC35" s="108"/>
      <c r="AD35" s="108"/>
      <c r="AE35" s="108"/>
    </row>
    <row r="36" spans="1:31" x14ac:dyDescent="0.45">
      <c r="A36" s="108" t="s">
        <v>1375</v>
      </c>
      <c r="B36" s="108">
        <v>0</v>
      </c>
      <c r="F36" s="108">
        <v>0.13247686832700001</v>
      </c>
      <c r="G36" s="108">
        <v>90.998576512499994</v>
      </c>
      <c r="H36" s="108">
        <f>(Table2[[#This Row],[RD]]/(Table2[[#This Row],[OnT]]/100))/0.3296</f>
        <v>0.44169069620834278</v>
      </c>
      <c r="I36" s="108" t="s">
        <v>4598</v>
      </c>
      <c r="J36" s="108" t="s">
        <v>4596</v>
      </c>
      <c r="K36" s="110">
        <v>0.90739999999999998</v>
      </c>
      <c r="L36" s="110">
        <f t="shared" si="0"/>
        <v>0.92831541218638003</v>
      </c>
      <c r="M36" s="110">
        <v>1</v>
      </c>
      <c r="N36" s="110">
        <v>1</v>
      </c>
      <c r="O36" s="111">
        <v>0.78494623655913975</v>
      </c>
      <c r="P36" s="110">
        <f t="shared" si="1"/>
        <v>0.19061778857956502</v>
      </c>
      <c r="Q36" s="113">
        <v>0.44086021505376344</v>
      </c>
      <c r="R36" s="113">
        <v>6.25E-2</v>
      </c>
      <c r="S36" s="113">
        <v>6.8493150684931503E-2</v>
      </c>
      <c r="T36" s="110">
        <v>1</v>
      </c>
      <c r="U36" s="110">
        <v>1</v>
      </c>
      <c r="V36" s="110">
        <v>0.78021978021978022</v>
      </c>
      <c r="W36" s="113">
        <v>0.41052631578947368</v>
      </c>
      <c r="X36" s="113">
        <v>6.6666666666666666E-2</v>
      </c>
      <c r="Y36" s="113">
        <v>8.4507042253521125E-2</v>
      </c>
      <c r="AA36" s="108"/>
      <c r="AB36" s="108"/>
      <c r="AC36" s="108"/>
      <c r="AD36" s="108"/>
      <c r="AE36" s="108"/>
    </row>
    <row r="37" spans="1:31" x14ac:dyDescent="0.45">
      <c r="A37" s="108" t="s">
        <v>3096</v>
      </c>
      <c r="B37" s="108">
        <v>0</v>
      </c>
      <c r="F37" s="108">
        <v>0.31718149466200002</v>
      </c>
      <c r="G37" s="108">
        <v>91.095729537400004</v>
      </c>
      <c r="H37" s="108">
        <f>(Table2[[#This Row],[RD]]/(Table2[[#This Row],[OnT]]/100))/0.3296</f>
        <v>1.0563859588450253</v>
      </c>
      <c r="I37" s="108" t="s">
        <v>4598</v>
      </c>
      <c r="J37" s="108" t="s">
        <v>4596</v>
      </c>
      <c r="K37" s="110">
        <v>0.91449999999999998</v>
      </c>
      <c r="L37" s="110">
        <f t="shared" si="0"/>
        <v>0.92898745519713266</v>
      </c>
      <c r="M37" s="110">
        <v>1</v>
      </c>
      <c r="N37" s="110">
        <v>0.9375</v>
      </c>
      <c r="O37" s="111">
        <v>0.84946236559139787</v>
      </c>
      <c r="P37" s="110">
        <f t="shared" si="1"/>
        <v>0.1067537770518579</v>
      </c>
      <c r="Q37" s="113">
        <v>5.3763440860215055E-2</v>
      </c>
      <c r="R37" s="113">
        <v>1.3333333333333334E-2</v>
      </c>
      <c r="S37" s="113">
        <v>0.25316455696202533</v>
      </c>
      <c r="T37" s="110">
        <v>1</v>
      </c>
      <c r="U37" s="110">
        <v>0.92222222222222228</v>
      </c>
      <c r="V37" s="110">
        <v>0.8571428571428571</v>
      </c>
      <c r="W37" s="113">
        <v>5.2631578947368418E-2</v>
      </c>
      <c r="X37" s="113">
        <v>1.2048192771084338E-2</v>
      </c>
      <c r="Y37" s="113">
        <v>0.25641025641025639</v>
      </c>
      <c r="AA37" s="108"/>
      <c r="AB37" s="108"/>
      <c r="AC37" s="108"/>
      <c r="AD37" s="108"/>
      <c r="AE37" s="108"/>
    </row>
    <row r="38" spans="1:31" x14ac:dyDescent="0.45">
      <c r="A38" s="108" t="s">
        <v>1738</v>
      </c>
      <c r="B38" s="108">
        <v>0</v>
      </c>
      <c r="F38" s="108">
        <v>0.22100355871899999</v>
      </c>
      <c r="G38" s="108">
        <v>86.578291814899998</v>
      </c>
      <c r="H38" s="108">
        <f>(Table2[[#This Row],[RD]]/(Table2[[#This Row],[OnT]]/100))/0.3296</f>
        <v>0.77446723857262922</v>
      </c>
      <c r="I38" s="108" t="s">
        <v>4598</v>
      </c>
      <c r="J38" s="108" t="s">
        <v>4596</v>
      </c>
      <c r="K38" s="110">
        <v>0.95719999999999994</v>
      </c>
      <c r="L38" s="110">
        <f t="shared" si="0"/>
        <v>0.97132616487455203</v>
      </c>
      <c r="M38" s="110">
        <v>1</v>
      </c>
      <c r="N38" s="110">
        <v>1</v>
      </c>
      <c r="O38" s="110">
        <v>0.91397849462365588</v>
      </c>
      <c r="P38" s="110">
        <f t="shared" si="1"/>
        <v>0.21426312460468058</v>
      </c>
      <c r="Q38" s="113">
        <v>0.45161290322580644</v>
      </c>
      <c r="R38" s="113">
        <v>0.05</v>
      </c>
      <c r="S38" s="113">
        <v>0.14117647058823529</v>
      </c>
      <c r="T38" s="110">
        <v>1</v>
      </c>
      <c r="U38" s="110">
        <v>1</v>
      </c>
      <c r="V38" s="110">
        <v>0.93406593406593408</v>
      </c>
      <c r="W38" s="113">
        <v>0.44210526315789472</v>
      </c>
      <c r="X38" s="113">
        <v>4.4444444444444446E-2</v>
      </c>
      <c r="Y38" s="113">
        <v>0.15294117647058825</v>
      </c>
      <c r="AA38" s="108"/>
      <c r="AB38" s="108"/>
      <c r="AC38" s="108"/>
      <c r="AD38" s="108"/>
      <c r="AE38" s="108"/>
    </row>
    <row r="39" spans="1:31" x14ac:dyDescent="0.45">
      <c r="A39" s="108" t="s">
        <v>955</v>
      </c>
      <c r="B39" s="108">
        <v>0</v>
      </c>
      <c r="F39" s="108">
        <v>0.131263345196</v>
      </c>
      <c r="G39" s="108">
        <v>95.289679715299997</v>
      </c>
      <c r="H39" s="108">
        <f>(Table2[[#This Row],[RD]]/(Table2[[#This Row],[OnT]]/100))/0.3296</f>
        <v>0.41793659262126825</v>
      </c>
      <c r="I39" s="108" t="s">
        <v>4598</v>
      </c>
      <c r="J39" s="108" t="s">
        <v>4596</v>
      </c>
      <c r="K39" s="110">
        <v>0.90739999999999998</v>
      </c>
      <c r="L39" s="110">
        <f t="shared" si="0"/>
        <v>0.93982974910394257</v>
      </c>
      <c r="M39" s="110">
        <v>1</v>
      </c>
      <c r="N39" s="111">
        <v>0.86250000000000004</v>
      </c>
      <c r="O39" s="110">
        <v>0.956989247311828</v>
      </c>
      <c r="P39" s="110">
        <f t="shared" si="1"/>
        <v>0.1632198881832492</v>
      </c>
      <c r="Q39" s="113">
        <v>0</v>
      </c>
      <c r="R39" s="113">
        <v>2.8985507246376812E-2</v>
      </c>
      <c r="S39" s="113">
        <v>0.4606741573033708</v>
      </c>
      <c r="T39" s="110">
        <v>1</v>
      </c>
      <c r="U39" s="110">
        <v>0.96666666666666667</v>
      </c>
      <c r="V39" s="110">
        <v>0.94505494505494503</v>
      </c>
      <c r="W39" s="113">
        <v>0</v>
      </c>
      <c r="X39" s="113">
        <v>1.1494252873563218E-2</v>
      </c>
      <c r="Y39" s="113">
        <v>0.46511627906976744</v>
      </c>
      <c r="AA39" s="108"/>
      <c r="AB39" s="108"/>
      <c r="AC39" s="108"/>
      <c r="AD39" s="108"/>
      <c r="AE39" s="108"/>
    </row>
    <row r="40" spans="1:31" x14ac:dyDescent="0.45">
      <c r="A40" s="108" t="s">
        <v>3622</v>
      </c>
      <c r="B40" s="108">
        <v>0</v>
      </c>
      <c r="F40" s="108">
        <v>0.165110320285</v>
      </c>
      <c r="G40" s="108">
        <v>97.398220640600002</v>
      </c>
      <c r="H40" s="108">
        <f>(Table2[[#This Row],[RD]]/(Table2[[#This Row],[OnT]]/100))/0.3296</f>
        <v>0.51432305685288693</v>
      </c>
      <c r="I40" s="108" t="s">
        <v>4598</v>
      </c>
      <c r="J40" s="108" t="s">
        <v>4596</v>
      </c>
      <c r="K40" s="110">
        <v>0.97860000000000003</v>
      </c>
      <c r="L40" s="110">
        <f t="shared" si="0"/>
        <v>0.989247311827957</v>
      </c>
      <c r="M40" s="110">
        <v>1</v>
      </c>
      <c r="N40" s="110">
        <v>1</v>
      </c>
      <c r="O40" s="110">
        <v>0.967741935483871</v>
      </c>
      <c r="P40" s="110">
        <f t="shared" si="1"/>
        <v>0.19327956989247311</v>
      </c>
      <c r="Q40" s="113">
        <v>2.1505376344086023E-2</v>
      </c>
      <c r="R40" s="113">
        <v>0.22500000000000001</v>
      </c>
      <c r="S40" s="113">
        <v>0.33333333333333331</v>
      </c>
      <c r="T40" s="110">
        <v>1</v>
      </c>
      <c r="U40" s="110">
        <v>1</v>
      </c>
      <c r="V40" s="110">
        <v>0.98901098901098905</v>
      </c>
      <c r="W40" s="113">
        <v>2.1052631578947368E-2</v>
      </c>
      <c r="X40" s="113">
        <v>0.21111111111111111</v>
      </c>
      <c r="Y40" s="113">
        <v>0.33333333333333331</v>
      </c>
      <c r="AA40" s="108"/>
      <c r="AB40" s="108"/>
      <c r="AC40" s="108"/>
      <c r="AD40" s="108"/>
      <c r="AE40" s="108"/>
    </row>
    <row r="41" spans="1:31" x14ac:dyDescent="0.45">
      <c r="A41" s="108" t="s">
        <v>1419</v>
      </c>
      <c r="B41" s="108">
        <v>0</v>
      </c>
      <c r="F41" s="108">
        <v>0.13270106761600001</v>
      </c>
      <c r="G41" s="108">
        <v>66.400711743800002</v>
      </c>
      <c r="H41" s="108">
        <f>(Table2[[#This Row],[RD]]/(Table2[[#This Row],[OnT]]/100))/0.3296</f>
        <v>0.60633757056795012</v>
      </c>
      <c r="I41" s="108" t="s">
        <v>4618</v>
      </c>
      <c r="J41" s="108" t="s">
        <v>4596</v>
      </c>
      <c r="K41" s="110">
        <v>0.879</v>
      </c>
      <c r="L41" s="110">
        <f t="shared" si="0"/>
        <v>0.91008064516129039</v>
      </c>
      <c r="M41" s="110">
        <v>0.989247311827957</v>
      </c>
      <c r="N41" s="111">
        <v>0.76249999999999996</v>
      </c>
      <c r="O41" s="110">
        <v>0.978494623655914</v>
      </c>
      <c r="P41" s="110">
        <f t="shared" si="1"/>
        <v>0.43006091081643466</v>
      </c>
      <c r="Q41" s="113">
        <v>0.41304347826086957</v>
      </c>
      <c r="R41" s="113">
        <v>0.36065573770491804</v>
      </c>
      <c r="S41" s="113">
        <v>0.51648351648351654</v>
      </c>
      <c r="T41" s="110">
        <v>1</v>
      </c>
      <c r="U41" s="110">
        <v>0.96666666666666667</v>
      </c>
      <c r="V41" s="110">
        <v>0.98901098901098905</v>
      </c>
      <c r="W41" s="113">
        <v>0.43157894736842106</v>
      </c>
      <c r="X41" s="113">
        <v>0.41379310344827586</v>
      </c>
      <c r="Y41" s="113">
        <v>0.52222222222222225</v>
      </c>
      <c r="AA41" s="108"/>
      <c r="AB41" s="108"/>
      <c r="AC41" s="108"/>
      <c r="AD41" s="108"/>
      <c r="AE41" s="108"/>
    </row>
    <row r="42" spans="1:31" x14ac:dyDescent="0.45">
      <c r="A42" s="108" t="s">
        <v>185</v>
      </c>
      <c r="B42" s="108">
        <v>0</v>
      </c>
      <c r="F42" s="108">
        <v>0.10262989323799999</v>
      </c>
      <c r="G42" s="108">
        <v>95.466548042699998</v>
      </c>
      <c r="H42" s="108">
        <f>(Table2[[#This Row],[RD]]/(Table2[[#This Row],[OnT]]/100))/0.3296</f>
        <v>0.32616357211466285</v>
      </c>
      <c r="I42" s="108" t="s">
        <v>4598</v>
      </c>
      <c r="J42" s="108" t="s">
        <v>4596</v>
      </c>
      <c r="K42" s="110">
        <v>0.90029999999999999</v>
      </c>
      <c r="L42" s="110">
        <f t="shared" si="0"/>
        <v>0.93866487455197134</v>
      </c>
      <c r="M42" s="110">
        <v>1</v>
      </c>
      <c r="N42" s="111">
        <v>0.83750000000000002</v>
      </c>
      <c r="O42" s="110">
        <v>0.978494623655914</v>
      </c>
      <c r="P42" s="110">
        <f t="shared" si="1"/>
        <v>0.31169627462357363</v>
      </c>
      <c r="Q42" s="113">
        <v>4.3010752688172046E-2</v>
      </c>
      <c r="R42" s="113">
        <v>0.5074626865671642</v>
      </c>
      <c r="S42" s="113">
        <v>0.38461538461538464</v>
      </c>
      <c r="T42" s="110">
        <v>1</v>
      </c>
      <c r="U42" s="110">
        <v>0.9555555555555556</v>
      </c>
      <c r="V42" s="110">
        <v>1</v>
      </c>
      <c r="W42" s="113">
        <v>3.1578947368421054E-2</v>
      </c>
      <c r="X42" s="113">
        <v>0.5</v>
      </c>
      <c r="Y42" s="113">
        <v>0.38461538461538464</v>
      </c>
      <c r="AA42" s="108"/>
      <c r="AB42" s="108"/>
      <c r="AC42" s="108"/>
      <c r="AD42" s="108"/>
      <c r="AE42" s="108"/>
    </row>
    <row r="43" spans="1:31" x14ac:dyDescent="0.45">
      <c r="A43" s="108" t="s">
        <v>3228</v>
      </c>
      <c r="B43" s="108">
        <v>0</v>
      </c>
      <c r="F43" s="108">
        <v>0.23853024911000001</v>
      </c>
      <c r="G43" s="108">
        <v>96.516725978599993</v>
      </c>
      <c r="H43" s="108">
        <f>(Table2[[#This Row],[RD]]/(Table2[[#This Row],[OnT]]/100))/0.3296</f>
        <v>0.74981422836999023</v>
      </c>
      <c r="I43" s="108" t="s">
        <v>4598</v>
      </c>
      <c r="J43" s="108" t="s">
        <v>4596</v>
      </c>
      <c r="K43" s="110">
        <v>0.94299999999999995</v>
      </c>
      <c r="L43" s="110">
        <f t="shared" si="0"/>
        <v>0.98033154121863797</v>
      </c>
      <c r="M43" s="110">
        <v>1</v>
      </c>
      <c r="N43" s="110">
        <v>0.96250000000000002</v>
      </c>
      <c r="O43" s="110">
        <v>0.978494623655914</v>
      </c>
      <c r="P43" s="110">
        <f t="shared" si="1"/>
        <v>0.38864003380132411</v>
      </c>
      <c r="Q43" s="113">
        <v>0.26881720430107525</v>
      </c>
      <c r="R43" s="113">
        <v>0.40259740259740262</v>
      </c>
      <c r="S43" s="113">
        <v>0.49450549450549453</v>
      </c>
      <c r="T43" s="110">
        <v>1</v>
      </c>
      <c r="U43" s="110">
        <v>0.98888888888888893</v>
      </c>
      <c r="V43" s="110">
        <v>1</v>
      </c>
      <c r="W43" s="113">
        <v>0.27368421052631581</v>
      </c>
      <c r="X43" s="113">
        <v>0.4044943820224719</v>
      </c>
      <c r="Y43" s="113">
        <v>0.49450549450549453</v>
      </c>
      <c r="AA43" s="108"/>
      <c r="AB43" s="108"/>
      <c r="AC43" s="108"/>
      <c r="AD43" s="108"/>
      <c r="AE43" s="108"/>
    </row>
    <row r="44" spans="1:31" x14ac:dyDescent="0.45">
      <c r="A44" s="108" t="s">
        <v>1452</v>
      </c>
      <c r="B44" s="108">
        <v>0</v>
      </c>
      <c r="F44" s="108">
        <v>0.12518861210000001</v>
      </c>
      <c r="G44" s="108">
        <v>94.328469750899998</v>
      </c>
      <c r="H44" s="108">
        <f>(Table2[[#This Row],[RD]]/(Table2[[#This Row],[OnT]]/100))/0.3296</f>
        <v>0.4026566096827191</v>
      </c>
      <c r="I44" s="108" t="s">
        <v>4598</v>
      </c>
      <c r="J44" s="108" t="s">
        <v>4596</v>
      </c>
      <c r="K44" s="110">
        <v>0.9395</v>
      </c>
      <c r="L44" s="110">
        <f t="shared" si="0"/>
        <v>0.98033154121863797</v>
      </c>
      <c r="M44" s="110">
        <v>1</v>
      </c>
      <c r="N44" s="110">
        <v>0.96250000000000002</v>
      </c>
      <c r="O44" s="110">
        <v>0.978494623655914</v>
      </c>
      <c r="P44" s="110">
        <f t="shared" si="1"/>
        <v>0.41003082938566809</v>
      </c>
      <c r="Q44" s="113">
        <v>0.25806451612903225</v>
      </c>
      <c r="R44" s="113">
        <v>0.38961038961038963</v>
      </c>
      <c r="S44" s="113">
        <v>0.58241758241758246</v>
      </c>
      <c r="T44" s="110">
        <v>1</v>
      </c>
      <c r="U44" s="110">
        <v>1</v>
      </c>
      <c r="V44" s="110">
        <v>1</v>
      </c>
      <c r="W44" s="113">
        <v>0.25263157894736843</v>
      </c>
      <c r="X44" s="113">
        <v>0.4</v>
      </c>
      <c r="Y44" s="113">
        <v>0.60439560439560436</v>
      </c>
      <c r="AA44" s="108"/>
      <c r="AB44" s="108"/>
      <c r="AC44" s="108"/>
      <c r="AD44" s="108"/>
      <c r="AE44" s="108"/>
    </row>
    <row r="45" spans="1:31" x14ac:dyDescent="0.45">
      <c r="A45" s="108" t="s">
        <v>1726</v>
      </c>
      <c r="B45" s="108">
        <v>0</v>
      </c>
      <c r="F45" s="108">
        <v>0.177633451957</v>
      </c>
      <c r="G45" s="108">
        <v>62.432740213499997</v>
      </c>
      <c r="H45" s="108">
        <f>(Table2[[#This Row],[RD]]/(Table2[[#This Row],[OnT]]/100))/0.3296</f>
        <v>0.86322727818978617</v>
      </c>
      <c r="I45" s="108" t="s">
        <v>4598</v>
      </c>
      <c r="J45" s="108" t="s">
        <v>4596</v>
      </c>
      <c r="K45" s="110">
        <v>0.94299999999999995</v>
      </c>
      <c r="L45" s="110">
        <f t="shared" si="0"/>
        <v>0.98449820788530473</v>
      </c>
      <c r="M45" s="110">
        <v>1</v>
      </c>
      <c r="N45" s="110">
        <v>0.97499999999999998</v>
      </c>
      <c r="O45" s="110">
        <v>0.978494623655914</v>
      </c>
      <c r="P45" s="110">
        <f t="shared" si="1"/>
        <v>0.1579621095750128</v>
      </c>
      <c r="Q45" s="113">
        <v>2.1505376344086023E-2</v>
      </c>
      <c r="R45" s="113">
        <v>8.9743589743589744E-2</v>
      </c>
      <c r="S45" s="113">
        <v>0.36263736263736263</v>
      </c>
      <c r="T45" s="110">
        <v>1</v>
      </c>
      <c r="U45" s="110">
        <v>0.98888888888888893</v>
      </c>
      <c r="V45" s="110">
        <v>0.98901098901098905</v>
      </c>
      <c r="W45" s="113">
        <v>3.1578947368421054E-2</v>
      </c>
      <c r="X45" s="113">
        <v>0.11235955056179775</v>
      </c>
      <c r="Y45" s="113">
        <v>0.36666666666666664</v>
      </c>
      <c r="AA45" s="108"/>
      <c r="AB45" s="108"/>
      <c r="AC45" s="108"/>
      <c r="AD45" s="108"/>
      <c r="AE45" s="108"/>
    </row>
    <row r="46" spans="1:31" x14ac:dyDescent="0.45">
      <c r="A46" s="108" t="s">
        <v>3273</v>
      </c>
      <c r="B46" s="108" t="s">
        <v>735</v>
      </c>
      <c r="F46" s="108">
        <v>0.16425978647700001</v>
      </c>
      <c r="G46" s="108">
        <v>19.897508896800002</v>
      </c>
      <c r="H46" s="108">
        <f>(Table2[[#This Row],[RD]]/(Table2[[#This Row],[OnT]]/100))/0.3296</f>
        <v>2.5046401800626885</v>
      </c>
      <c r="I46" s="108" t="s">
        <v>4598</v>
      </c>
      <c r="J46" s="108" t="s">
        <v>4596</v>
      </c>
      <c r="K46" s="110">
        <v>0.97860000000000003</v>
      </c>
      <c r="L46" s="110">
        <f t="shared" si="0"/>
        <v>0.99283154121863804</v>
      </c>
      <c r="M46" s="110">
        <v>1</v>
      </c>
      <c r="N46" s="110">
        <v>1</v>
      </c>
      <c r="O46" s="110">
        <v>0.978494623655914</v>
      </c>
      <c r="P46" s="110">
        <f t="shared" si="1"/>
        <v>0.22856207412659027</v>
      </c>
      <c r="Q46" s="113">
        <v>0.10752688172043011</v>
      </c>
      <c r="R46" s="113">
        <v>0.23749999999999999</v>
      </c>
      <c r="S46" s="113">
        <v>0.34065934065934067</v>
      </c>
      <c r="T46" s="110">
        <v>1</v>
      </c>
      <c r="U46" s="110">
        <v>1</v>
      </c>
      <c r="V46" s="110">
        <v>0.98901098901098905</v>
      </c>
      <c r="W46" s="113">
        <v>8.4210526315789472E-2</v>
      </c>
      <c r="X46" s="113">
        <v>0.26666666666666666</v>
      </c>
      <c r="Y46" s="113">
        <v>0.34444444444444444</v>
      </c>
      <c r="AA46" s="108"/>
      <c r="AB46" s="108"/>
      <c r="AC46" s="108"/>
      <c r="AD46" s="108"/>
      <c r="AE46" s="108"/>
    </row>
    <row r="47" spans="1:31" x14ac:dyDescent="0.45">
      <c r="A47" s="108" t="s">
        <v>2445</v>
      </c>
      <c r="B47" s="108">
        <v>0</v>
      </c>
      <c r="F47" s="108">
        <v>0.35241281138800001</v>
      </c>
      <c r="G47" s="108">
        <v>96.856227758000003</v>
      </c>
      <c r="H47" s="108">
        <f>(Table2[[#This Row],[RD]]/(Table2[[#This Row],[OnT]]/100))/0.3296</f>
        <v>1.1039183039994733</v>
      </c>
      <c r="I47" s="108" t="s">
        <v>4598</v>
      </c>
      <c r="J47" s="108" t="s">
        <v>4596</v>
      </c>
      <c r="K47" s="110">
        <v>0.97499999999999998</v>
      </c>
      <c r="L47" s="110">
        <f t="shared" si="0"/>
        <v>0.99283154121863804</v>
      </c>
      <c r="M47" s="110">
        <v>1</v>
      </c>
      <c r="N47" s="110">
        <v>1</v>
      </c>
      <c r="O47" s="110">
        <v>0.978494623655914</v>
      </c>
      <c r="P47" s="110">
        <f t="shared" si="1"/>
        <v>0.50089999606128643</v>
      </c>
      <c r="Q47" s="113">
        <v>0.60215053763440862</v>
      </c>
      <c r="R47" s="113">
        <v>0.45</v>
      </c>
      <c r="S47" s="113">
        <v>0.45054945054945056</v>
      </c>
      <c r="T47" s="110">
        <v>1</v>
      </c>
      <c r="U47" s="110">
        <v>1</v>
      </c>
      <c r="V47" s="110">
        <v>0.98901098901098905</v>
      </c>
      <c r="W47" s="113">
        <v>0.6</v>
      </c>
      <c r="X47" s="113">
        <v>0.4777777777777778</v>
      </c>
      <c r="Y47" s="113">
        <v>0.46666666666666667</v>
      </c>
      <c r="AA47" s="108"/>
      <c r="AB47" s="108"/>
      <c r="AC47" s="108"/>
      <c r="AD47" s="108"/>
      <c r="AE47" s="108"/>
    </row>
    <row r="48" spans="1:31" x14ac:dyDescent="0.45">
      <c r="A48" s="108" t="s">
        <v>309</v>
      </c>
      <c r="B48" s="108">
        <v>0</v>
      </c>
      <c r="F48" s="108">
        <v>0.200722419929</v>
      </c>
      <c r="G48" s="108">
        <v>92.047686832699995</v>
      </c>
      <c r="H48" s="108">
        <f>(Table2[[#This Row],[RD]]/(Table2[[#This Row],[OnT]]/100))/0.3296</f>
        <v>0.66160046547256157</v>
      </c>
      <c r="I48" s="108" t="s">
        <v>4598</v>
      </c>
      <c r="J48" s="108" t="s">
        <v>4596</v>
      </c>
      <c r="K48" s="110">
        <v>0.97150000000000003</v>
      </c>
      <c r="L48" s="110">
        <f t="shared" si="0"/>
        <v>0.99283154121863804</v>
      </c>
      <c r="M48" s="110">
        <v>1</v>
      </c>
      <c r="N48" s="110">
        <v>1</v>
      </c>
      <c r="O48" s="110">
        <v>0.978494623655914</v>
      </c>
      <c r="P48" s="110">
        <f t="shared" si="1"/>
        <v>0.12106768679349326</v>
      </c>
      <c r="Q48" s="113">
        <v>4.3010752688172046E-2</v>
      </c>
      <c r="R48" s="113">
        <v>1.2500000000000001E-2</v>
      </c>
      <c r="S48" s="113">
        <v>0.30769230769230771</v>
      </c>
      <c r="T48" s="110">
        <v>1</v>
      </c>
      <c r="U48" s="110">
        <v>1</v>
      </c>
      <c r="V48" s="110">
        <v>0.98901098901098905</v>
      </c>
      <c r="W48" s="113">
        <v>3.1578947368421054E-2</v>
      </c>
      <c r="X48" s="113">
        <v>2.2222222222222223E-2</v>
      </c>
      <c r="Y48" s="113">
        <v>0.32222222222222224</v>
      </c>
      <c r="AA48" s="108"/>
      <c r="AB48" s="108"/>
      <c r="AC48" s="108"/>
      <c r="AD48" s="108"/>
      <c r="AE48" s="108"/>
    </row>
    <row r="49" spans="1:31" x14ac:dyDescent="0.45">
      <c r="A49" s="108" t="s">
        <v>4011</v>
      </c>
      <c r="B49" s="108" t="s">
        <v>4005</v>
      </c>
      <c r="F49" s="108">
        <v>9.2523131672599998E-2</v>
      </c>
      <c r="G49" s="108">
        <v>95.803558718900007</v>
      </c>
      <c r="H49" s="109">
        <f>(Table2[[#This Row],[RD]]/(Table2[[#This Row],[OnT]]/100))/0.3296</f>
        <v>0.29300935026083336</v>
      </c>
      <c r="I49" s="108" t="s">
        <v>4615</v>
      </c>
      <c r="J49" s="108" t="s">
        <v>4596</v>
      </c>
      <c r="K49" s="110">
        <v>0.97860000000000003</v>
      </c>
      <c r="L49" s="110">
        <f t="shared" si="0"/>
        <v>0.99283154121863804</v>
      </c>
      <c r="M49" s="110">
        <v>1</v>
      </c>
      <c r="N49" s="110">
        <v>1</v>
      </c>
      <c r="O49" s="110">
        <v>0.978494623655914</v>
      </c>
      <c r="P49" s="110">
        <f t="shared" si="1"/>
        <v>6.749625822206469E-2</v>
      </c>
      <c r="Q49" s="113">
        <v>4.3010752688172046E-2</v>
      </c>
      <c r="R49" s="113">
        <v>0.13750000000000001</v>
      </c>
      <c r="S49" s="113">
        <v>2.197802197802198E-2</v>
      </c>
      <c r="T49" s="110">
        <v>0.98947368421052628</v>
      </c>
      <c r="U49" s="110">
        <v>1</v>
      </c>
      <c r="V49" s="110">
        <v>0.98901098901098905</v>
      </c>
      <c r="W49" s="113">
        <v>6.3829787234042548E-2</v>
      </c>
      <c r="X49" s="113">
        <v>0.12222222222222222</v>
      </c>
      <c r="Y49" s="113">
        <v>2.2222222222222223E-2</v>
      </c>
      <c r="AA49" s="108"/>
      <c r="AB49" s="108"/>
      <c r="AC49" s="108"/>
      <c r="AD49" s="108"/>
      <c r="AE49" s="108"/>
    </row>
    <row r="50" spans="1:31" x14ac:dyDescent="0.45">
      <c r="A50" s="108" t="s">
        <v>347</v>
      </c>
      <c r="B50" s="108">
        <v>0</v>
      </c>
      <c r="F50" s="108">
        <v>7.8323843416400002E-2</v>
      </c>
      <c r="G50" s="108">
        <v>94.262989323799999</v>
      </c>
      <c r="H50" s="109">
        <f>(Table2[[#This Row],[RD]]/(Table2[[#This Row],[OnT]]/100))/0.3296</f>
        <v>0.25209578200171756</v>
      </c>
      <c r="I50" s="108" t="s">
        <v>4598</v>
      </c>
      <c r="J50" s="108" t="s">
        <v>4596</v>
      </c>
      <c r="K50" s="110">
        <v>0.96790000000000009</v>
      </c>
      <c r="L50" s="110">
        <f t="shared" si="0"/>
        <v>0.99283154121863804</v>
      </c>
      <c r="M50" s="110">
        <v>1</v>
      </c>
      <c r="N50" s="110">
        <v>1</v>
      </c>
      <c r="O50" s="110">
        <v>0.978494623655914</v>
      </c>
      <c r="P50" s="110">
        <f t="shared" si="1"/>
        <v>0.20884241206821852</v>
      </c>
      <c r="Q50" s="113">
        <v>4.3010752688172046E-2</v>
      </c>
      <c r="R50" s="113">
        <v>0.1</v>
      </c>
      <c r="S50" s="113">
        <v>0.48351648351648352</v>
      </c>
      <c r="T50" s="110">
        <v>1</v>
      </c>
      <c r="U50" s="110">
        <v>1</v>
      </c>
      <c r="V50" s="110">
        <v>1</v>
      </c>
      <c r="W50" s="113">
        <v>4.2105263157894736E-2</v>
      </c>
      <c r="X50" s="113">
        <v>0.1111111111111111</v>
      </c>
      <c r="Y50" s="113">
        <v>0.50549450549450547</v>
      </c>
      <c r="AA50" s="108"/>
      <c r="AB50" s="108"/>
      <c r="AC50" s="108"/>
      <c r="AD50" s="108"/>
      <c r="AE50" s="108"/>
    </row>
    <row r="51" spans="1:31" x14ac:dyDescent="0.45">
      <c r="A51" s="108" t="s">
        <v>223</v>
      </c>
      <c r="B51" s="108">
        <v>0</v>
      </c>
      <c r="F51" s="108">
        <v>0.10221708185099999</v>
      </c>
      <c r="G51" s="108">
        <v>90.971530249099999</v>
      </c>
      <c r="H51" s="108">
        <f>(Table2[[#This Row],[RD]]/(Table2[[#This Row],[OnT]]/100))/0.3296</f>
        <v>0.34090296237629386</v>
      </c>
      <c r="I51" s="108" t="s">
        <v>4598</v>
      </c>
      <c r="J51" s="108" t="s">
        <v>4596</v>
      </c>
      <c r="K51" s="110">
        <v>0.84340000000000004</v>
      </c>
      <c r="L51" s="110">
        <f t="shared" si="0"/>
        <v>0.87141577060931896</v>
      </c>
      <c r="M51" s="110">
        <v>1</v>
      </c>
      <c r="N51" s="111">
        <v>0.625</v>
      </c>
      <c r="O51" s="110">
        <v>0.989247311827957</v>
      </c>
      <c r="P51" s="110">
        <f t="shared" si="1"/>
        <v>0.15978494623655914</v>
      </c>
      <c r="Q51" s="113">
        <v>0.41935483870967744</v>
      </c>
      <c r="R51" s="113">
        <v>0.06</v>
      </c>
      <c r="S51" s="113">
        <v>0</v>
      </c>
      <c r="T51" s="110">
        <v>1</v>
      </c>
      <c r="U51" s="110">
        <v>0.84444444444444444</v>
      </c>
      <c r="V51" s="110">
        <v>0.98901098901098905</v>
      </c>
      <c r="W51" s="113">
        <v>0.4</v>
      </c>
      <c r="X51" s="113">
        <v>5.2631578947368418E-2</v>
      </c>
      <c r="Y51" s="113">
        <v>0</v>
      </c>
      <c r="AA51" s="108"/>
      <c r="AB51" s="108"/>
      <c r="AC51" s="108"/>
      <c r="AD51" s="108"/>
      <c r="AE51" s="108"/>
    </row>
    <row r="52" spans="1:31" x14ac:dyDescent="0.45">
      <c r="A52" s="108" t="s">
        <v>141</v>
      </c>
      <c r="B52" s="108">
        <v>0</v>
      </c>
      <c r="F52" s="108">
        <v>6.72099644128E-2</v>
      </c>
      <c r="G52" s="108">
        <v>96.022419928800005</v>
      </c>
      <c r="H52" s="109">
        <f>(Table2[[#This Row],[RD]]/(Table2[[#This Row],[OnT]]/100))/0.3296</f>
        <v>0.21236053739510335</v>
      </c>
      <c r="I52" s="108" t="s">
        <v>4598</v>
      </c>
      <c r="J52" s="108" t="s">
        <v>4596</v>
      </c>
      <c r="K52" s="110">
        <v>0.8861</v>
      </c>
      <c r="L52" s="110">
        <f t="shared" si="0"/>
        <v>0.92974910394265231</v>
      </c>
      <c r="M52" s="110">
        <v>1</v>
      </c>
      <c r="N52" s="111">
        <v>0.8</v>
      </c>
      <c r="O52" s="110">
        <v>0.989247311827957</v>
      </c>
      <c r="P52" s="110">
        <f t="shared" si="1"/>
        <v>0.28575707106124359</v>
      </c>
      <c r="Q52" s="113">
        <v>0.19354838709677419</v>
      </c>
      <c r="R52" s="113">
        <v>0.359375</v>
      </c>
      <c r="S52" s="113">
        <v>0.30434782608695654</v>
      </c>
      <c r="T52" s="110">
        <v>1</v>
      </c>
      <c r="U52" s="110">
        <v>0.96666666666666667</v>
      </c>
      <c r="V52" s="110">
        <v>1</v>
      </c>
      <c r="W52" s="113">
        <v>0.21052631578947367</v>
      </c>
      <c r="X52" s="113">
        <v>0.36781609195402298</v>
      </c>
      <c r="Y52" s="113">
        <v>0.2967032967032967</v>
      </c>
      <c r="AA52" s="108"/>
      <c r="AB52" s="108"/>
      <c r="AC52" s="108"/>
      <c r="AD52" s="108"/>
      <c r="AE52" s="108"/>
    </row>
    <row r="53" spans="1:31" x14ac:dyDescent="0.45">
      <c r="A53" s="108" t="s">
        <v>742</v>
      </c>
      <c r="B53" s="108">
        <v>0</v>
      </c>
      <c r="F53" s="108">
        <v>0.10145551601400001</v>
      </c>
      <c r="G53" s="108">
        <v>96.254804270500003</v>
      </c>
      <c r="H53" s="108">
        <f>(Table2[[#This Row],[RD]]/(Table2[[#This Row],[OnT]]/100))/0.3296</f>
        <v>0.31979085917771133</v>
      </c>
      <c r="I53" s="108" t="s">
        <v>4598</v>
      </c>
      <c r="J53" s="108" t="s">
        <v>4596</v>
      </c>
      <c r="K53" s="110">
        <v>0.89670000000000005</v>
      </c>
      <c r="L53" s="110">
        <f t="shared" si="0"/>
        <v>0.94224910394265227</v>
      </c>
      <c r="M53" s="110">
        <v>1</v>
      </c>
      <c r="N53" s="111">
        <v>0.83750000000000002</v>
      </c>
      <c r="O53" s="110">
        <v>0.989247311827957</v>
      </c>
      <c r="P53" s="110">
        <f t="shared" si="1"/>
        <v>0.35190340955344829</v>
      </c>
      <c r="Q53" s="113">
        <v>5.3763440860215055E-2</v>
      </c>
      <c r="R53" s="113">
        <v>0.56716417910447758</v>
      </c>
      <c r="S53" s="113">
        <v>0.43478260869565216</v>
      </c>
      <c r="T53" s="110">
        <v>1</v>
      </c>
      <c r="U53" s="110">
        <v>0.98888888888888893</v>
      </c>
      <c r="V53" s="110">
        <v>1</v>
      </c>
      <c r="W53" s="113">
        <v>7.3684210526315783E-2</v>
      </c>
      <c r="X53" s="113">
        <v>0.5730337078651685</v>
      </c>
      <c r="Y53" s="113">
        <v>0.42857142857142855</v>
      </c>
      <c r="AA53" s="108"/>
      <c r="AB53" s="108"/>
      <c r="AC53" s="108"/>
      <c r="AD53" s="108"/>
      <c r="AE53" s="108"/>
    </row>
    <row r="54" spans="1:31" x14ac:dyDescent="0.45">
      <c r="A54" s="108" t="s">
        <v>1826</v>
      </c>
      <c r="B54" s="108">
        <v>0</v>
      </c>
      <c r="F54" s="108">
        <v>0.111163701068</v>
      </c>
      <c r="G54" s="108">
        <v>40.336654804299997</v>
      </c>
      <c r="H54" s="108">
        <f>(Table2[[#This Row],[RD]]/(Table2[[#This Row],[OnT]]/100))/0.3296</f>
        <v>0.83613406257449718</v>
      </c>
      <c r="I54" s="108" t="s">
        <v>4598</v>
      </c>
      <c r="J54" s="108" t="s">
        <v>4619</v>
      </c>
      <c r="K54" s="110">
        <v>0.91099999999999992</v>
      </c>
      <c r="L54" s="110">
        <f t="shared" si="0"/>
        <v>0.94641577060931903</v>
      </c>
      <c r="M54" s="110">
        <v>1</v>
      </c>
      <c r="N54" s="111">
        <v>0.85</v>
      </c>
      <c r="O54" s="110">
        <v>0.989247311827957</v>
      </c>
      <c r="P54" s="110">
        <f t="shared" si="1"/>
        <v>0.25558947281577427</v>
      </c>
      <c r="Q54" s="113">
        <v>0.5161290322580645</v>
      </c>
      <c r="R54" s="113">
        <v>4.4117647058823532E-2</v>
      </c>
      <c r="S54" s="113">
        <v>0.20652173913043478</v>
      </c>
      <c r="T54" s="110">
        <v>1</v>
      </c>
      <c r="U54" s="110">
        <v>0.92222222222222228</v>
      </c>
      <c r="V54" s="110">
        <v>1</v>
      </c>
      <c r="W54" s="113">
        <v>0.49473684210526314</v>
      </c>
      <c r="X54" s="113">
        <v>6.0240963855421686E-2</v>
      </c>
      <c r="Y54" s="113">
        <v>0.2087912087912088</v>
      </c>
      <c r="AA54" s="108"/>
      <c r="AB54" s="108"/>
      <c r="AC54" s="108"/>
      <c r="AD54" s="108"/>
      <c r="AE54" s="108"/>
    </row>
    <row r="55" spans="1:31" x14ac:dyDescent="0.45">
      <c r="A55" s="108" t="s">
        <v>511</v>
      </c>
      <c r="B55" s="108">
        <v>0</v>
      </c>
      <c r="F55" s="108">
        <v>0.15335231316699999</v>
      </c>
      <c r="G55" s="108">
        <v>90.860854092500006</v>
      </c>
      <c r="H55" s="108">
        <f>(Table2[[#This Row],[RD]]/(Table2[[#This Row],[OnT]]/100))/0.3296</f>
        <v>0.51206643948140496</v>
      </c>
      <c r="I55" s="108" t="s">
        <v>4598</v>
      </c>
      <c r="J55" s="108" t="s">
        <v>4596</v>
      </c>
      <c r="K55" s="110">
        <v>0.90739999999999998</v>
      </c>
      <c r="L55" s="110">
        <f t="shared" si="0"/>
        <v>0.94641577060931903</v>
      </c>
      <c r="M55" s="110">
        <v>1</v>
      </c>
      <c r="N55" s="111">
        <v>0.85</v>
      </c>
      <c r="O55" s="110">
        <v>0.989247311827957</v>
      </c>
      <c r="P55" s="110">
        <f t="shared" si="1"/>
        <v>0.4192150445966138</v>
      </c>
      <c r="Q55" s="113">
        <v>0.4731182795698925</v>
      </c>
      <c r="R55" s="113">
        <v>0.38235294117647056</v>
      </c>
      <c r="S55" s="113">
        <v>0.40217391304347827</v>
      </c>
      <c r="T55" s="110">
        <v>1</v>
      </c>
      <c r="U55" s="110">
        <v>0.93333333333333335</v>
      </c>
      <c r="V55" s="110">
        <v>0.98901098901098905</v>
      </c>
      <c r="W55" s="113">
        <v>0.45263157894736844</v>
      </c>
      <c r="X55" s="113">
        <v>0.38095238095238093</v>
      </c>
      <c r="Y55" s="113">
        <v>0.4</v>
      </c>
      <c r="AA55" s="108"/>
      <c r="AB55" s="108"/>
      <c r="AC55" s="108"/>
      <c r="AD55" s="108"/>
      <c r="AE55" s="108"/>
    </row>
    <row r="56" spans="1:31" x14ac:dyDescent="0.45">
      <c r="A56" s="108" t="s">
        <v>635</v>
      </c>
      <c r="B56" s="108">
        <v>0</v>
      </c>
      <c r="F56" s="108">
        <v>0.112583629893</v>
      </c>
      <c r="G56" s="108">
        <v>93.264056939499994</v>
      </c>
      <c r="H56" s="108">
        <f>(Table2[[#This Row],[RD]]/(Table2[[#This Row],[OnT]]/100))/0.3296</f>
        <v>0.36624671734689868</v>
      </c>
      <c r="I56" s="108" t="s">
        <v>4598</v>
      </c>
      <c r="J56" s="108" t="s">
        <v>4596</v>
      </c>
      <c r="K56" s="110">
        <v>0.91099999999999992</v>
      </c>
      <c r="L56" s="110">
        <f t="shared" si="0"/>
        <v>0.95058243727598557</v>
      </c>
      <c r="M56" s="110">
        <v>1</v>
      </c>
      <c r="N56" s="111">
        <v>0.86250000000000004</v>
      </c>
      <c r="O56" s="110">
        <v>0.989247311827957</v>
      </c>
      <c r="P56" s="110">
        <f t="shared" si="1"/>
        <v>0.40455041296556021</v>
      </c>
      <c r="Q56" s="113">
        <v>0.34408602150537637</v>
      </c>
      <c r="R56" s="113">
        <v>0.52173913043478259</v>
      </c>
      <c r="S56" s="113">
        <v>0.34782608695652173</v>
      </c>
      <c r="T56" s="110">
        <v>1</v>
      </c>
      <c r="U56" s="110">
        <v>0.93333333333333335</v>
      </c>
      <c r="V56" s="110">
        <v>0.98901098901098905</v>
      </c>
      <c r="W56" s="113">
        <v>0.30526315789473685</v>
      </c>
      <c r="X56" s="113">
        <v>0.52380952380952384</v>
      </c>
      <c r="Y56" s="113">
        <v>0.35555555555555557</v>
      </c>
      <c r="AA56" s="108"/>
      <c r="AB56" s="108"/>
      <c r="AC56" s="108"/>
      <c r="AD56" s="108"/>
      <c r="AE56" s="108"/>
    </row>
    <row r="57" spans="1:31" x14ac:dyDescent="0.45">
      <c r="A57" s="108" t="s">
        <v>285</v>
      </c>
      <c r="B57" s="108">
        <v>0</v>
      </c>
      <c r="F57" s="108">
        <v>0.30049110320299999</v>
      </c>
      <c r="G57" s="108">
        <v>97.128469750899995</v>
      </c>
      <c r="H57" s="108">
        <f>(Table2[[#This Row],[RD]]/(Table2[[#This Row],[OnT]]/100))/0.3296</f>
        <v>0.93863743007312372</v>
      </c>
      <c r="I57" s="108" t="s">
        <v>4609</v>
      </c>
      <c r="J57" s="108" t="s">
        <v>4596</v>
      </c>
      <c r="K57" s="110">
        <v>0.91099999999999992</v>
      </c>
      <c r="L57" s="110">
        <f t="shared" si="0"/>
        <v>0.9589157706093191</v>
      </c>
      <c r="M57" s="110">
        <v>1</v>
      </c>
      <c r="N57" s="111">
        <v>0.88749999999999996</v>
      </c>
      <c r="O57" s="110">
        <v>0.989247311827957</v>
      </c>
      <c r="P57" s="110">
        <f t="shared" si="1"/>
        <v>0.17064707083078179</v>
      </c>
      <c r="Q57" s="113">
        <v>0</v>
      </c>
      <c r="R57" s="113">
        <v>0.3380281690140845</v>
      </c>
      <c r="S57" s="113">
        <v>0.17391304347826086</v>
      </c>
      <c r="T57" s="110">
        <v>1</v>
      </c>
      <c r="U57" s="110">
        <v>0.98888888888888893</v>
      </c>
      <c r="V57" s="110">
        <v>1</v>
      </c>
      <c r="W57" s="113">
        <v>0</v>
      </c>
      <c r="X57" s="113">
        <v>0.3707865168539326</v>
      </c>
      <c r="Y57" s="113">
        <v>0.17582417582417584</v>
      </c>
      <c r="AA57" s="108"/>
      <c r="AB57" s="108"/>
      <c r="AC57" s="108"/>
      <c r="AD57" s="108"/>
      <c r="AE57" s="108"/>
    </row>
    <row r="58" spans="1:31" x14ac:dyDescent="0.45">
      <c r="A58" s="108" t="s">
        <v>561</v>
      </c>
      <c r="B58" s="108">
        <v>0</v>
      </c>
      <c r="F58" s="108">
        <v>0.270245551601</v>
      </c>
      <c r="G58" s="108">
        <v>94.722064056899995</v>
      </c>
      <c r="H58" s="108">
        <f>(Table2[[#This Row],[RD]]/(Table2[[#This Row],[OnT]]/100))/0.3296</f>
        <v>0.86560587993359761</v>
      </c>
      <c r="I58" s="108" t="s">
        <v>4598</v>
      </c>
      <c r="J58" s="108" t="s">
        <v>4596</v>
      </c>
      <c r="K58" s="110">
        <v>0.92519999999999991</v>
      </c>
      <c r="L58" s="110">
        <f t="shared" si="0"/>
        <v>0.9589157706093191</v>
      </c>
      <c r="M58" s="110">
        <v>1</v>
      </c>
      <c r="N58" s="111">
        <v>0.88749999999999996</v>
      </c>
      <c r="O58" s="110">
        <v>0.989247311827957</v>
      </c>
      <c r="P58" s="110">
        <f t="shared" si="1"/>
        <v>0.34302370244530928</v>
      </c>
      <c r="Q58" s="113">
        <v>8.6021505376344093E-2</v>
      </c>
      <c r="R58" s="113">
        <v>0.46478873239436619</v>
      </c>
      <c r="S58" s="113">
        <v>0.47826086956521741</v>
      </c>
      <c r="T58" s="110">
        <v>1</v>
      </c>
      <c r="U58" s="110">
        <v>0.97777777777777775</v>
      </c>
      <c r="V58" s="110">
        <v>1</v>
      </c>
      <c r="W58" s="113">
        <v>9.4736842105263161E-2</v>
      </c>
      <c r="X58" s="113">
        <v>0.46590909090909088</v>
      </c>
      <c r="Y58" s="113">
        <v>0.48351648351648352</v>
      </c>
      <c r="AA58" s="108"/>
      <c r="AB58" s="108"/>
      <c r="AC58" s="108"/>
      <c r="AD58" s="108"/>
      <c r="AE58" s="108"/>
    </row>
    <row r="59" spans="1:31" x14ac:dyDescent="0.45">
      <c r="A59" s="108" t="s">
        <v>298</v>
      </c>
      <c r="B59" s="108">
        <v>0</v>
      </c>
      <c r="F59" s="108">
        <v>0.21133451957300001</v>
      </c>
      <c r="G59" s="108">
        <v>97.498932384300005</v>
      </c>
      <c r="H59" s="108">
        <f>(Table2[[#This Row],[RD]]/(Table2[[#This Row],[OnT]]/100))/0.3296</f>
        <v>0.65763266645248519</v>
      </c>
      <c r="I59" s="108" t="s">
        <v>4609</v>
      </c>
      <c r="J59" s="108" t="s">
        <v>4596</v>
      </c>
      <c r="K59" s="110">
        <v>0.92879999999999996</v>
      </c>
      <c r="L59" s="110">
        <f t="shared" si="0"/>
        <v>0.9678315412186379</v>
      </c>
      <c r="M59" s="110">
        <v>0.989247311827957</v>
      </c>
      <c r="N59" s="110">
        <v>0.92500000000000004</v>
      </c>
      <c r="O59" s="110">
        <v>0.989247311827957</v>
      </c>
      <c r="P59" s="110">
        <f t="shared" si="1"/>
        <v>0.2947512730121426</v>
      </c>
      <c r="Q59" s="113">
        <v>0.10869565217391304</v>
      </c>
      <c r="R59" s="113">
        <v>0.29729729729729731</v>
      </c>
      <c r="S59" s="113">
        <v>0.47826086956521741</v>
      </c>
      <c r="T59" s="110">
        <v>1</v>
      </c>
      <c r="U59" s="110">
        <v>0.98888888888888893</v>
      </c>
      <c r="V59" s="110">
        <v>0.98901098901098905</v>
      </c>
      <c r="W59" s="113">
        <v>0.15789473684210525</v>
      </c>
      <c r="X59" s="113">
        <v>0.30337078651685395</v>
      </c>
      <c r="Y59" s="113">
        <v>0.46666666666666667</v>
      </c>
      <c r="AA59" s="108"/>
      <c r="AB59" s="108"/>
      <c r="AC59" s="108"/>
      <c r="AD59" s="108"/>
      <c r="AE59" s="108"/>
    </row>
    <row r="60" spans="1:31" x14ac:dyDescent="0.45">
      <c r="A60" s="108" t="s">
        <v>805</v>
      </c>
      <c r="B60" s="108">
        <v>0</v>
      </c>
      <c r="F60" s="108">
        <v>0.175939501779</v>
      </c>
      <c r="G60" s="108">
        <v>95.813523131699995</v>
      </c>
      <c r="H60" s="108">
        <f>(Table2[[#This Row],[RD]]/(Table2[[#This Row],[OnT]]/100))/0.3296</f>
        <v>0.55712076401026667</v>
      </c>
      <c r="I60" s="108" t="s">
        <v>4598</v>
      </c>
      <c r="J60" s="108" t="s">
        <v>4596</v>
      </c>
      <c r="K60" s="110">
        <v>0.93590000000000007</v>
      </c>
      <c r="L60" s="110">
        <f t="shared" si="0"/>
        <v>0.97141577060931894</v>
      </c>
      <c r="M60" s="110">
        <v>1</v>
      </c>
      <c r="N60" s="110">
        <v>0.92500000000000004</v>
      </c>
      <c r="O60" s="110">
        <v>0.989247311827957</v>
      </c>
      <c r="P60" s="110">
        <f t="shared" si="1"/>
        <v>3.337313470553302E-2</v>
      </c>
      <c r="Q60" s="113">
        <v>3.2258064516129031E-2</v>
      </c>
      <c r="R60" s="113">
        <v>1.3513513513513514E-2</v>
      </c>
      <c r="S60" s="113">
        <v>5.434782608695652E-2</v>
      </c>
      <c r="T60" s="110">
        <v>1</v>
      </c>
      <c r="U60" s="110">
        <v>0.98888888888888893</v>
      </c>
      <c r="V60" s="110">
        <v>1</v>
      </c>
      <c r="W60" s="113">
        <v>5.2631578947368418E-2</v>
      </c>
      <c r="X60" s="113">
        <v>3.3707865168539325E-2</v>
      </c>
      <c r="Y60" s="113">
        <v>4.3956043956043959E-2</v>
      </c>
      <c r="AA60" s="108"/>
      <c r="AB60" s="108"/>
      <c r="AC60" s="108"/>
      <c r="AD60" s="108"/>
      <c r="AE60" s="108"/>
    </row>
    <row r="61" spans="1:31" x14ac:dyDescent="0.45">
      <c r="A61" s="108" t="s">
        <v>1619</v>
      </c>
      <c r="B61" s="108">
        <v>0</v>
      </c>
      <c r="F61" s="108">
        <v>0.12603558718899999</v>
      </c>
      <c r="G61" s="108">
        <v>96.105338078299994</v>
      </c>
      <c r="H61" s="108">
        <f>(Table2[[#This Row],[RD]]/(Table2[[#This Row],[OnT]]/100))/0.3296</f>
        <v>0.39788583223850293</v>
      </c>
      <c r="I61" s="108" t="s">
        <v>4598</v>
      </c>
      <c r="J61" s="108" t="s">
        <v>4596</v>
      </c>
      <c r="K61" s="110">
        <v>0.93590000000000007</v>
      </c>
      <c r="L61" s="110">
        <f t="shared" si="0"/>
        <v>0.97141577060931894</v>
      </c>
      <c r="M61" s="110">
        <v>1</v>
      </c>
      <c r="N61" s="110">
        <v>0.92500000000000004</v>
      </c>
      <c r="O61" s="110">
        <v>0.989247311827957</v>
      </c>
      <c r="P61" s="110">
        <f t="shared" si="1"/>
        <v>0.23593895438215215</v>
      </c>
      <c r="Q61" s="113">
        <v>4.3010752688172046E-2</v>
      </c>
      <c r="R61" s="113">
        <v>0.17567567567567569</v>
      </c>
      <c r="S61" s="113">
        <v>0.4891304347826087</v>
      </c>
      <c r="T61" s="110">
        <v>1</v>
      </c>
      <c r="U61" s="110">
        <v>0.98888888888888893</v>
      </c>
      <c r="V61" s="110">
        <v>0.98901098901098905</v>
      </c>
      <c r="W61" s="113">
        <v>3.1578947368421054E-2</v>
      </c>
      <c r="X61" s="113">
        <v>0.1797752808988764</v>
      </c>
      <c r="Y61" s="113">
        <v>0.46666666666666667</v>
      </c>
      <c r="AA61" s="108"/>
      <c r="AB61" s="108"/>
      <c r="AC61" s="108"/>
      <c r="AD61" s="108"/>
      <c r="AE61" s="108"/>
    </row>
    <row r="62" spans="1:31" x14ac:dyDescent="0.45">
      <c r="A62" s="108" t="s">
        <v>978</v>
      </c>
      <c r="B62" s="108">
        <v>0</v>
      </c>
      <c r="F62" s="108">
        <v>0.14730249110300001</v>
      </c>
      <c r="G62" s="108">
        <v>97.133807829199995</v>
      </c>
      <c r="H62" s="108">
        <f>(Table2[[#This Row],[RD]]/(Table2[[#This Row],[OnT]]/100))/0.3296</f>
        <v>0.4601002552579917</v>
      </c>
      <c r="I62" s="108" t="s">
        <v>4598</v>
      </c>
      <c r="J62" s="108" t="s">
        <v>4596</v>
      </c>
      <c r="K62" s="110">
        <v>0.93590000000000007</v>
      </c>
      <c r="L62" s="110">
        <f t="shared" si="0"/>
        <v>0.9755824372759857</v>
      </c>
      <c r="M62" s="110">
        <v>1</v>
      </c>
      <c r="N62" s="110">
        <v>0.9375</v>
      </c>
      <c r="O62" s="110">
        <v>0.989247311827957</v>
      </c>
      <c r="P62" s="110">
        <f t="shared" si="1"/>
        <v>0.17489636901979119</v>
      </c>
      <c r="Q62" s="113">
        <v>7.5268817204301078E-2</v>
      </c>
      <c r="R62" s="113">
        <v>0.37333333333333335</v>
      </c>
      <c r="S62" s="113">
        <v>7.6086956521739135E-2</v>
      </c>
      <c r="T62" s="110">
        <v>1</v>
      </c>
      <c r="U62" s="110">
        <v>0.98888888888888893</v>
      </c>
      <c r="V62" s="110">
        <v>1</v>
      </c>
      <c r="W62" s="113">
        <v>9.4736842105263161E-2</v>
      </c>
      <c r="X62" s="113">
        <v>0.34831460674157305</v>
      </c>
      <c r="Y62" s="113">
        <v>7.6923076923076927E-2</v>
      </c>
      <c r="AA62" s="108"/>
      <c r="AB62" s="108"/>
      <c r="AC62" s="108"/>
      <c r="AD62" s="108"/>
      <c r="AE62" s="108"/>
    </row>
    <row r="63" spans="1:31" x14ac:dyDescent="0.45">
      <c r="A63" s="108" t="s">
        <v>1848</v>
      </c>
      <c r="B63" s="108">
        <v>0</v>
      </c>
      <c r="F63" s="108">
        <v>0.121708185053</v>
      </c>
      <c r="G63" s="108">
        <v>84.729537366499997</v>
      </c>
      <c r="H63" s="108">
        <f>(Table2[[#This Row],[RD]]/(Table2[[#This Row],[OnT]]/100))/0.3296</f>
        <v>0.4358105587049616</v>
      </c>
      <c r="I63" s="108" t="s">
        <v>4598</v>
      </c>
      <c r="J63" s="108" t="s">
        <v>4596</v>
      </c>
      <c r="K63" s="110">
        <v>0.9395</v>
      </c>
      <c r="L63" s="110">
        <f t="shared" si="0"/>
        <v>0.9755824372759857</v>
      </c>
      <c r="M63" s="110">
        <v>1</v>
      </c>
      <c r="N63" s="110">
        <v>0.9375</v>
      </c>
      <c r="O63" s="110">
        <v>0.989247311827957</v>
      </c>
      <c r="P63" s="110">
        <f t="shared" si="1"/>
        <v>0.26274115630356865</v>
      </c>
      <c r="Q63" s="113">
        <v>0.43010752688172044</v>
      </c>
      <c r="R63" s="113">
        <v>0.17333333333333334</v>
      </c>
      <c r="S63" s="113">
        <v>0.18478260869565216</v>
      </c>
      <c r="T63" s="110">
        <v>1</v>
      </c>
      <c r="U63" s="110">
        <v>0.98888888888888893</v>
      </c>
      <c r="V63" s="110">
        <v>1</v>
      </c>
      <c r="W63" s="113">
        <v>0.45263157894736844</v>
      </c>
      <c r="X63" s="113">
        <v>0.15730337078651685</v>
      </c>
      <c r="Y63" s="113">
        <v>0.16483516483516483</v>
      </c>
      <c r="AA63" s="108"/>
      <c r="AB63" s="108"/>
      <c r="AC63" s="108"/>
      <c r="AD63" s="108"/>
      <c r="AE63" s="108"/>
    </row>
    <row r="64" spans="1:31" x14ac:dyDescent="0.45">
      <c r="A64" s="108" t="s">
        <v>3579</v>
      </c>
      <c r="B64" s="108">
        <v>0</v>
      </c>
      <c r="F64" s="108">
        <v>8.7505338078299993E-2</v>
      </c>
      <c r="G64" s="108">
        <v>96.359074733100002</v>
      </c>
      <c r="H64" s="109">
        <f>(Table2[[#This Row],[RD]]/(Table2[[#This Row],[OnT]]/100))/0.3296</f>
        <v>0.27552101069063767</v>
      </c>
      <c r="I64" s="108" t="s">
        <v>4598</v>
      </c>
      <c r="J64" s="108" t="s">
        <v>4596</v>
      </c>
      <c r="K64" s="110">
        <v>0.94299999999999995</v>
      </c>
      <c r="L64" s="110">
        <f t="shared" si="0"/>
        <v>0.9755824372759857</v>
      </c>
      <c r="M64" s="110">
        <v>1</v>
      </c>
      <c r="N64" s="110">
        <v>0.9375</v>
      </c>
      <c r="O64" s="110">
        <v>0.989247311827957</v>
      </c>
      <c r="P64" s="110">
        <f t="shared" si="1"/>
        <v>0.29150381798348135</v>
      </c>
      <c r="Q64" s="113">
        <v>0.45161290322580644</v>
      </c>
      <c r="R64" s="113">
        <v>5.3333333333333337E-2</v>
      </c>
      <c r="S64" s="113">
        <v>0.36956521739130432</v>
      </c>
      <c r="T64" s="110">
        <v>1</v>
      </c>
      <c r="U64" s="110">
        <v>0.98888888888888893</v>
      </c>
      <c r="V64" s="110">
        <v>1</v>
      </c>
      <c r="W64" s="113">
        <v>0.47368421052631576</v>
      </c>
      <c r="X64" s="113">
        <v>5.6179775280898875E-2</v>
      </c>
      <c r="Y64" s="113">
        <v>0.36263736263736263</v>
      </c>
      <c r="AA64" s="108"/>
      <c r="AB64" s="108"/>
      <c r="AC64" s="108"/>
      <c r="AD64" s="108"/>
      <c r="AE64" s="108"/>
    </row>
    <row r="65" spans="1:31" x14ac:dyDescent="0.45">
      <c r="A65" s="108" t="s">
        <v>706</v>
      </c>
      <c r="B65" s="108">
        <v>0</v>
      </c>
      <c r="F65" s="108">
        <v>0.40431672597899998</v>
      </c>
      <c r="G65" s="108">
        <v>96.647686832700003</v>
      </c>
      <c r="H65" s="108">
        <f>(Table2[[#This Row],[RD]]/(Table2[[#This Row],[OnT]]/100))/0.3296</f>
        <v>1.2692379259252295</v>
      </c>
      <c r="I65" s="108" t="s">
        <v>4620</v>
      </c>
      <c r="J65" s="108" t="s">
        <v>4596</v>
      </c>
      <c r="K65" s="110">
        <v>0.94299999999999995</v>
      </c>
      <c r="L65" s="110">
        <f t="shared" si="0"/>
        <v>0.98391577060931901</v>
      </c>
      <c r="M65" s="110">
        <v>1</v>
      </c>
      <c r="N65" s="110">
        <v>0.96250000000000002</v>
      </c>
      <c r="O65" s="110">
        <v>0.989247311827957</v>
      </c>
      <c r="P65" s="110">
        <f t="shared" si="1"/>
        <v>0.35541297567945535</v>
      </c>
      <c r="Q65" s="113">
        <v>0.13978494623655913</v>
      </c>
      <c r="R65" s="113">
        <v>0.41558441558441561</v>
      </c>
      <c r="S65" s="113">
        <v>0.51086956521739135</v>
      </c>
      <c r="T65" s="110">
        <v>1</v>
      </c>
      <c r="U65" s="110">
        <v>0.98888888888888893</v>
      </c>
      <c r="V65" s="110">
        <v>1</v>
      </c>
      <c r="W65" s="113">
        <v>0.14736842105263157</v>
      </c>
      <c r="X65" s="113">
        <v>0.4044943820224719</v>
      </c>
      <c r="Y65" s="113">
        <v>0.49450549450549453</v>
      </c>
      <c r="AA65" s="108"/>
      <c r="AB65" s="108"/>
      <c r="AC65" s="108"/>
      <c r="AD65" s="108"/>
      <c r="AE65" s="108"/>
    </row>
    <row r="66" spans="1:31" x14ac:dyDescent="0.45">
      <c r="A66" s="108" t="s">
        <v>247</v>
      </c>
      <c r="B66" s="108">
        <v>0</v>
      </c>
      <c r="F66" s="108">
        <v>0.20553736654800001</v>
      </c>
      <c r="G66" s="108">
        <v>96.671174377200003</v>
      </c>
      <c r="H66" s="108">
        <f>(Table2[[#This Row],[RD]]/(Table2[[#This Row],[OnT]]/100))/0.3296</f>
        <v>0.64506962195018258</v>
      </c>
      <c r="I66" s="108" t="s">
        <v>4598</v>
      </c>
      <c r="J66" s="108" t="s">
        <v>4596</v>
      </c>
      <c r="K66" s="110">
        <v>0.94299999999999995</v>
      </c>
      <c r="L66" s="110">
        <f t="shared" ref="L66:L129" si="2">AVERAGE(M66,N66,O66)</f>
        <v>0.98391577060931901</v>
      </c>
      <c r="M66" s="110">
        <v>1</v>
      </c>
      <c r="N66" s="110">
        <v>0.96250000000000002</v>
      </c>
      <c r="O66" s="110">
        <v>0.989247311827957</v>
      </c>
      <c r="P66" s="110">
        <f t="shared" ref="P66:P129" si="3">AVERAGE(Q66,R66,S66)</f>
        <v>0.23550016291951778</v>
      </c>
      <c r="Q66" s="113">
        <v>0.36559139784946237</v>
      </c>
      <c r="R66" s="113">
        <v>9.0909090909090912E-2</v>
      </c>
      <c r="S66" s="113">
        <v>0.25</v>
      </c>
      <c r="T66" s="110">
        <v>1</v>
      </c>
      <c r="U66" s="110">
        <v>0.98888888888888893</v>
      </c>
      <c r="V66" s="110">
        <v>1</v>
      </c>
      <c r="W66" s="113">
        <v>0.36842105263157893</v>
      </c>
      <c r="X66" s="113">
        <v>7.8651685393258425E-2</v>
      </c>
      <c r="Y66" s="113">
        <v>0.25274725274725274</v>
      </c>
      <c r="AA66" s="108"/>
      <c r="AB66" s="108"/>
      <c r="AC66" s="108"/>
      <c r="AD66" s="108"/>
      <c r="AE66" s="108"/>
    </row>
    <row r="67" spans="1:31" x14ac:dyDescent="0.45">
      <c r="A67" s="108" t="s">
        <v>3024</v>
      </c>
      <c r="B67" s="108">
        <v>0</v>
      </c>
      <c r="F67" s="108">
        <v>0.19451957295399999</v>
      </c>
      <c r="G67" s="108">
        <v>96.709252668999994</v>
      </c>
      <c r="H67" s="108">
        <f>(Table2[[#This Row],[RD]]/(Table2[[#This Row],[OnT]]/100))/0.3296</f>
        <v>0.6102504062183981</v>
      </c>
      <c r="I67" s="108" t="s">
        <v>4598</v>
      </c>
      <c r="J67" s="108" t="s">
        <v>4596</v>
      </c>
      <c r="K67" s="110">
        <v>0.96439999999999992</v>
      </c>
      <c r="L67" s="110">
        <f t="shared" si="2"/>
        <v>0.98391577060931901</v>
      </c>
      <c r="M67" s="110">
        <v>1</v>
      </c>
      <c r="N67" s="110">
        <v>0.96250000000000002</v>
      </c>
      <c r="O67" s="110">
        <v>0.989247311827957</v>
      </c>
      <c r="P67" s="110">
        <f t="shared" si="3"/>
        <v>0.27517359529982249</v>
      </c>
      <c r="Q67" s="113">
        <v>0.31182795698924731</v>
      </c>
      <c r="R67" s="113">
        <v>0.35064935064935066</v>
      </c>
      <c r="S67" s="113">
        <v>0.16304347826086957</v>
      </c>
      <c r="T67" s="110">
        <v>1</v>
      </c>
      <c r="U67" s="110">
        <v>0.97777777777777775</v>
      </c>
      <c r="V67" s="110">
        <v>1</v>
      </c>
      <c r="W67" s="113">
        <v>0.31578947368421051</v>
      </c>
      <c r="X67" s="113">
        <v>0.35227272727272729</v>
      </c>
      <c r="Y67" s="113">
        <v>0.16483516483516483</v>
      </c>
      <c r="AA67" s="108"/>
      <c r="AB67" s="108"/>
      <c r="AC67" s="108"/>
      <c r="AD67" s="108"/>
      <c r="AE67" s="108"/>
    </row>
    <row r="68" spans="1:31" x14ac:dyDescent="0.45">
      <c r="A68" s="108" t="s">
        <v>410</v>
      </c>
      <c r="B68" s="108">
        <v>0</v>
      </c>
      <c r="F68" s="108">
        <v>0.27281138789999998</v>
      </c>
      <c r="G68" s="108">
        <v>89.883274021399998</v>
      </c>
      <c r="H68" s="108">
        <f>(Table2[[#This Row],[RD]]/(Table2[[#This Row],[OnT]]/100))/0.3296</f>
        <v>0.9208659370630311</v>
      </c>
      <c r="I68" s="108" t="s">
        <v>4598</v>
      </c>
      <c r="J68" s="108" t="s">
        <v>4596</v>
      </c>
      <c r="K68" s="110">
        <v>0.97499999999999998</v>
      </c>
      <c r="L68" s="110">
        <f t="shared" si="2"/>
        <v>0.98808243727598566</v>
      </c>
      <c r="M68" s="110">
        <v>1</v>
      </c>
      <c r="N68" s="110">
        <v>0.97499999999999998</v>
      </c>
      <c r="O68" s="110">
        <v>0.989247311827957</v>
      </c>
      <c r="P68" s="110">
        <f t="shared" si="3"/>
        <v>0.17285815322280962</v>
      </c>
      <c r="Q68" s="113">
        <v>8.6021505376344093E-2</v>
      </c>
      <c r="R68" s="113">
        <v>0.12820512820512819</v>
      </c>
      <c r="S68" s="113">
        <v>0.30434782608695654</v>
      </c>
      <c r="T68" s="110">
        <v>1</v>
      </c>
      <c r="U68" s="110">
        <v>0.97777777777777775</v>
      </c>
      <c r="V68" s="110">
        <v>0.98901098901098905</v>
      </c>
      <c r="W68" s="113">
        <v>9.4736842105263161E-2</v>
      </c>
      <c r="X68" s="113">
        <v>0.125</v>
      </c>
      <c r="Y68" s="113">
        <v>0.28888888888888886</v>
      </c>
      <c r="AA68" s="108"/>
      <c r="AB68" s="108"/>
      <c r="AC68" s="108"/>
      <c r="AD68" s="108"/>
      <c r="AE68" s="108"/>
    </row>
    <row r="69" spans="1:31" x14ac:dyDescent="0.45">
      <c r="A69" s="108" t="s">
        <v>3449</v>
      </c>
      <c r="B69" s="108">
        <v>0</v>
      </c>
      <c r="F69" s="108">
        <v>0.17340569394999999</v>
      </c>
      <c r="G69" s="108">
        <v>96.681850533800002</v>
      </c>
      <c r="H69" s="108">
        <f>(Table2[[#This Row],[RD]]/(Table2[[#This Row],[OnT]]/100))/0.3296</f>
        <v>0.54416574097277803</v>
      </c>
      <c r="I69" s="108" t="s">
        <v>4598</v>
      </c>
      <c r="J69" s="108" t="s">
        <v>4596</v>
      </c>
      <c r="K69" s="110">
        <v>0.97150000000000003</v>
      </c>
      <c r="L69" s="110">
        <f t="shared" si="2"/>
        <v>0.98808243727598566</v>
      </c>
      <c r="M69" s="110">
        <v>1</v>
      </c>
      <c r="N69" s="110">
        <v>0.97499999999999998</v>
      </c>
      <c r="O69" s="110">
        <v>0.989247311827957</v>
      </c>
      <c r="P69" s="110">
        <f t="shared" si="3"/>
        <v>0.3151814291365484</v>
      </c>
      <c r="Q69" s="113">
        <v>0.21505376344086022</v>
      </c>
      <c r="R69" s="113">
        <v>0.37179487179487181</v>
      </c>
      <c r="S69" s="113">
        <v>0.35869565217391303</v>
      </c>
      <c r="T69" s="110">
        <v>1</v>
      </c>
      <c r="U69" s="110">
        <v>1</v>
      </c>
      <c r="V69" s="110">
        <v>0.98901098901098905</v>
      </c>
      <c r="W69" s="113">
        <v>0.22105263157894736</v>
      </c>
      <c r="X69" s="113">
        <v>0.34444444444444444</v>
      </c>
      <c r="Y69" s="113">
        <v>0.36666666666666664</v>
      </c>
      <c r="AA69" s="108"/>
      <c r="AB69" s="108"/>
      <c r="AC69" s="108"/>
      <c r="AD69" s="108"/>
      <c r="AE69" s="108"/>
    </row>
    <row r="70" spans="1:31" x14ac:dyDescent="0.45">
      <c r="A70" s="108" t="s">
        <v>126</v>
      </c>
      <c r="B70" s="108">
        <v>0</v>
      </c>
      <c r="F70" s="108">
        <v>0.14195729537400001</v>
      </c>
      <c r="G70" s="108">
        <v>91.876156583599993</v>
      </c>
      <c r="H70" s="108">
        <f>(Table2[[#This Row],[RD]]/(Table2[[#This Row],[OnT]]/100))/0.3296</f>
        <v>0.46877850981987901</v>
      </c>
      <c r="I70" s="108" t="s">
        <v>4598</v>
      </c>
      <c r="J70" s="108" t="s">
        <v>4596</v>
      </c>
      <c r="K70" s="110">
        <v>0.95010000000000006</v>
      </c>
      <c r="L70" s="110">
        <f t="shared" si="2"/>
        <v>0.98808243727598566</v>
      </c>
      <c r="M70" s="110">
        <v>1</v>
      </c>
      <c r="N70" s="110">
        <v>0.97499999999999998</v>
      </c>
      <c r="O70" s="110">
        <v>0.989247311827957</v>
      </c>
      <c r="P70" s="110">
        <f t="shared" si="3"/>
        <v>0.27207178048692776</v>
      </c>
      <c r="Q70" s="113">
        <v>0.34408602150537637</v>
      </c>
      <c r="R70" s="113">
        <v>0.10256410256410256</v>
      </c>
      <c r="S70" s="113">
        <v>0.36956521739130432</v>
      </c>
      <c r="T70" s="110">
        <v>1</v>
      </c>
      <c r="U70" s="110">
        <v>0.98888888888888893</v>
      </c>
      <c r="V70" s="110">
        <v>0.97802197802197799</v>
      </c>
      <c r="W70" s="113">
        <v>0.36842105263157893</v>
      </c>
      <c r="X70" s="113">
        <v>0.10112359550561797</v>
      </c>
      <c r="Y70" s="113">
        <v>0.3707865168539326</v>
      </c>
      <c r="AA70" s="108"/>
      <c r="AB70" s="108"/>
      <c r="AC70" s="108"/>
      <c r="AD70" s="108"/>
      <c r="AE70" s="108"/>
    </row>
    <row r="71" spans="1:31" x14ac:dyDescent="0.45">
      <c r="A71" s="108" t="s">
        <v>211</v>
      </c>
      <c r="B71" s="108">
        <v>0</v>
      </c>
      <c r="F71" s="108">
        <v>8.9412811387899999E-2</v>
      </c>
      <c r="G71" s="108">
        <v>97.365124555199998</v>
      </c>
      <c r="H71" s="109">
        <f>(Table2[[#This Row],[RD]]/(Table2[[#This Row],[OnT]]/100))/0.3296</f>
        <v>0.27861797005764272</v>
      </c>
      <c r="I71" s="108" t="s">
        <v>4598</v>
      </c>
      <c r="J71" s="108" t="s">
        <v>4596</v>
      </c>
      <c r="K71" s="110">
        <v>0.94299999999999995</v>
      </c>
      <c r="L71" s="110">
        <f t="shared" si="2"/>
        <v>0.98808243727598566</v>
      </c>
      <c r="M71" s="110">
        <v>1</v>
      </c>
      <c r="N71" s="110">
        <v>0.97499999999999998</v>
      </c>
      <c r="O71" s="110">
        <v>0.989247311827957</v>
      </c>
      <c r="P71" s="110">
        <f t="shared" si="3"/>
        <v>0.21283609642655929</v>
      </c>
      <c r="Q71" s="113">
        <v>0.12903225806451613</v>
      </c>
      <c r="R71" s="113">
        <v>0.20512820512820512</v>
      </c>
      <c r="S71" s="113">
        <v>0.30434782608695654</v>
      </c>
      <c r="T71" s="110">
        <v>1</v>
      </c>
      <c r="U71" s="110">
        <v>1</v>
      </c>
      <c r="V71" s="110">
        <v>1</v>
      </c>
      <c r="W71" s="113">
        <v>0.14736842105263157</v>
      </c>
      <c r="X71" s="113">
        <v>0.24444444444444444</v>
      </c>
      <c r="Y71" s="113">
        <v>0.2967032967032967</v>
      </c>
      <c r="AA71" s="108"/>
      <c r="AB71" s="108"/>
      <c r="AC71" s="108"/>
      <c r="AD71" s="108"/>
      <c r="AE71" s="108"/>
    </row>
    <row r="72" spans="1:31" x14ac:dyDescent="0.45">
      <c r="A72" s="108" t="s">
        <v>2622</v>
      </c>
      <c r="B72" s="108">
        <v>0</v>
      </c>
      <c r="F72" s="108">
        <v>0.51677224199299998</v>
      </c>
      <c r="G72" s="108">
        <v>94.876156583599993</v>
      </c>
      <c r="H72" s="108">
        <f>(Table2[[#This Row],[RD]]/(Table2[[#This Row],[OnT]]/100))/0.3296</f>
        <v>1.6525510773750234</v>
      </c>
      <c r="I72" s="108" t="s">
        <v>4598</v>
      </c>
      <c r="J72" s="108" t="s">
        <v>4596</v>
      </c>
      <c r="K72" s="110">
        <v>0.97860000000000003</v>
      </c>
      <c r="L72" s="110">
        <f t="shared" si="2"/>
        <v>0.99224910394265231</v>
      </c>
      <c r="M72" s="110">
        <v>1</v>
      </c>
      <c r="N72" s="110">
        <v>0.98750000000000004</v>
      </c>
      <c r="O72" s="110">
        <v>0.989247311827957</v>
      </c>
      <c r="P72" s="110">
        <f t="shared" si="3"/>
        <v>0.32879337519208274</v>
      </c>
      <c r="Q72" s="113">
        <v>0.21505376344086022</v>
      </c>
      <c r="R72" s="113">
        <v>0.22784810126582278</v>
      </c>
      <c r="S72" s="113">
        <v>0.54347826086956519</v>
      </c>
      <c r="T72" s="110">
        <v>1</v>
      </c>
      <c r="U72" s="110">
        <v>0.97777777777777775</v>
      </c>
      <c r="V72" s="110">
        <v>1</v>
      </c>
      <c r="W72" s="113">
        <v>0.23157894736842105</v>
      </c>
      <c r="X72" s="113">
        <v>0.22727272727272727</v>
      </c>
      <c r="Y72" s="113">
        <v>0.53846153846153844</v>
      </c>
      <c r="AA72" s="108"/>
      <c r="AB72" s="108"/>
      <c r="AC72" s="108"/>
      <c r="AD72" s="108"/>
      <c r="AE72" s="108"/>
    </row>
    <row r="73" spans="1:31" x14ac:dyDescent="0.45">
      <c r="A73" s="108" t="s">
        <v>423</v>
      </c>
      <c r="B73" s="108">
        <v>0</v>
      </c>
      <c r="F73" s="108">
        <v>0.43151245551599998</v>
      </c>
      <c r="G73" s="108">
        <v>97.410676156600005</v>
      </c>
      <c r="H73" s="108">
        <f>(Table2[[#This Row],[RD]]/(Table2[[#This Row],[OnT]]/100))/0.3296</f>
        <v>1.3440009481591186</v>
      </c>
      <c r="I73" s="108" t="s">
        <v>4598</v>
      </c>
      <c r="J73" s="108" t="s">
        <v>4596</v>
      </c>
      <c r="K73" s="110">
        <v>0.97860000000000003</v>
      </c>
      <c r="L73" s="110">
        <f t="shared" si="2"/>
        <v>0.99224910394265231</v>
      </c>
      <c r="M73" s="110">
        <v>1</v>
      </c>
      <c r="N73" s="110">
        <v>0.98750000000000004</v>
      </c>
      <c r="O73" s="110">
        <v>0.989247311827957</v>
      </c>
      <c r="P73" s="110">
        <f t="shared" si="3"/>
        <v>0.39128659435084417</v>
      </c>
      <c r="Q73" s="113">
        <v>0.25806451612903225</v>
      </c>
      <c r="R73" s="113">
        <v>0.48101265822784811</v>
      </c>
      <c r="S73" s="113">
        <v>0.43478260869565216</v>
      </c>
      <c r="T73" s="110">
        <v>1</v>
      </c>
      <c r="U73" s="110">
        <v>0.98888888888888893</v>
      </c>
      <c r="V73" s="110">
        <v>1</v>
      </c>
      <c r="W73" s="113">
        <v>0.26315789473684209</v>
      </c>
      <c r="X73" s="113">
        <v>0.48314606741573035</v>
      </c>
      <c r="Y73" s="113">
        <v>0.42857142857142855</v>
      </c>
      <c r="AA73" s="108"/>
      <c r="AB73" s="108"/>
      <c r="AC73" s="108"/>
      <c r="AD73" s="108"/>
      <c r="AE73" s="108"/>
    </row>
    <row r="74" spans="1:31" x14ac:dyDescent="0.45">
      <c r="A74" s="108" t="s">
        <v>754</v>
      </c>
      <c r="B74" s="108">
        <v>0</v>
      </c>
      <c r="F74" s="108">
        <v>0.39846975088999997</v>
      </c>
      <c r="G74" s="108">
        <v>92.996085409299994</v>
      </c>
      <c r="H74" s="108">
        <f>(Table2[[#This Row],[RD]]/(Table2[[#This Row],[OnT]]/100))/0.3296</f>
        <v>1.3000004049661253</v>
      </c>
      <c r="I74" s="108" t="s">
        <v>4598</v>
      </c>
      <c r="J74" s="108" t="s">
        <v>4596</v>
      </c>
      <c r="K74" s="110">
        <v>0.97499999999999998</v>
      </c>
      <c r="L74" s="110">
        <f t="shared" si="2"/>
        <v>0.99224910394265231</v>
      </c>
      <c r="M74" s="110">
        <v>1</v>
      </c>
      <c r="N74" s="110">
        <v>0.98750000000000004</v>
      </c>
      <c r="O74" s="110">
        <v>0.989247311827957</v>
      </c>
      <c r="P74" s="110">
        <f t="shared" si="3"/>
        <v>0.22065005335905616</v>
      </c>
      <c r="Q74" s="113">
        <v>7.5268817204301078E-2</v>
      </c>
      <c r="R74" s="113">
        <v>0.15189873417721519</v>
      </c>
      <c r="S74" s="113">
        <v>0.43478260869565216</v>
      </c>
      <c r="T74" s="110">
        <v>1</v>
      </c>
      <c r="U74" s="110">
        <v>1</v>
      </c>
      <c r="V74" s="110">
        <v>1</v>
      </c>
      <c r="W74" s="113">
        <v>9.4736842105263161E-2</v>
      </c>
      <c r="X74" s="113">
        <v>0.13333333333333333</v>
      </c>
      <c r="Y74" s="113">
        <v>0.43956043956043955</v>
      </c>
      <c r="AA74" s="108"/>
      <c r="AB74" s="108"/>
      <c r="AC74" s="108"/>
      <c r="AD74" s="108"/>
      <c r="AE74" s="108"/>
    </row>
    <row r="75" spans="1:31" x14ac:dyDescent="0.45">
      <c r="A75" s="108" t="s">
        <v>1782</v>
      </c>
      <c r="B75" s="108">
        <v>0</v>
      </c>
      <c r="F75" s="108">
        <v>0.34498932384300002</v>
      </c>
      <c r="G75" s="108">
        <v>89.550889679700006</v>
      </c>
      <c r="H75" s="108">
        <f>(Table2[[#This Row],[RD]]/(Table2[[#This Row],[OnT]]/100))/0.3296</f>
        <v>1.1688224577796804</v>
      </c>
      <c r="I75" s="108" t="s">
        <v>4598</v>
      </c>
      <c r="J75" s="108" t="s">
        <v>4596</v>
      </c>
      <c r="K75" s="110">
        <v>0.98219999999999996</v>
      </c>
      <c r="L75" s="110">
        <f t="shared" si="2"/>
        <v>0.99224910394265231</v>
      </c>
      <c r="M75" s="110">
        <v>1</v>
      </c>
      <c r="N75" s="110">
        <v>0.98750000000000004</v>
      </c>
      <c r="O75" s="110">
        <v>0.989247311827957</v>
      </c>
      <c r="P75" s="110">
        <f t="shared" si="3"/>
        <v>0.15806313530318003</v>
      </c>
      <c r="Q75" s="113">
        <v>0.17204301075268819</v>
      </c>
      <c r="R75" s="113">
        <v>0.21518987341772153</v>
      </c>
      <c r="S75" s="113">
        <v>8.6956521739130432E-2</v>
      </c>
      <c r="T75" s="110">
        <v>1</v>
      </c>
      <c r="U75" s="110">
        <v>0.98888888888888893</v>
      </c>
      <c r="V75" s="110">
        <v>0.98901098901098905</v>
      </c>
      <c r="W75" s="113">
        <v>0.15789473684210525</v>
      </c>
      <c r="X75" s="113">
        <v>0.1797752808988764</v>
      </c>
      <c r="Y75" s="113">
        <v>7.7777777777777779E-2</v>
      </c>
      <c r="AA75" s="108"/>
      <c r="AB75" s="108"/>
      <c r="AC75" s="108"/>
      <c r="AD75" s="108"/>
      <c r="AE75" s="108"/>
    </row>
    <row r="76" spans="1:31" x14ac:dyDescent="0.45">
      <c r="A76" s="108" t="s">
        <v>474</v>
      </c>
      <c r="B76" s="108">
        <v>0</v>
      </c>
      <c r="F76" s="108">
        <v>0.32757295373700002</v>
      </c>
      <c r="G76" s="108">
        <v>96.758007117399998</v>
      </c>
      <c r="H76" s="108">
        <f>(Table2[[#This Row],[RD]]/(Table2[[#This Row],[OnT]]/100))/0.3296</f>
        <v>1.0271501146073683</v>
      </c>
      <c r="I76" s="108" t="s">
        <v>4598</v>
      </c>
      <c r="J76" s="108" t="s">
        <v>4596</v>
      </c>
      <c r="K76" s="110">
        <v>0.95369999999999999</v>
      </c>
      <c r="L76" s="110">
        <f t="shared" si="2"/>
        <v>0.99224910394265231</v>
      </c>
      <c r="M76" s="110">
        <v>1</v>
      </c>
      <c r="N76" s="110">
        <v>0.98750000000000004</v>
      </c>
      <c r="O76" s="110">
        <v>0.989247311827957</v>
      </c>
      <c r="P76" s="110">
        <f t="shared" si="3"/>
        <v>0.40891678157110367</v>
      </c>
      <c r="Q76" s="113">
        <v>0.43010752688172044</v>
      </c>
      <c r="R76" s="113">
        <v>0.25316455696202533</v>
      </c>
      <c r="S76" s="113">
        <v>0.54347826086956519</v>
      </c>
      <c r="T76" s="110">
        <v>1</v>
      </c>
      <c r="U76" s="110">
        <v>1</v>
      </c>
      <c r="V76" s="110">
        <v>1</v>
      </c>
      <c r="W76" s="113">
        <v>0.4</v>
      </c>
      <c r="X76" s="113">
        <v>0.26666666666666666</v>
      </c>
      <c r="Y76" s="113">
        <v>0.53846153846153844</v>
      </c>
      <c r="AA76" s="108"/>
      <c r="AB76" s="108"/>
      <c r="AC76" s="108"/>
      <c r="AD76" s="108"/>
      <c r="AE76" s="108"/>
    </row>
    <row r="77" spans="1:31" x14ac:dyDescent="0.45">
      <c r="A77" s="108" t="s">
        <v>2314</v>
      </c>
      <c r="B77" s="108">
        <v>0</v>
      </c>
      <c r="F77" s="108">
        <v>0.30713167259800001</v>
      </c>
      <c r="G77" s="108">
        <v>96.444483985800005</v>
      </c>
      <c r="H77" s="108">
        <f>(Table2[[#This Row],[RD]]/(Table2[[#This Row],[OnT]]/100))/0.3296</f>
        <v>0.96618437097733045</v>
      </c>
      <c r="I77" s="108" t="s">
        <v>4598</v>
      </c>
      <c r="J77" s="108" t="s">
        <v>4596</v>
      </c>
      <c r="K77" s="110">
        <v>0.97499999999999998</v>
      </c>
      <c r="L77" s="110">
        <f t="shared" si="2"/>
        <v>0.99224910394265231</v>
      </c>
      <c r="M77" s="110">
        <v>1</v>
      </c>
      <c r="N77" s="110">
        <v>0.98750000000000004</v>
      </c>
      <c r="O77" s="110">
        <v>0.989247311827957</v>
      </c>
      <c r="P77" s="110">
        <f t="shared" si="3"/>
        <v>0.29794769826193473</v>
      </c>
      <c r="Q77" s="113">
        <v>3.2258064516129031E-2</v>
      </c>
      <c r="R77" s="113">
        <v>0.4050632911392405</v>
      </c>
      <c r="S77" s="113">
        <v>0.45652173913043476</v>
      </c>
      <c r="T77" s="110">
        <v>1</v>
      </c>
      <c r="U77" s="110">
        <v>1</v>
      </c>
      <c r="V77" s="110">
        <v>1</v>
      </c>
      <c r="W77" s="113">
        <v>4.2105263157894736E-2</v>
      </c>
      <c r="X77" s="113">
        <v>0.41111111111111109</v>
      </c>
      <c r="Y77" s="113">
        <v>0.46153846153846156</v>
      </c>
      <c r="AA77" s="108"/>
      <c r="AB77" s="108"/>
      <c r="AC77" s="108"/>
      <c r="AD77" s="108"/>
      <c r="AE77" s="108"/>
    </row>
    <row r="78" spans="1:31" x14ac:dyDescent="0.45">
      <c r="A78" s="108" t="s">
        <v>1441</v>
      </c>
      <c r="B78" s="108">
        <v>0</v>
      </c>
      <c r="F78" s="108">
        <v>0.17705338078300001</v>
      </c>
      <c r="G78" s="108">
        <v>96.063345195699995</v>
      </c>
      <c r="H78" s="108">
        <f>(Table2[[#This Row],[RD]]/(Table2[[#This Row],[OnT]]/100))/0.3296</f>
        <v>0.5591898952421066</v>
      </c>
      <c r="I78" s="108" t="s">
        <v>4598</v>
      </c>
      <c r="J78" s="108" t="s">
        <v>4596</v>
      </c>
      <c r="K78" s="110">
        <v>0.97499999999999998</v>
      </c>
      <c r="L78" s="110">
        <f t="shared" si="2"/>
        <v>0.99224910394265231</v>
      </c>
      <c r="M78" s="110">
        <v>1</v>
      </c>
      <c r="N78" s="110">
        <v>0.98750000000000004</v>
      </c>
      <c r="O78" s="110">
        <v>0.989247311827957</v>
      </c>
      <c r="P78" s="110">
        <f t="shared" si="3"/>
        <v>0.3360515876538388</v>
      </c>
      <c r="Q78" s="113">
        <v>0.37634408602150538</v>
      </c>
      <c r="R78" s="113">
        <v>0.24050632911392406</v>
      </c>
      <c r="S78" s="113">
        <v>0.39130434782608697</v>
      </c>
      <c r="T78" s="110">
        <v>1</v>
      </c>
      <c r="U78" s="110">
        <v>1</v>
      </c>
      <c r="V78" s="110">
        <v>1</v>
      </c>
      <c r="W78" s="113">
        <v>0.3473684210526316</v>
      </c>
      <c r="X78" s="113">
        <v>0.22222222222222221</v>
      </c>
      <c r="Y78" s="113">
        <v>0.38461538461538464</v>
      </c>
      <c r="AA78" s="108"/>
      <c r="AB78" s="108"/>
      <c r="AC78" s="108"/>
      <c r="AD78" s="108"/>
      <c r="AE78" s="108"/>
    </row>
    <row r="79" spans="1:31" x14ac:dyDescent="0.45">
      <c r="A79" s="108" t="s">
        <v>943</v>
      </c>
      <c r="B79" s="108">
        <v>0</v>
      </c>
      <c r="F79" s="108">
        <v>0.15018505338099999</v>
      </c>
      <c r="G79" s="108">
        <v>93.029537366499994</v>
      </c>
      <c r="H79" s="108">
        <f>(Table2[[#This Row],[RD]]/(Table2[[#This Row],[OnT]]/100))/0.3296</f>
        <v>0.48979985136141097</v>
      </c>
      <c r="I79" s="108" t="s">
        <v>4598</v>
      </c>
      <c r="J79" s="108" t="s">
        <v>4596</v>
      </c>
      <c r="K79" s="110">
        <v>0.95719999999999994</v>
      </c>
      <c r="L79" s="110">
        <f t="shared" si="2"/>
        <v>0.99224910394265231</v>
      </c>
      <c r="M79" s="110">
        <v>1</v>
      </c>
      <c r="N79" s="110">
        <v>0.98750000000000004</v>
      </c>
      <c r="O79" s="110">
        <v>0.989247311827957</v>
      </c>
      <c r="P79" s="110">
        <f t="shared" si="3"/>
        <v>4.3354479694955844E-2</v>
      </c>
      <c r="Q79" s="113">
        <v>2.1505376344086023E-2</v>
      </c>
      <c r="R79" s="113">
        <v>7.5949367088607597E-2</v>
      </c>
      <c r="S79" s="113">
        <v>3.2608695652173912E-2</v>
      </c>
      <c r="T79" s="110">
        <v>1</v>
      </c>
      <c r="U79" s="110">
        <v>1</v>
      </c>
      <c r="V79" s="110">
        <v>1</v>
      </c>
      <c r="W79" s="113">
        <v>2.1052631578947368E-2</v>
      </c>
      <c r="X79" s="113">
        <v>0.1</v>
      </c>
      <c r="Y79" s="113">
        <v>3.2967032967032968E-2</v>
      </c>
      <c r="AA79" s="108"/>
      <c r="AB79" s="108"/>
      <c r="AC79" s="108"/>
      <c r="AD79" s="108"/>
      <c r="AE79" s="108"/>
    </row>
    <row r="80" spans="1:31" x14ac:dyDescent="0.45">
      <c r="A80" s="108" t="s">
        <v>3869</v>
      </c>
      <c r="B80" s="108">
        <v>0</v>
      </c>
      <c r="F80" s="108">
        <v>6.7843416370099996E-2</v>
      </c>
      <c r="G80" s="108">
        <v>80.024199288299997</v>
      </c>
      <c r="H80" s="109">
        <f>(Table2[[#This Row],[RD]]/(Table2[[#This Row],[OnT]]/100))/0.3296</f>
        <v>0.25721670413400444</v>
      </c>
      <c r="I80" s="108" t="s">
        <v>4598</v>
      </c>
      <c r="J80" s="108" t="s">
        <v>4596</v>
      </c>
      <c r="K80" s="110">
        <v>0.97499999999999998</v>
      </c>
      <c r="L80" s="110">
        <f t="shared" si="2"/>
        <v>0.99224910394265231</v>
      </c>
      <c r="M80" s="110">
        <v>1</v>
      </c>
      <c r="N80" s="110">
        <v>0.98750000000000004</v>
      </c>
      <c r="O80" s="110">
        <v>0.989247311827957</v>
      </c>
      <c r="P80" s="110">
        <f t="shared" si="3"/>
        <v>5.0639815521666152E-2</v>
      </c>
      <c r="Q80" s="113">
        <v>1.0752688172043012E-2</v>
      </c>
      <c r="R80" s="113">
        <v>7.5949367088607597E-2</v>
      </c>
      <c r="S80" s="113">
        <v>6.5217391304347824E-2</v>
      </c>
      <c r="T80" s="110">
        <v>1</v>
      </c>
      <c r="U80" s="110">
        <v>1</v>
      </c>
      <c r="V80" s="110">
        <v>1</v>
      </c>
      <c r="W80" s="113">
        <v>1.0526315789473684E-2</v>
      </c>
      <c r="X80" s="113">
        <v>8.8888888888888892E-2</v>
      </c>
      <c r="Y80" s="113">
        <v>6.5934065934065936E-2</v>
      </c>
      <c r="AA80" s="108"/>
      <c r="AB80" s="108"/>
      <c r="AC80" s="108"/>
      <c r="AD80" s="108"/>
      <c r="AE80" s="108"/>
    </row>
    <row r="81" spans="1:31" x14ac:dyDescent="0.45">
      <c r="A81" s="108" t="s">
        <v>3849</v>
      </c>
      <c r="B81" s="108" t="s">
        <v>4621</v>
      </c>
      <c r="F81" s="108">
        <v>6.8832740213499999E-2</v>
      </c>
      <c r="G81" s="108">
        <v>96.878647686799994</v>
      </c>
      <c r="H81" s="109">
        <f>(Table2[[#This Row],[RD]]/(Table2[[#This Row],[OnT]]/100))/0.3296</f>
        <v>0.21556576421756896</v>
      </c>
      <c r="I81" s="108" t="s">
        <v>4598</v>
      </c>
      <c r="J81" s="108" t="s">
        <v>4596</v>
      </c>
      <c r="K81" s="110">
        <v>0.96790000000000009</v>
      </c>
      <c r="L81" s="110">
        <f t="shared" si="2"/>
        <v>0.99224910394265231</v>
      </c>
      <c r="M81" s="110">
        <v>1</v>
      </c>
      <c r="N81" s="110">
        <v>0.98750000000000004</v>
      </c>
      <c r="O81" s="110">
        <v>0.989247311827957</v>
      </c>
      <c r="P81" s="110">
        <f t="shared" si="3"/>
        <v>0.40244810560556116</v>
      </c>
      <c r="Q81" s="113">
        <v>0.56989247311827962</v>
      </c>
      <c r="R81" s="113">
        <v>0.12658227848101267</v>
      </c>
      <c r="S81" s="113">
        <v>0.51086956521739135</v>
      </c>
      <c r="T81" s="110">
        <v>1</v>
      </c>
      <c r="U81" s="110">
        <v>1</v>
      </c>
      <c r="V81" s="110">
        <v>0.97802197802197799</v>
      </c>
      <c r="W81" s="113">
        <v>0.56842105263157894</v>
      </c>
      <c r="X81" s="113">
        <v>0.14444444444444443</v>
      </c>
      <c r="Y81" s="113">
        <v>0.4943820224719101</v>
      </c>
      <c r="AA81" s="108"/>
      <c r="AB81" s="108"/>
      <c r="AC81" s="108"/>
      <c r="AD81" s="108"/>
      <c r="AE81" s="108"/>
    </row>
    <row r="82" spans="1:31" x14ac:dyDescent="0.45">
      <c r="A82" s="108" t="s">
        <v>3979</v>
      </c>
      <c r="B82" s="108">
        <v>0</v>
      </c>
      <c r="F82" s="108">
        <v>5.4430604982200002E-2</v>
      </c>
      <c r="G82" s="108">
        <v>95.156583629899998</v>
      </c>
      <c r="H82" s="109">
        <f>(Table2[[#This Row],[RD]]/(Table2[[#This Row],[OnT]]/100))/0.3296</f>
        <v>0.17354700254197983</v>
      </c>
      <c r="I82" s="108" t="s">
        <v>4598</v>
      </c>
      <c r="J82" s="108" t="s">
        <v>4596</v>
      </c>
      <c r="K82" s="110">
        <v>0.9466</v>
      </c>
      <c r="L82" s="110">
        <f t="shared" si="2"/>
        <v>0.99224910394265231</v>
      </c>
      <c r="M82" s="110">
        <v>1</v>
      </c>
      <c r="N82" s="110">
        <v>0.98750000000000004</v>
      </c>
      <c r="O82" s="110">
        <v>0.989247311827957</v>
      </c>
      <c r="P82" s="110">
        <f t="shared" si="3"/>
        <v>4.2797217833168623E-2</v>
      </c>
      <c r="Q82" s="113">
        <v>1.0752688172043012E-2</v>
      </c>
      <c r="R82" s="113">
        <v>6.3291139240506333E-2</v>
      </c>
      <c r="S82" s="113">
        <v>5.434782608695652E-2</v>
      </c>
      <c r="T82" s="110">
        <v>1</v>
      </c>
      <c r="U82" s="110">
        <v>0.98888888888888893</v>
      </c>
      <c r="V82" s="110">
        <v>1</v>
      </c>
      <c r="W82" s="113">
        <v>1.0526315789473684E-2</v>
      </c>
      <c r="X82" s="113">
        <v>7.8651685393258425E-2</v>
      </c>
      <c r="Y82" s="113">
        <v>6.5934065934065936E-2</v>
      </c>
      <c r="AA82" s="108"/>
      <c r="AB82" s="108"/>
      <c r="AC82" s="108"/>
      <c r="AD82" s="108"/>
      <c r="AE82" s="108"/>
    </row>
    <row r="83" spans="1:31" x14ac:dyDescent="0.45">
      <c r="A83" s="108" t="s">
        <v>829</v>
      </c>
      <c r="B83" s="108" t="s">
        <v>835</v>
      </c>
      <c r="F83" s="108">
        <v>0.53993594306000003</v>
      </c>
      <c r="G83" s="108">
        <v>94.228469750900004</v>
      </c>
      <c r="H83" s="108">
        <f>(Table2[[#This Row],[RD]]/(Table2[[#This Row],[OnT]]/100))/0.3296</f>
        <v>1.7384928051803841</v>
      </c>
      <c r="I83" s="108" t="s">
        <v>4598</v>
      </c>
      <c r="J83" s="108" t="s">
        <v>4596</v>
      </c>
      <c r="K83" s="110">
        <v>0.95719999999999994</v>
      </c>
      <c r="L83" s="110">
        <f t="shared" si="2"/>
        <v>0.99283154121863804</v>
      </c>
      <c r="M83" s="110">
        <v>0.989247311827957</v>
      </c>
      <c r="N83" s="110">
        <v>1</v>
      </c>
      <c r="O83" s="110">
        <v>0.989247311827957</v>
      </c>
      <c r="P83" s="110">
        <f t="shared" si="3"/>
        <v>0.42807971014492757</v>
      </c>
      <c r="Q83" s="113">
        <v>0.53260869565217395</v>
      </c>
      <c r="R83" s="113">
        <v>0.26250000000000001</v>
      </c>
      <c r="S83" s="113">
        <v>0.4891304347826087</v>
      </c>
      <c r="T83" s="110">
        <v>1</v>
      </c>
      <c r="U83" s="110">
        <v>1</v>
      </c>
      <c r="V83" s="110">
        <v>1</v>
      </c>
      <c r="W83" s="113">
        <v>0.52631578947368418</v>
      </c>
      <c r="X83" s="113">
        <v>0.23333333333333334</v>
      </c>
      <c r="Y83" s="113">
        <v>0.49450549450549453</v>
      </c>
      <c r="AA83" s="108"/>
      <c r="AB83" s="108"/>
      <c r="AC83" s="108"/>
      <c r="AD83" s="108"/>
      <c r="AE83" s="108"/>
    </row>
    <row r="84" spans="1:31" x14ac:dyDescent="0.45">
      <c r="A84" s="108" t="s">
        <v>3295</v>
      </c>
      <c r="B84" s="108">
        <v>0</v>
      </c>
      <c r="F84" s="108">
        <v>0.101501779359</v>
      </c>
      <c r="G84" s="108">
        <v>95.9451957295</v>
      </c>
      <c r="H84" s="108">
        <f>(Table2[[#This Row],[RD]]/(Table2[[#This Row],[OnT]]/100))/0.3296</f>
        <v>0.32096909629023046</v>
      </c>
      <c r="I84" s="108" t="s">
        <v>4598</v>
      </c>
      <c r="J84" s="108" t="s">
        <v>4596</v>
      </c>
      <c r="K84" s="110">
        <v>0.97499999999999998</v>
      </c>
      <c r="L84" s="110">
        <f t="shared" si="2"/>
        <v>0.99283154121863804</v>
      </c>
      <c r="M84" s="110">
        <v>0.989247311827957</v>
      </c>
      <c r="N84" s="110">
        <v>1</v>
      </c>
      <c r="O84" s="110">
        <v>0.989247311827957</v>
      </c>
      <c r="P84" s="110">
        <f t="shared" si="3"/>
        <v>0.18894927536231884</v>
      </c>
      <c r="Q84" s="113">
        <v>0.15217391304347827</v>
      </c>
      <c r="R84" s="113">
        <v>0.26250000000000001</v>
      </c>
      <c r="S84" s="113">
        <v>0.15217391304347827</v>
      </c>
      <c r="T84" s="110">
        <v>0.98947368421052628</v>
      </c>
      <c r="U84" s="110">
        <v>1</v>
      </c>
      <c r="V84" s="110">
        <v>0.98901098901098905</v>
      </c>
      <c r="W84" s="113">
        <v>0.15957446808510639</v>
      </c>
      <c r="X84" s="113">
        <v>0.27777777777777779</v>
      </c>
      <c r="Y84" s="113">
        <v>0.15555555555555556</v>
      </c>
      <c r="AA84" s="108"/>
      <c r="AB84" s="108"/>
      <c r="AC84" s="108"/>
      <c r="AD84" s="108"/>
      <c r="AE84" s="108"/>
    </row>
    <row r="85" spans="1:31" x14ac:dyDescent="0.45">
      <c r="A85" s="108" t="s">
        <v>1541</v>
      </c>
      <c r="B85" s="108" t="s">
        <v>735</v>
      </c>
      <c r="F85" s="108">
        <v>0.32564412811400001</v>
      </c>
      <c r="G85" s="108">
        <v>51.514590747299998</v>
      </c>
      <c r="H85" s="108">
        <f>(Table2[[#This Row],[RD]]/(Table2[[#This Row],[OnT]]/100))/0.3296</f>
        <v>1.9178992731543845</v>
      </c>
      <c r="I85" s="108" t="s">
        <v>4598</v>
      </c>
      <c r="J85" s="108" t="s">
        <v>4596</v>
      </c>
      <c r="K85" s="110">
        <v>0.97860000000000003</v>
      </c>
      <c r="L85" s="110">
        <f t="shared" si="2"/>
        <v>0.99641577060931896</v>
      </c>
      <c r="M85" s="110">
        <v>1</v>
      </c>
      <c r="N85" s="110">
        <v>1</v>
      </c>
      <c r="O85" s="110">
        <v>0.989247311827957</v>
      </c>
      <c r="P85" s="110">
        <f t="shared" si="3"/>
        <v>0.39620344397693624</v>
      </c>
      <c r="Q85" s="113">
        <v>0.39784946236559138</v>
      </c>
      <c r="R85" s="113">
        <v>0.3125</v>
      </c>
      <c r="S85" s="113">
        <v>0.47826086956521741</v>
      </c>
      <c r="T85" s="110">
        <v>1</v>
      </c>
      <c r="U85" s="110">
        <v>1</v>
      </c>
      <c r="V85" s="110">
        <v>0.98901098901098905</v>
      </c>
      <c r="W85" s="113">
        <v>0.38947368421052631</v>
      </c>
      <c r="X85" s="113">
        <v>0.37777777777777777</v>
      </c>
      <c r="Y85" s="113">
        <v>0.4777777777777778</v>
      </c>
      <c r="AA85" s="108"/>
      <c r="AB85" s="108"/>
      <c r="AC85" s="108"/>
      <c r="AD85" s="108"/>
      <c r="AE85" s="108"/>
    </row>
    <row r="86" spans="1:31" x14ac:dyDescent="0.45">
      <c r="A86" s="108" t="s">
        <v>646</v>
      </c>
      <c r="B86" s="108">
        <v>0</v>
      </c>
      <c r="F86" s="108">
        <v>0.52990035587200002</v>
      </c>
      <c r="G86" s="108">
        <v>97.431672597900004</v>
      </c>
      <c r="H86" s="108">
        <f>(Table2[[#This Row],[RD]]/(Table2[[#This Row],[OnT]]/100))/0.3296</f>
        <v>1.6500870276787194</v>
      </c>
      <c r="I86" s="108" t="s">
        <v>4598</v>
      </c>
      <c r="J86" s="108" t="s">
        <v>4596</v>
      </c>
      <c r="K86" s="110">
        <v>0.98569999999999991</v>
      </c>
      <c r="L86" s="110">
        <f t="shared" si="2"/>
        <v>0.99641577060931896</v>
      </c>
      <c r="M86" s="110">
        <v>1</v>
      </c>
      <c r="N86" s="110">
        <v>1</v>
      </c>
      <c r="O86" s="110">
        <v>0.989247311827957</v>
      </c>
      <c r="P86" s="110">
        <f t="shared" si="3"/>
        <v>0.18761492909459246</v>
      </c>
      <c r="Q86" s="113">
        <v>0.11827956989247312</v>
      </c>
      <c r="R86" s="113">
        <v>7.4999999999999997E-2</v>
      </c>
      <c r="S86" s="113">
        <v>0.36956521739130432</v>
      </c>
      <c r="T86" s="110">
        <v>1</v>
      </c>
      <c r="U86" s="110">
        <v>1</v>
      </c>
      <c r="V86" s="110">
        <v>1</v>
      </c>
      <c r="W86" s="113">
        <v>0.12631578947368421</v>
      </c>
      <c r="X86" s="113">
        <v>6.6666666666666666E-2</v>
      </c>
      <c r="Y86" s="113">
        <v>0.36263736263736263</v>
      </c>
      <c r="AA86" s="108"/>
      <c r="AB86" s="108"/>
      <c r="AC86" s="108"/>
      <c r="AD86" s="108"/>
      <c r="AE86" s="108"/>
    </row>
    <row r="87" spans="1:31" x14ac:dyDescent="0.45">
      <c r="A87" s="108" t="s">
        <v>2096</v>
      </c>
      <c r="B87" s="108">
        <v>0</v>
      </c>
      <c r="F87" s="108">
        <v>0.469839857651</v>
      </c>
      <c r="G87" s="108">
        <v>96.678647686800005</v>
      </c>
      <c r="H87" s="108">
        <f>(Table2[[#This Row],[RD]]/(Table2[[#This Row],[OnT]]/100))/0.3296</f>
        <v>1.4744569138235166</v>
      </c>
      <c r="I87" s="108" t="s">
        <v>4598</v>
      </c>
      <c r="J87" s="108" t="s">
        <v>4596</v>
      </c>
      <c r="K87" s="110">
        <v>0.97499999999999998</v>
      </c>
      <c r="L87" s="110">
        <f t="shared" si="2"/>
        <v>0.99641577060931896</v>
      </c>
      <c r="M87" s="110">
        <v>1</v>
      </c>
      <c r="N87" s="110">
        <v>1</v>
      </c>
      <c r="O87" s="110">
        <v>0.989247311827957</v>
      </c>
      <c r="P87" s="110">
        <f t="shared" si="3"/>
        <v>0.37367344553529686</v>
      </c>
      <c r="Q87" s="113">
        <v>0.5161290322580645</v>
      </c>
      <c r="R87" s="113">
        <v>0.38750000000000001</v>
      </c>
      <c r="S87" s="113">
        <v>0.21739130434782608</v>
      </c>
      <c r="T87" s="110">
        <v>1</v>
      </c>
      <c r="U87" s="110">
        <v>1</v>
      </c>
      <c r="V87" s="110">
        <v>1</v>
      </c>
      <c r="W87" s="113">
        <v>0.48421052631578948</v>
      </c>
      <c r="X87" s="113">
        <v>0.3888888888888889</v>
      </c>
      <c r="Y87" s="113">
        <v>0.21978021978021978</v>
      </c>
      <c r="AA87" s="108"/>
      <c r="AB87" s="108"/>
      <c r="AC87" s="108"/>
      <c r="AD87" s="108"/>
      <c r="AE87" s="108"/>
    </row>
    <row r="88" spans="1:31" x14ac:dyDescent="0.45">
      <c r="A88" s="108" t="s">
        <v>1926</v>
      </c>
      <c r="B88" s="108" t="s">
        <v>735</v>
      </c>
      <c r="F88" s="108">
        <v>0.350619217082</v>
      </c>
      <c r="G88" s="108">
        <v>81.034163701099999</v>
      </c>
      <c r="H88" s="108">
        <f>(Table2[[#This Row],[RD]]/(Table2[[#This Row],[OnT]]/100))/0.3296</f>
        <v>1.3127449558317712</v>
      </c>
      <c r="I88" s="108" t="s">
        <v>4598</v>
      </c>
      <c r="J88" s="108" t="s">
        <v>4596</v>
      </c>
      <c r="K88" s="110">
        <v>0.97860000000000003</v>
      </c>
      <c r="L88" s="110">
        <f t="shared" si="2"/>
        <v>0.99641577060931896</v>
      </c>
      <c r="M88" s="110">
        <v>1</v>
      </c>
      <c r="N88" s="110">
        <v>1</v>
      </c>
      <c r="O88" s="110">
        <v>0.989247311827957</v>
      </c>
      <c r="P88" s="110">
        <f t="shared" si="3"/>
        <v>0.32296828736169547</v>
      </c>
      <c r="Q88" s="113">
        <v>1.0752688172043012E-2</v>
      </c>
      <c r="R88" s="113">
        <v>0.51249999999999996</v>
      </c>
      <c r="S88" s="113">
        <v>0.44565217391304346</v>
      </c>
      <c r="T88" s="110">
        <v>1</v>
      </c>
      <c r="U88" s="110">
        <v>1</v>
      </c>
      <c r="V88" s="110">
        <v>1</v>
      </c>
      <c r="W88" s="113">
        <v>2.1052631578947368E-2</v>
      </c>
      <c r="X88" s="113">
        <v>0.5</v>
      </c>
      <c r="Y88" s="113">
        <v>0.45054945054945056</v>
      </c>
      <c r="AA88" s="108"/>
      <c r="AB88" s="108"/>
      <c r="AC88" s="108"/>
      <c r="AD88" s="108"/>
      <c r="AE88" s="108"/>
    </row>
    <row r="89" spans="1:31" x14ac:dyDescent="0.45">
      <c r="A89" s="108" t="s">
        <v>3720</v>
      </c>
      <c r="B89" s="108">
        <v>0</v>
      </c>
      <c r="F89" s="108">
        <v>0.38384697508900001</v>
      </c>
      <c r="G89" s="108">
        <v>96.401779359399995</v>
      </c>
      <c r="H89" s="108">
        <f>(Table2[[#This Row],[RD]]/(Table2[[#This Row],[OnT]]/100))/0.3296</f>
        <v>1.2080526695871066</v>
      </c>
      <c r="I89" s="108" t="s">
        <v>4598</v>
      </c>
      <c r="J89" s="108" t="s">
        <v>4596</v>
      </c>
      <c r="K89" s="110">
        <v>0.98569999999999991</v>
      </c>
      <c r="L89" s="110">
        <f t="shared" si="2"/>
        <v>0.99641577060931896</v>
      </c>
      <c r="M89" s="110">
        <v>1</v>
      </c>
      <c r="N89" s="110">
        <v>1</v>
      </c>
      <c r="O89" s="110">
        <v>0.989247311827957</v>
      </c>
      <c r="P89" s="110">
        <f t="shared" si="3"/>
        <v>0.23770648278011533</v>
      </c>
      <c r="Q89" s="113">
        <v>4.3010752688172046E-2</v>
      </c>
      <c r="R89" s="113">
        <v>0.38750000000000001</v>
      </c>
      <c r="S89" s="113">
        <v>0.28260869565217389</v>
      </c>
      <c r="T89" s="110">
        <v>1</v>
      </c>
      <c r="U89" s="110">
        <v>1</v>
      </c>
      <c r="V89" s="110">
        <v>0.98901098901098905</v>
      </c>
      <c r="W89" s="113">
        <v>4.2105263157894736E-2</v>
      </c>
      <c r="X89" s="113">
        <v>0.43333333333333335</v>
      </c>
      <c r="Y89" s="113">
        <v>0.27777777777777779</v>
      </c>
      <c r="AA89" s="108"/>
      <c r="AB89" s="108"/>
      <c r="AC89" s="108"/>
      <c r="AD89" s="108"/>
      <c r="AE89" s="108"/>
    </row>
    <row r="90" spans="1:31" x14ac:dyDescent="0.45">
      <c r="A90" s="108" t="s">
        <v>486</v>
      </c>
      <c r="B90" s="108">
        <v>0</v>
      </c>
      <c r="F90" s="108">
        <v>0.371526690391</v>
      </c>
      <c r="G90" s="108">
        <v>96.220640569400004</v>
      </c>
      <c r="H90" s="108">
        <f>(Table2[[#This Row],[RD]]/(Table2[[#This Row],[OnT]]/100))/0.3296</f>
        <v>1.1714791731435152</v>
      </c>
      <c r="I90" s="108" t="s">
        <v>4598</v>
      </c>
      <c r="J90" s="108" t="s">
        <v>4596</v>
      </c>
      <c r="K90" s="110">
        <v>0.97499999999999998</v>
      </c>
      <c r="L90" s="110">
        <f t="shared" si="2"/>
        <v>0.99641577060931896</v>
      </c>
      <c r="M90" s="110">
        <v>1</v>
      </c>
      <c r="N90" s="110">
        <v>1</v>
      </c>
      <c r="O90" s="110">
        <v>0.989247311827957</v>
      </c>
      <c r="P90" s="110">
        <f t="shared" si="3"/>
        <v>0.2911874707807387</v>
      </c>
      <c r="Q90" s="113">
        <v>3.2258064516129031E-2</v>
      </c>
      <c r="R90" s="113">
        <v>0.45</v>
      </c>
      <c r="S90" s="113">
        <v>0.39130434782608697</v>
      </c>
      <c r="T90" s="110">
        <v>1</v>
      </c>
      <c r="U90" s="110">
        <v>1</v>
      </c>
      <c r="V90" s="110">
        <v>1</v>
      </c>
      <c r="W90" s="113">
        <v>3.1578947368421054E-2</v>
      </c>
      <c r="X90" s="113">
        <v>0.46666666666666667</v>
      </c>
      <c r="Y90" s="113">
        <v>0.37362637362637363</v>
      </c>
      <c r="AA90" s="108"/>
      <c r="AB90" s="108"/>
      <c r="AC90" s="108"/>
      <c r="AD90" s="108"/>
      <c r="AE90" s="108"/>
    </row>
    <row r="91" spans="1:31" x14ac:dyDescent="0.45">
      <c r="A91" s="108" t="s">
        <v>3545</v>
      </c>
      <c r="B91" s="108">
        <v>0</v>
      </c>
      <c r="F91" s="108">
        <v>0.314629893238</v>
      </c>
      <c r="G91" s="108">
        <v>96.318149466199998</v>
      </c>
      <c r="H91" s="108">
        <f>(Table2[[#This Row],[RD]]/(Table2[[#This Row],[OnT]]/100))/0.3296</f>
        <v>0.99107072971824339</v>
      </c>
      <c r="I91" s="108" t="s">
        <v>4622</v>
      </c>
      <c r="J91" s="108" t="s">
        <v>4596</v>
      </c>
      <c r="K91" s="110">
        <v>0.98219999999999996</v>
      </c>
      <c r="L91" s="110">
        <f t="shared" si="2"/>
        <v>0.99641577060931896</v>
      </c>
      <c r="M91" s="110">
        <v>1</v>
      </c>
      <c r="N91" s="110">
        <v>1</v>
      </c>
      <c r="O91" s="110">
        <v>0.989247311827957</v>
      </c>
      <c r="P91" s="110">
        <f t="shared" si="3"/>
        <v>0.29966300451924571</v>
      </c>
      <c r="Q91" s="113">
        <v>4.3010752688172046E-2</v>
      </c>
      <c r="R91" s="113">
        <v>0.3125</v>
      </c>
      <c r="S91" s="113">
        <v>0.54347826086956519</v>
      </c>
      <c r="T91" s="110">
        <v>1</v>
      </c>
      <c r="U91" s="110">
        <v>1</v>
      </c>
      <c r="V91" s="110">
        <v>1</v>
      </c>
      <c r="W91" s="113">
        <v>4.2105263157894736E-2</v>
      </c>
      <c r="X91" s="113">
        <v>0.27777777777777779</v>
      </c>
      <c r="Y91" s="113">
        <v>0.5494505494505495</v>
      </c>
      <c r="AA91" s="108"/>
      <c r="AB91" s="108"/>
      <c r="AC91" s="108"/>
      <c r="AD91" s="108"/>
      <c r="AE91" s="108"/>
    </row>
    <row r="92" spans="1:31" x14ac:dyDescent="0.45">
      <c r="A92" s="108" t="s">
        <v>2369</v>
      </c>
      <c r="B92" s="108">
        <v>0</v>
      </c>
      <c r="F92" s="108">
        <v>0.315459074733</v>
      </c>
      <c r="G92" s="108">
        <v>96.794306049799999</v>
      </c>
      <c r="H92" s="108">
        <f>(Table2[[#This Row],[RD]]/(Table2[[#This Row],[OnT]]/100))/0.3296</f>
        <v>0.98879443056141703</v>
      </c>
      <c r="I92" s="108" t="s">
        <v>4598</v>
      </c>
      <c r="J92" s="108" t="s">
        <v>4596</v>
      </c>
      <c r="K92" s="110">
        <v>0.97860000000000003</v>
      </c>
      <c r="L92" s="110">
        <f t="shared" si="2"/>
        <v>0.99641577060931896</v>
      </c>
      <c r="M92" s="110">
        <v>1</v>
      </c>
      <c r="N92" s="110">
        <v>1</v>
      </c>
      <c r="O92" s="110">
        <v>0.989247311827957</v>
      </c>
      <c r="P92" s="110">
        <f t="shared" si="3"/>
        <v>0.31662575970079476</v>
      </c>
      <c r="Q92" s="113">
        <v>0.16129032258064516</v>
      </c>
      <c r="R92" s="113">
        <v>0.46250000000000002</v>
      </c>
      <c r="S92" s="113">
        <v>0.32608695652173914</v>
      </c>
      <c r="T92" s="110">
        <v>1</v>
      </c>
      <c r="U92" s="110">
        <v>0.98888888888888893</v>
      </c>
      <c r="V92" s="110">
        <v>1</v>
      </c>
      <c r="W92" s="113">
        <v>0.1368421052631579</v>
      </c>
      <c r="X92" s="113">
        <v>0.47191011235955055</v>
      </c>
      <c r="Y92" s="113">
        <v>0.32967032967032966</v>
      </c>
      <c r="AA92" s="108"/>
      <c r="AB92" s="108"/>
      <c r="AC92" s="108"/>
      <c r="AD92" s="108"/>
      <c r="AE92" s="108"/>
    </row>
    <row r="93" spans="1:31" x14ac:dyDescent="0.45">
      <c r="A93" s="108" t="s">
        <v>855</v>
      </c>
      <c r="B93" s="108">
        <v>0</v>
      </c>
      <c r="F93" s="108">
        <v>0.30826334519600002</v>
      </c>
      <c r="G93" s="108">
        <v>95.906049822100002</v>
      </c>
      <c r="H93" s="108">
        <f>(Table2[[#This Row],[RD]]/(Table2[[#This Row],[OnT]]/100))/0.3296</f>
        <v>0.97518874498897778</v>
      </c>
      <c r="I93" s="108" t="s">
        <v>4598</v>
      </c>
      <c r="J93" s="108" t="s">
        <v>4596</v>
      </c>
      <c r="K93" s="110">
        <v>0.96079999999999999</v>
      </c>
      <c r="L93" s="110">
        <f t="shared" si="2"/>
        <v>0.99641577060931896</v>
      </c>
      <c r="M93" s="110">
        <v>1</v>
      </c>
      <c r="N93" s="110">
        <v>1</v>
      </c>
      <c r="O93" s="110">
        <v>0.989247311827957</v>
      </c>
      <c r="P93" s="110">
        <f t="shared" si="3"/>
        <v>0.26043712014960263</v>
      </c>
      <c r="Q93" s="113">
        <v>0.41935483870967744</v>
      </c>
      <c r="R93" s="113">
        <v>2.5000000000000001E-2</v>
      </c>
      <c r="S93" s="113">
        <v>0.33695652173913043</v>
      </c>
      <c r="T93" s="110">
        <v>1</v>
      </c>
      <c r="U93" s="110">
        <v>1</v>
      </c>
      <c r="V93" s="110">
        <v>0.98901098901098905</v>
      </c>
      <c r="W93" s="113">
        <v>0.4</v>
      </c>
      <c r="X93" s="113">
        <v>2.2222222222222223E-2</v>
      </c>
      <c r="Y93" s="113">
        <v>0.31111111111111112</v>
      </c>
      <c r="AA93" s="108"/>
      <c r="AB93" s="108"/>
      <c r="AC93" s="108"/>
      <c r="AD93" s="108"/>
      <c r="AE93" s="108"/>
    </row>
    <row r="94" spans="1:31" x14ac:dyDescent="0.45">
      <c r="A94" s="108" t="s">
        <v>1563</v>
      </c>
      <c r="B94" s="108">
        <v>0</v>
      </c>
      <c r="F94" s="108">
        <v>0.30107117437699998</v>
      </c>
      <c r="G94" s="108">
        <v>96.884697508900004</v>
      </c>
      <c r="H94" s="108">
        <f>(Table2[[#This Row],[RD]]/(Table2[[#This Row],[OnT]]/100))/0.3296</f>
        <v>0.94281565665587841</v>
      </c>
      <c r="I94" s="108" t="s">
        <v>4598</v>
      </c>
      <c r="J94" s="108" t="s">
        <v>4596</v>
      </c>
      <c r="K94" s="110">
        <v>0.97860000000000003</v>
      </c>
      <c r="L94" s="110">
        <f t="shared" si="2"/>
        <v>0.99641577060931896</v>
      </c>
      <c r="M94" s="110">
        <v>1</v>
      </c>
      <c r="N94" s="110">
        <v>1</v>
      </c>
      <c r="O94" s="110">
        <v>0.989247311827957</v>
      </c>
      <c r="P94" s="110">
        <f t="shared" si="3"/>
        <v>0.54448145550880478</v>
      </c>
      <c r="Q94" s="113">
        <v>0.4731182795698925</v>
      </c>
      <c r="R94" s="113">
        <v>0.5625</v>
      </c>
      <c r="S94" s="113">
        <v>0.59782608695652173</v>
      </c>
      <c r="T94" s="110">
        <v>1</v>
      </c>
      <c r="U94" s="110">
        <v>1</v>
      </c>
      <c r="V94" s="110">
        <v>1</v>
      </c>
      <c r="W94" s="113">
        <v>0.44210526315789472</v>
      </c>
      <c r="X94" s="113">
        <v>0.56666666666666665</v>
      </c>
      <c r="Y94" s="113">
        <v>0.58241758241758246</v>
      </c>
      <c r="AA94" s="108"/>
      <c r="AB94" s="108"/>
      <c r="AC94" s="108"/>
      <c r="AD94" s="108"/>
      <c r="AE94" s="108"/>
    </row>
    <row r="95" spans="1:31" x14ac:dyDescent="0.45">
      <c r="A95" s="108" t="s">
        <v>2224</v>
      </c>
      <c r="B95" s="108">
        <v>0</v>
      </c>
      <c r="F95" s="108">
        <v>0.28509252669000001</v>
      </c>
      <c r="G95" s="108">
        <v>94.833807829199998</v>
      </c>
      <c r="H95" s="108">
        <f>(Table2[[#This Row],[RD]]/(Table2[[#This Row],[OnT]]/100))/0.3296</f>
        <v>0.91208526790159516</v>
      </c>
      <c r="I95" s="108" t="s">
        <v>4598</v>
      </c>
      <c r="J95" s="108" t="s">
        <v>4596</v>
      </c>
      <c r="K95" s="110">
        <v>0.96079999999999999</v>
      </c>
      <c r="L95" s="110">
        <f t="shared" si="2"/>
        <v>0.99641577060931896</v>
      </c>
      <c r="M95" s="110">
        <v>1</v>
      </c>
      <c r="N95" s="110">
        <v>1</v>
      </c>
      <c r="O95" s="110">
        <v>0.989247311827957</v>
      </c>
      <c r="P95" s="110">
        <f t="shared" si="3"/>
        <v>0.36034556646407978</v>
      </c>
      <c r="Q95" s="113">
        <v>0.4946236559139785</v>
      </c>
      <c r="R95" s="113">
        <v>0.16250000000000001</v>
      </c>
      <c r="S95" s="113">
        <v>0.42391304347826086</v>
      </c>
      <c r="T95" s="110">
        <v>1</v>
      </c>
      <c r="U95" s="110">
        <v>0.97777777777777775</v>
      </c>
      <c r="V95" s="110">
        <v>1</v>
      </c>
      <c r="W95" s="113">
        <v>0.48421052631578948</v>
      </c>
      <c r="X95" s="113">
        <v>0.14772727272727273</v>
      </c>
      <c r="Y95" s="113">
        <v>0.43956043956043955</v>
      </c>
      <c r="AA95" s="108"/>
      <c r="AB95" s="108"/>
      <c r="AC95" s="108"/>
      <c r="AD95" s="108"/>
      <c r="AE95" s="108"/>
    </row>
    <row r="96" spans="1:31" x14ac:dyDescent="0.45">
      <c r="A96" s="108" t="s">
        <v>1585</v>
      </c>
      <c r="B96" s="108">
        <v>0</v>
      </c>
      <c r="F96" s="108">
        <v>0.28502491103200001</v>
      </c>
      <c r="G96" s="108">
        <v>97.155516014200003</v>
      </c>
      <c r="H96" s="108">
        <f>(Table2[[#This Row],[RD]]/(Table2[[#This Row],[OnT]]/100))/0.3296</f>
        <v>0.89007817680717682</v>
      </c>
      <c r="I96" s="108" t="s">
        <v>4598</v>
      </c>
      <c r="J96" s="108" t="s">
        <v>4596</v>
      </c>
      <c r="K96" s="110">
        <v>0.98569999999999991</v>
      </c>
      <c r="L96" s="110">
        <f t="shared" si="2"/>
        <v>0.99641577060931896</v>
      </c>
      <c r="M96" s="110">
        <v>1</v>
      </c>
      <c r="N96" s="110">
        <v>1</v>
      </c>
      <c r="O96" s="110">
        <v>0.989247311827957</v>
      </c>
      <c r="P96" s="110">
        <f t="shared" si="3"/>
        <v>0.23315217391304346</v>
      </c>
      <c r="Q96" s="113">
        <v>0</v>
      </c>
      <c r="R96" s="113">
        <v>0.36249999999999999</v>
      </c>
      <c r="S96" s="113">
        <v>0.33695652173913043</v>
      </c>
      <c r="T96" s="110">
        <v>1</v>
      </c>
      <c r="U96" s="110">
        <v>1</v>
      </c>
      <c r="V96" s="110">
        <v>0.98901098901098905</v>
      </c>
      <c r="W96" s="113">
        <v>0</v>
      </c>
      <c r="X96" s="113">
        <v>0.35555555555555557</v>
      </c>
      <c r="Y96" s="113">
        <v>0.33333333333333331</v>
      </c>
      <c r="AA96" s="108"/>
      <c r="AB96" s="108"/>
      <c r="AC96" s="108"/>
      <c r="AD96" s="108"/>
      <c r="AE96" s="108"/>
    </row>
    <row r="97" spans="1:31" x14ac:dyDescent="0.45">
      <c r="A97" s="108" t="s">
        <v>1180</v>
      </c>
      <c r="B97" s="108" t="s">
        <v>735</v>
      </c>
      <c r="F97" s="108">
        <v>0.14276512455500001</v>
      </c>
      <c r="G97" s="108">
        <v>48.781850533799997</v>
      </c>
      <c r="H97" s="108">
        <f>(Table2[[#This Row],[RD]]/(Table2[[#This Row],[OnT]]/100))/0.3296</f>
        <v>0.88792575726788037</v>
      </c>
      <c r="I97" s="108" t="s">
        <v>4598</v>
      </c>
      <c r="J97" s="108" t="s">
        <v>4596</v>
      </c>
      <c r="K97" s="110">
        <v>0.98219999999999996</v>
      </c>
      <c r="L97" s="110">
        <f t="shared" si="2"/>
        <v>0.99641577060931896</v>
      </c>
      <c r="M97" s="110">
        <v>1</v>
      </c>
      <c r="N97" s="110">
        <v>1</v>
      </c>
      <c r="O97" s="110">
        <v>0.989247311827957</v>
      </c>
      <c r="P97" s="110">
        <f t="shared" si="3"/>
        <v>0.32395005454262116</v>
      </c>
      <c r="Q97" s="113">
        <v>0.13978494623655913</v>
      </c>
      <c r="R97" s="113">
        <v>0.46250000000000002</v>
      </c>
      <c r="S97" s="113">
        <v>0.36956521739130432</v>
      </c>
      <c r="T97" s="110">
        <v>1</v>
      </c>
      <c r="U97" s="110">
        <v>0.98888888888888893</v>
      </c>
      <c r="V97" s="110">
        <v>1</v>
      </c>
      <c r="W97" s="113">
        <v>0.1368421052631579</v>
      </c>
      <c r="X97" s="113">
        <v>0.4606741573033708</v>
      </c>
      <c r="Y97" s="113">
        <v>0.37362637362637363</v>
      </c>
      <c r="AA97" s="108"/>
      <c r="AB97" s="108"/>
      <c r="AC97" s="108"/>
      <c r="AD97" s="108"/>
      <c r="AE97" s="108"/>
    </row>
    <row r="98" spans="1:31" x14ac:dyDescent="0.45">
      <c r="A98" s="108" t="s">
        <v>1630</v>
      </c>
      <c r="B98" s="108">
        <v>0</v>
      </c>
      <c r="F98" s="108">
        <v>0.253476868327</v>
      </c>
      <c r="G98" s="108">
        <v>88.104982206399995</v>
      </c>
      <c r="H98" s="108">
        <f>(Table2[[#This Row],[RD]]/(Table2[[#This Row],[OnT]]/100))/0.3296</f>
        <v>0.87287220014592537</v>
      </c>
      <c r="I98" s="108" t="s">
        <v>4598</v>
      </c>
      <c r="J98" s="108" t="s">
        <v>4596</v>
      </c>
      <c r="K98" s="110">
        <v>0.96439999999999992</v>
      </c>
      <c r="L98" s="110">
        <f t="shared" si="2"/>
        <v>0.99641577060931896</v>
      </c>
      <c r="M98" s="110">
        <v>1</v>
      </c>
      <c r="N98" s="110">
        <v>1</v>
      </c>
      <c r="O98" s="110">
        <v>0.989247311827957</v>
      </c>
      <c r="P98" s="110">
        <f t="shared" si="3"/>
        <v>0.35183691756272401</v>
      </c>
      <c r="Q98" s="113">
        <v>4.3010752688172046E-2</v>
      </c>
      <c r="R98" s="113">
        <v>0.51249999999999996</v>
      </c>
      <c r="S98" s="113">
        <v>0.5</v>
      </c>
      <c r="T98" s="110">
        <v>1</v>
      </c>
      <c r="U98" s="110">
        <v>1</v>
      </c>
      <c r="V98" s="110">
        <v>1</v>
      </c>
      <c r="W98" s="113">
        <v>4.2105263157894736E-2</v>
      </c>
      <c r="X98" s="113">
        <v>0.52222222222222225</v>
      </c>
      <c r="Y98" s="113">
        <v>0.50549450549450547</v>
      </c>
      <c r="AA98" s="108"/>
      <c r="AB98" s="108"/>
      <c r="AC98" s="108"/>
      <c r="AD98" s="108"/>
      <c r="AE98" s="108"/>
    </row>
    <row r="99" spans="1:31" x14ac:dyDescent="0.45">
      <c r="A99" s="108" t="s">
        <v>2325</v>
      </c>
      <c r="B99" s="108">
        <v>0</v>
      </c>
      <c r="F99" s="108">
        <v>0.27853024911000002</v>
      </c>
      <c r="G99" s="108">
        <v>97.081494661899995</v>
      </c>
      <c r="H99" s="108">
        <f>(Table2[[#This Row],[RD]]/(Table2[[#This Row],[OnT]]/100))/0.3296</f>
        <v>0.87045978266858481</v>
      </c>
      <c r="I99" s="108" t="s">
        <v>4598</v>
      </c>
      <c r="J99" s="108" t="s">
        <v>4596</v>
      </c>
      <c r="K99" s="110">
        <v>0.98219999999999996</v>
      </c>
      <c r="L99" s="110">
        <f t="shared" si="2"/>
        <v>0.99641577060931896</v>
      </c>
      <c r="M99" s="110">
        <v>1</v>
      </c>
      <c r="N99" s="110">
        <v>1</v>
      </c>
      <c r="O99" s="110">
        <v>0.989247311827957</v>
      </c>
      <c r="P99" s="110">
        <f t="shared" si="3"/>
        <v>0.36003779024466259</v>
      </c>
      <c r="Q99" s="113">
        <v>0.27956989247311825</v>
      </c>
      <c r="R99" s="113">
        <v>0.38750000000000001</v>
      </c>
      <c r="S99" s="113">
        <v>0.41304347826086957</v>
      </c>
      <c r="T99" s="110">
        <v>1</v>
      </c>
      <c r="U99" s="110">
        <v>1</v>
      </c>
      <c r="V99" s="110">
        <v>0.98901098901098905</v>
      </c>
      <c r="W99" s="113">
        <v>0.30526315789473685</v>
      </c>
      <c r="X99" s="113">
        <v>0.35555555555555557</v>
      </c>
      <c r="Y99" s="113">
        <v>0.41111111111111109</v>
      </c>
      <c r="AA99" s="108"/>
      <c r="AB99" s="108"/>
      <c r="AC99" s="108"/>
      <c r="AD99" s="108"/>
      <c r="AE99" s="108"/>
    </row>
    <row r="100" spans="1:31" x14ac:dyDescent="0.45">
      <c r="A100" s="108" t="s">
        <v>3666</v>
      </c>
      <c r="B100" s="108">
        <v>0</v>
      </c>
      <c r="F100" s="108">
        <v>0.246483985765</v>
      </c>
      <c r="G100" s="108">
        <v>96.257651245600002</v>
      </c>
      <c r="H100" s="108">
        <f>(Table2[[#This Row],[RD]]/(Table2[[#This Row],[OnT]]/100))/0.3296</f>
        <v>0.77690200938533982</v>
      </c>
      <c r="I100" s="108" t="s">
        <v>4598</v>
      </c>
      <c r="J100" s="108" t="s">
        <v>4596</v>
      </c>
      <c r="K100" s="110">
        <v>0.98219999999999996</v>
      </c>
      <c r="L100" s="110">
        <f t="shared" si="2"/>
        <v>0.99641577060931896</v>
      </c>
      <c r="M100" s="110">
        <v>1</v>
      </c>
      <c r="N100" s="110">
        <v>1</v>
      </c>
      <c r="O100" s="110">
        <v>0.989247311827957</v>
      </c>
      <c r="P100" s="110">
        <f t="shared" si="3"/>
        <v>0.19897732585320246</v>
      </c>
      <c r="Q100" s="113">
        <v>3.2258064516129031E-2</v>
      </c>
      <c r="R100" s="113">
        <v>0.16250000000000001</v>
      </c>
      <c r="S100" s="113">
        <v>0.40217391304347827</v>
      </c>
      <c r="T100" s="110">
        <v>1</v>
      </c>
      <c r="U100" s="110">
        <v>1</v>
      </c>
      <c r="V100" s="110">
        <v>1</v>
      </c>
      <c r="W100" s="113">
        <v>3.1578947368421054E-2</v>
      </c>
      <c r="X100" s="113">
        <v>0.16666666666666666</v>
      </c>
      <c r="Y100" s="113">
        <v>0.38461538461538464</v>
      </c>
      <c r="AA100" s="108"/>
      <c r="AB100" s="108"/>
      <c r="AC100" s="108"/>
      <c r="AD100" s="108"/>
      <c r="AE100" s="108"/>
    </row>
    <row r="101" spans="1:31" x14ac:dyDescent="0.45">
      <c r="A101" s="108" t="s">
        <v>1971</v>
      </c>
      <c r="B101" s="108">
        <v>0</v>
      </c>
      <c r="F101" s="108">
        <v>0.24275088968</v>
      </c>
      <c r="G101" s="108">
        <v>96.858007117400007</v>
      </c>
      <c r="H101" s="108">
        <f>(Table2[[#This Row],[RD]]/(Table2[[#This Row],[OnT]]/100))/0.3296</f>
        <v>0.76039297895827052</v>
      </c>
      <c r="I101" s="108" t="s">
        <v>4598</v>
      </c>
      <c r="J101" s="108" t="s">
        <v>4596</v>
      </c>
      <c r="K101" s="110">
        <v>0.98219999999999996</v>
      </c>
      <c r="L101" s="110">
        <f t="shared" si="2"/>
        <v>0.99641577060931896</v>
      </c>
      <c r="M101" s="110">
        <v>1</v>
      </c>
      <c r="N101" s="110">
        <v>1</v>
      </c>
      <c r="O101" s="110">
        <v>0.989247311827957</v>
      </c>
      <c r="P101" s="110">
        <f t="shared" si="3"/>
        <v>0.36040205703599809</v>
      </c>
      <c r="Q101" s="113">
        <v>0.12903225806451613</v>
      </c>
      <c r="R101" s="113">
        <v>0.55000000000000004</v>
      </c>
      <c r="S101" s="113">
        <v>0.40217391304347827</v>
      </c>
      <c r="T101" s="110">
        <v>1</v>
      </c>
      <c r="U101" s="110">
        <v>1</v>
      </c>
      <c r="V101" s="110">
        <v>0.98901098901098905</v>
      </c>
      <c r="W101" s="113">
        <v>0.12631578947368421</v>
      </c>
      <c r="X101" s="113">
        <v>0.53333333333333333</v>
      </c>
      <c r="Y101" s="113">
        <v>0.42222222222222222</v>
      </c>
      <c r="AA101" s="108"/>
      <c r="AB101" s="108"/>
      <c r="AC101" s="108"/>
      <c r="AD101" s="108"/>
      <c r="AE101" s="108"/>
    </row>
    <row r="102" spans="1:31" x14ac:dyDescent="0.45">
      <c r="A102" s="108" t="s">
        <v>3372</v>
      </c>
      <c r="B102" s="108">
        <v>0</v>
      </c>
      <c r="F102" s="108">
        <v>0.23684697508899999</v>
      </c>
      <c r="G102" s="108">
        <v>95.291814946599999</v>
      </c>
      <c r="H102" s="108">
        <f>(Table2[[#This Row],[RD]]/(Table2[[#This Row],[OnT]]/100))/0.3296</f>
        <v>0.75409322810392654</v>
      </c>
      <c r="I102" s="108" t="s">
        <v>4598</v>
      </c>
      <c r="J102" s="108" t="s">
        <v>4596</v>
      </c>
      <c r="K102" s="110">
        <v>0.98219999999999996</v>
      </c>
      <c r="L102" s="110">
        <f t="shared" si="2"/>
        <v>0.99641577060931896</v>
      </c>
      <c r="M102" s="110">
        <v>1</v>
      </c>
      <c r="N102" s="110">
        <v>1</v>
      </c>
      <c r="O102" s="110">
        <v>0.989247311827957</v>
      </c>
      <c r="P102" s="110">
        <f t="shared" si="3"/>
        <v>0.20843657472339103</v>
      </c>
      <c r="Q102" s="113">
        <v>2.1505376344086023E-2</v>
      </c>
      <c r="R102" s="113">
        <v>0.21249999999999999</v>
      </c>
      <c r="S102" s="113">
        <v>0.39130434782608697</v>
      </c>
      <c r="T102" s="110">
        <v>1</v>
      </c>
      <c r="U102" s="110">
        <v>1</v>
      </c>
      <c r="V102" s="110">
        <v>0.98901098901098905</v>
      </c>
      <c r="W102" s="113">
        <v>2.1052631578947368E-2</v>
      </c>
      <c r="X102" s="113">
        <v>0.21111111111111111</v>
      </c>
      <c r="Y102" s="113">
        <v>0.3888888888888889</v>
      </c>
      <c r="AA102" s="108"/>
      <c r="AB102" s="108"/>
      <c r="AC102" s="108"/>
      <c r="AD102" s="108"/>
      <c r="AE102" s="108"/>
    </row>
    <row r="103" spans="1:31" x14ac:dyDescent="0.45">
      <c r="A103" s="108" t="s">
        <v>1552</v>
      </c>
      <c r="B103" s="108">
        <v>0</v>
      </c>
      <c r="F103" s="108">
        <v>0.234722419929</v>
      </c>
      <c r="G103" s="108">
        <v>96.933451957299994</v>
      </c>
      <c r="H103" s="108">
        <f>(Table2[[#This Row],[RD]]/(Table2[[#This Row],[OnT]]/100))/0.3296</f>
        <v>0.73467234475606968</v>
      </c>
      <c r="I103" s="108" t="s">
        <v>4598</v>
      </c>
      <c r="J103" s="108" t="s">
        <v>4596</v>
      </c>
      <c r="K103" s="110">
        <v>0.98219999999999996</v>
      </c>
      <c r="L103" s="110">
        <f t="shared" si="2"/>
        <v>0.99641577060931896</v>
      </c>
      <c r="M103" s="110">
        <v>1</v>
      </c>
      <c r="N103" s="110">
        <v>1</v>
      </c>
      <c r="O103" s="110">
        <v>0.989247311827957</v>
      </c>
      <c r="P103" s="110">
        <f t="shared" si="3"/>
        <v>0.36749259778712801</v>
      </c>
      <c r="Q103" s="113">
        <v>0.17204301075268819</v>
      </c>
      <c r="R103" s="113">
        <v>0.55000000000000004</v>
      </c>
      <c r="S103" s="113">
        <v>0.38043478260869568</v>
      </c>
      <c r="T103" s="110">
        <v>1</v>
      </c>
      <c r="U103" s="110">
        <v>1</v>
      </c>
      <c r="V103" s="110">
        <v>0.98901098901098905</v>
      </c>
      <c r="W103" s="113">
        <v>0.17894736842105263</v>
      </c>
      <c r="X103" s="113">
        <v>0.5444444444444444</v>
      </c>
      <c r="Y103" s="113">
        <v>0.36666666666666664</v>
      </c>
      <c r="AA103" s="108"/>
      <c r="AB103" s="108"/>
      <c r="AC103" s="108"/>
      <c r="AD103" s="108"/>
      <c r="AE103" s="108"/>
    </row>
    <row r="104" spans="1:31" x14ac:dyDescent="0.45">
      <c r="A104" s="108" t="s">
        <v>234</v>
      </c>
      <c r="B104" s="108">
        <v>0</v>
      </c>
      <c r="F104" s="108">
        <v>0.16299288256200001</v>
      </c>
      <c r="G104" s="108">
        <v>72.604982206399995</v>
      </c>
      <c r="H104" s="108">
        <f>(Table2[[#This Row],[RD]]/(Table2[[#This Row],[OnT]]/100))/0.3296</f>
        <v>0.68110648299170884</v>
      </c>
      <c r="I104" s="108" t="s">
        <v>4598</v>
      </c>
      <c r="J104" s="108" t="s">
        <v>4596</v>
      </c>
      <c r="K104" s="110">
        <v>0.97150000000000003</v>
      </c>
      <c r="L104" s="110">
        <f t="shared" si="2"/>
        <v>0.99641577060931896</v>
      </c>
      <c r="M104" s="110">
        <v>1</v>
      </c>
      <c r="N104" s="110">
        <v>1</v>
      </c>
      <c r="O104" s="110">
        <v>0.989247311827957</v>
      </c>
      <c r="P104" s="110">
        <f t="shared" si="3"/>
        <v>0.23986676016830297</v>
      </c>
      <c r="Q104" s="113">
        <v>9.6774193548387094E-2</v>
      </c>
      <c r="R104" s="113">
        <v>0.27500000000000002</v>
      </c>
      <c r="S104" s="113">
        <v>0.34782608695652173</v>
      </c>
      <c r="T104" s="110">
        <v>1</v>
      </c>
      <c r="U104" s="110">
        <v>1</v>
      </c>
      <c r="V104" s="110">
        <v>0.98901098901098905</v>
      </c>
      <c r="W104" s="113">
        <v>9.4736842105263161E-2</v>
      </c>
      <c r="X104" s="113">
        <v>0.26666666666666666</v>
      </c>
      <c r="Y104" s="113">
        <v>0.33333333333333331</v>
      </c>
      <c r="AA104" s="108"/>
      <c r="AB104" s="108"/>
      <c r="AC104" s="108"/>
      <c r="AD104" s="108"/>
      <c r="AE104" s="108"/>
    </row>
    <row r="105" spans="1:31" x14ac:dyDescent="0.45">
      <c r="A105" s="108" t="s">
        <v>2611</v>
      </c>
      <c r="B105" s="108">
        <v>0</v>
      </c>
      <c r="F105" s="108">
        <v>0.21307829181499999</v>
      </c>
      <c r="G105" s="108">
        <v>96.845195729500006</v>
      </c>
      <c r="H105" s="108">
        <f>(Table2[[#This Row],[RD]]/(Table2[[#This Row],[OnT]]/100))/0.3296</f>
        <v>0.66753481683266158</v>
      </c>
      <c r="I105" s="108" t="s">
        <v>4598</v>
      </c>
      <c r="J105" s="108" t="s">
        <v>4596</v>
      </c>
      <c r="K105" s="110">
        <v>0.96790000000000009</v>
      </c>
      <c r="L105" s="110">
        <f t="shared" si="2"/>
        <v>0.99641577060931896</v>
      </c>
      <c r="M105" s="110">
        <v>1</v>
      </c>
      <c r="N105" s="110">
        <v>1</v>
      </c>
      <c r="O105" s="110">
        <v>0.989247311827957</v>
      </c>
      <c r="P105" s="110">
        <f t="shared" si="3"/>
        <v>8.4950132460651404E-2</v>
      </c>
      <c r="Q105" s="113">
        <v>5.3763440860215055E-2</v>
      </c>
      <c r="R105" s="113">
        <v>0.125</v>
      </c>
      <c r="S105" s="113">
        <v>7.6086956521739135E-2</v>
      </c>
      <c r="T105" s="110">
        <v>1</v>
      </c>
      <c r="U105" s="110">
        <v>1</v>
      </c>
      <c r="V105" s="110">
        <v>0.98901098901098905</v>
      </c>
      <c r="W105" s="113">
        <v>5.2631578947368418E-2</v>
      </c>
      <c r="X105" s="113">
        <v>0.13333333333333333</v>
      </c>
      <c r="Y105" s="113">
        <v>7.7777777777777779E-2</v>
      </c>
      <c r="AA105" s="108"/>
      <c r="AB105" s="108"/>
      <c r="AC105" s="108"/>
      <c r="AD105" s="108"/>
      <c r="AE105" s="108"/>
    </row>
    <row r="106" spans="1:31" x14ac:dyDescent="0.45">
      <c r="A106" s="108" t="s">
        <v>718</v>
      </c>
      <c r="B106" s="108">
        <v>0</v>
      </c>
      <c r="F106" s="108">
        <v>0.188427046263</v>
      </c>
      <c r="G106" s="108">
        <v>90.308185053399995</v>
      </c>
      <c r="H106" s="108">
        <f>(Table2[[#This Row],[RD]]/(Table2[[#This Row],[OnT]]/100))/0.3296</f>
        <v>0.63303674993169556</v>
      </c>
      <c r="I106" s="108" t="s">
        <v>4598</v>
      </c>
      <c r="J106" s="108" t="s">
        <v>4596</v>
      </c>
      <c r="K106" s="110">
        <v>0.95719999999999994</v>
      </c>
      <c r="L106" s="110">
        <f t="shared" si="2"/>
        <v>0.99641577060931896</v>
      </c>
      <c r="M106" s="110">
        <v>1</v>
      </c>
      <c r="N106" s="110">
        <v>1</v>
      </c>
      <c r="O106" s="110">
        <v>0.989247311827957</v>
      </c>
      <c r="P106" s="110">
        <f t="shared" si="3"/>
        <v>0.35207846345644384</v>
      </c>
      <c r="Q106" s="113">
        <v>0.37634408602150538</v>
      </c>
      <c r="R106" s="113">
        <v>0.21249999999999999</v>
      </c>
      <c r="S106" s="113">
        <v>0.46739130434782611</v>
      </c>
      <c r="T106" s="110">
        <v>1</v>
      </c>
      <c r="U106" s="110">
        <v>1</v>
      </c>
      <c r="V106" s="110">
        <v>1</v>
      </c>
      <c r="W106" s="113">
        <v>0.37894736842105264</v>
      </c>
      <c r="X106" s="113">
        <v>0.21111111111111111</v>
      </c>
      <c r="Y106" s="113">
        <v>0.47252747252747251</v>
      </c>
      <c r="AA106" s="108"/>
      <c r="AB106" s="108"/>
      <c r="AC106" s="108"/>
      <c r="AD106" s="108"/>
      <c r="AE106" s="108"/>
    </row>
    <row r="107" spans="1:31" x14ac:dyDescent="0.45">
      <c r="A107" s="108" t="s">
        <v>2120</v>
      </c>
      <c r="B107" s="108">
        <v>0</v>
      </c>
      <c r="F107" s="108">
        <v>0.18837366548000001</v>
      </c>
      <c r="G107" s="108">
        <v>92.765836298899998</v>
      </c>
      <c r="H107" s="108">
        <f>(Table2[[#This Row],[RD]]/(Table2[[#This Row],[OnT]]/100))/0.3296</f>
        <v>0.61609108064713236</v>
      </c>
      <c r="I107" s="108" t="s">
        <v>4598</v>
      </c>
      <c r="J107" s="108" t="s">
        <v>4596</v>
      </c>
      <c r="K107" s="110">
        <v>0.96439999999999992</v>
      </c>
      <c r="L107" s="110">
        <f t="shared" si="2"/>
        <v>0.99641577060931896</v>
      </c>
      <c r="M107" s="110">
        <v>1</v>
      </c>
      <c r="N107" s="110">
        <v>1</v>
      </c>
      <c r="O107" s="110">
        <v>0.989247311827957</v>
      </c>
      <c r="P107" s="110">
        <f t="shared" si="3"/>
        <v>0.34697093657472339</v>
      </c>
      <c r="Q107" s="113">
        <v>8.6021505376344093E-2</v>
      </c>
      <c r="R107" s="113">
        <v>0.48749999999999999</v>
      </c>
      <c r="S107" s="113">
        <v>0.46739130434782611</v>
      </c>
      <c r="T107" s="110">
        <v>1</v>
      </c>
      <c r="U107" s="110">
        <v>1</v>
      </c>
      <c r="V107" s="110">
        <v>1</v>
      </c>
      <c r="W107" s="113">
        <v>8.4210526315789472E-2</v>
      </c>
      <c r="X107" s="113">
        <v>0.46666666666666667</v>
      </c>
      <c r="Y107" s="113">
        <v>0.45054945054945056</v>
      </c>
      <c r="AA107" s="108"/>
      <c r="AB107" s="108"/>
      <c r="AC107" s="108"/>
      <c r="AD107" s="108"/>
      <c r="AE107" s="108"/>
    </row>
    <row r="108" spans="1:31" x14ac:dyDescent="0.45">
      <c r="A108" s="108" t="s">
        <v>2903</v>
      </c>
      <c r="B108" s="108">
        <v>0</v>
      </c>
      <c r="F108" s="108">
        <v>0.19320996441300001</v>
      </c>
      <c r="G108" s="108">
        <v>95.607473309599996</v>
      </c>
      <c r="H108" s="108">
        <f>(Table2[[#This Row],[RD]]/(Table2[[#This Row],[OnT]]/100))/0.3296</f>
        <v>0.61312704968261866</v>
      </c>
      <c r="I108" s="108" t="s">
        <v>4598</v>
      </c>
      <c r="J108" s="108" t="s">
        <v>4596</v>
      </c>
      <c r="K108" s="110">
        <v>0.98219999999999996</v>
      </c>
      <c r="L108" s="110">
        <f t="shared" si="2"/>
        <v>0.99641577060931896</v>
      </c>
      <c r="M108" s="110">
        <v>1</v>
      </c>
      <c r="N108" s="110">
        <v>1</v>
      </c>
      <c r="O108" s="110">
        <v>0.989247311827957</v>
      </c>
      <c r="P108" s="110">
        <f t="shared" si="3"/>
        <v>0.14078619292504288</v>
      </c>
      <c r="Q108" s="113">
        <v>4.3010752688172046E-2</v>
      </c>
      <c r="R108" s="113">
        <v>7.4999999999999997E-2</v>
      </c>
      <c r="S108" s="113">
        <v>0.30434782608695654</v>
      </c>
      <c r="T108" s="110">
        <v>1</v>
      </c>
      <c r="U108" s="110">
        <v>1</v>
      </c>
      <c r="V108" s="110">
        <v>1</v>
      </c>
      <c r="W108" s="113">
        <v>3.1578947368421054E-2</v>
      </c>
      <c r="X108" s="113">
        <v>6.6666666666666666E-2</v>
      </c>
      <c r="Y108" s="113">
        <v>0.30769230769230771</v>
      </c>
      <c r="AA108" s="108"/>
      <c r="AB108" s="108"/>
      <c r="AC108" s="108"/>
      <c r="AD108" s="108"/>
      <c r="AE108" s="108"/>
    </row>
    <row r="109" spans="1:31" x14ac:dyDescent="0.45">
      <c r="A109" s="108" t="s">
        <v>3328</v>
      </c>
      <c r="B109" s="108">
        <v>0</v>
      </c>
      <c r="F109" s="108">
        <v>0.17692526690400001</v>
      </c>
      <c r="G109" s="108">
        <v>92.188612099599993</v>
      </c>
      <c r="H109" s="108">
        <f>(Table2[[#This Row],[RD]]/(Table2[[#This Row],[OnT]]/100))/0.3296</f>
        <v>0.5822712937306378</v>
      </c>
      <c r="I109" s="108" t="s">
        <v>4598</v>
      </c>
      <c r="J109" s="108" t="s">
        <v>4596</v>
      </c>
      <c r="K109" s="110">
        <v>0.97860000000000003</v>
      </c>
      <c r="L109" s="110">
        <f t="shared" si="2"/>
        <v>0.99641577060931896</v>
      </c>
      <c r="M109" s="110">
        <v>1</v>
      </c>
      <c r="N109" s="110">
        <v>1</v>
      </c>
      <c r="O109" s="110">
        <v>0.989247311827957</v>
      </c>
      <c r="P109" s="110">
        <f t="shared" si="3"/>
        <v>0.33768115942028981</v>
      </c>
      <c r="Q109" s="113">
        <v>0</v>
      </c>
      <c r="R109" s="113">
        <v>0.6</v>
      </c>
      <c r="S109" s="113">
        <v>0.41304347826086957</v>
      </c>
      <c r="T109" s="110">
        <v>1</v>
      </c>
      <c r="U109" s="110">
        <v>1</v>
      </c>
      <c r="V109" s="110">
        <v>0.98901098901098905</v>
      </c>
      <c r="W109" s="113">
        <v>0</v>
      </c>
      <c r="X109" s="113">
        <v>0.58888888888888891</v>
      </c>
      <c r="Y109" s="113">
        <v>0.41111111111111109</v>
      </c>
      <c r="AA109" s="108"/>
      <c r="AB109" s="108"/>
      <c r="AC109" s="108"/>
      <c r="AD109" s="108"/>
      <c r="AE109" s="108"/>
    </row>
    <row r="110" spans="1:31" x14ac:dyDescent="0.45">
      <c r="A110" s="108" t="s">
        <v>2882</v>
      </c>
      <c r="B110" s="108">
        <v>0</v>
      </c>
      <c r="F110" s="108">
        <v>0.16355871886100001</v>
      </c>
      <c r="G110" s="108">
        <v>96.065480426999997</v>
      </c>
      <c r="H110" s="108">
        <f>(Table2[[#This Row],[RD]]/(Table2[[#This Row],[OnT]]/100))/0.3296</f>
        <v>0.51655805490288242</v>
      </c>
      <c r="I110" s="108" t="s">
        <v>4598</v>
      </c>
      <c r="J110" s="108" t="s">
        <v>4596</v>
      </c>
      <c r="K110" s="110">
        <v>0.98569999999999991</v>
      </c>
      <c r="L110" s="110">
        <f t="shared" si="2"/>
        <v>0.99641577060931896</v>
      </c>
      <c r="M110" s="110">
        <v>1</v>
      </c>
      <c r="N110" s="110">
        <v>1</v>
      </c>
      <c r="O110" s="110">
        <v>0.989247311827957</v>
      </c>
      <c r="P110" s="110">
        <f t="shared" si="3"/>
        <v>0.12844202898550725</v>
      </c>
      <c r="Q110" s="113">
        <v>0</v>
      </c>
      <c r="R110" s="113">
        <v>3.7499999999999999E-2</v>
      </c>
      <c r="S110" s="113">
        <v>0.34782608695652173</v>
      </c>
      <c r="T110" s="110">
        <v>1</v>
      </c>
      <c r="U110" s="110">
        <v>1</v>
      </c>
      <c r="V110" s="110">
        <v>1</v>
      </c>
      <c r="W110" s="113">
        <v>0</v>
      </c>
      <c r="X110" s="113">
        <v>2.2222222222222223E-2</v>
      </c>
      <c r="Y110" s="113">
        <v>0.32967032967032966</v>
      </c>
      <c r="AA110" s="108"/>
      <c r="AB110" s="108"/>
      <c r="AC110" s="108"/>
      <c r="AD110" s="108"/>
      <c r="AE110" s="108"/>
    </row>
    <row r="111" spans="1:31" x14ac:dyDescent="0.45">
      <c r="A111" s="108" t="s">
        <v>1408</v>
      </c>
      <c r="B111" s="108">
        <v>0</v>
      </c>
      <c r="F111" s="108">
        <v>0.125338078292</v>
      </c>
      <c r="G111" s="108">
        <v>96.332384341600005</v>
      </c>
      <c r="H111" s="108">
        <f>(Table2[[#This Row],[RD]]/(Table2[[#This Row],[OnT]]/100))/0.3296</f>
        <v>0.39475125461481841</v>
      </c>
      <c r="I111" s="108" t="s">
        <v>4598</v>
      </c>
      <c r="J111" s="108" t="s">
        <v>4596</v>
      </c>
      <c r="K111" s="110">
        <v>0.95010000000000006</v>
      </c>
      <c r="L111" s="110">
        <f t="shared" si="2"/>
        <v>0.99641577060931896</v>
      </c>
      <c r="M111" s="110">
        <v>1</v>
      </c>
      <c r="N111" s="110">
        <v>1</v>
      </c>
      <c r="O111" s="110">
        <v>0.989247311827957</v>
      </c>
      <c r="P111" s="110">
        <f t="shared" si="3"/>
        <v>0.48441444600280503</v>
      </c>
      <c r="Q111" s="113">
        <v>0.45161290322580644</v>
      </c>
      <c r="R111" s="113">
        <v>0.51249999999999996</v>
      </c>
      <c r="S111" s="113">
        <v>0.4891304347826087</v>
      </c>
      <c r="T111" s="110">
        <v>1</v>
      </c>
      <c r="U111" s="110">
        <v>1</v>
      </c>
      <c r="V111" s="110">
        <v>1</v>
      </c>
      <c r="W111" s="113">
        <v>0.44210526315789472</v>
      </c>
      <c r="X111" s="113">
        <v>0.52222222222222225</v>
      </c>
      <c r="Y111" s="113">
        <v>0.48351648351648352</v>
      </c>
      <c r="AA111" s="108"/>
      <c r="AB111" s="108"/>
      <c r="AC111" s="108"/>
      <c r="AD111" s="108"/>
      <c r="AE111" s="108"/>
    </row>
    <row r="112" spans="1:31" x14ac:dyDescent="0.45">
      <c r="A112" s="108" t="s">
        <v>2852</v>
      </c>
      <c r="B112" s="108">
        <v>0</v>
      </c>
      <c r="F112" s="108">
        <v>9.9416370106800003E-2</v>
      </c>
      <c r="G112" s="108">
        <v>96.527758007100005</v>
      </c>
      <c r="H112" s="108">
        <f>(Table2[[#This Row],[RD]]/(Table2[[#This Row],[OnT]]/100))/0.3296</f>
        <v>0.31247730468047519</v>
      </c>
      <c r="I112" s="108" t="s">
        <v>4598</v>
      </c>
      <c r="J112" s="108" t="s">
        <v>4596</v>
      </c>
      <c r="K112" s="110">
        <v>0.96439999999999992</v>
      </c>
      <c r="L112" s="110">
        <f t="shared" si="2"/>
        <v>0.99641577060931896</v>
      </c>
      <c r="M112" s="110">
        <v>1</v>
      </c>
      <c r="N112" s="110">
        <v>1</v>
      </c>
      <c r="O112" s="110">
        <v>0.989247311827957</v>
      </c>
      <c r="P112" s="110">
        <f t="shared" si="3"/>
        <v>0.14547101449275363</v>
      </c>
      <c r="Q112" s="113">
        <v>0</v>
      </c>
      <c r="R112" s="113">
        <v>1.2500000000000001E-2</v>
      </c>
      <c r="S112" s="113">
        <v>0.42391304347826086</v>
      </c>
      <c r="T112" s="110">
        <v>1</v>
      </c>
      <c r="U112" s="110">
        <v>1</v>
      </c>
      <c r="V112" s="110">
        <v>1</v>
      </c>
      <c r="W112" s="113">
        <v>0</v>
      </c>
      <c r="X112" s="113">
        <v>1.1111111111111112E-2</v>
      </c>
      <c r="Y112" s="113">
        <v>0.43956043956043955</v>
      </c>
      <c r="AA112" s="108"/>
      <c r="AB112" s="108"/>
      <c r="AC112" s="108"/>
      <c r="AD112" s="108"/>
      <c r="AE112" s="108"/>
    </row>
    <row r="113" spans="1:31" x14ac:dyDescent="0.45">
      <c r="A113" s="108" t="s">
        <v>1386</v>
      </c>
      <c r="B113" s="108">
        <v>0</v>
      </c>
      <c r="F113" s="108">
        <v>0.115886120996</v>
      </c>
      <c r="G113" s="108">
        <v>86.822419928800002</v>
      </c>
      <c r="H113" s="108">
        <f>(Table2[[#This Row],[RD]]/(Table2[[#This Row],[OnT]]/100))/0.3296</f>
        <v>0.40496019481402845</v>
      </c>
      <c r="I113" s="108" t="s">
        <v>4595</v>
      </c>
      <c r="J113" s="108" t="s">
        <v>4596</v>
      </c>
      <c r="K113" s="110">
        <v>0.92879999999999996</v>
      </c>
      <c r="L113" s="110">
        <f t="shared" si="2"/>
        <v>0.97141577060931894</v>
      </c>
      <c r="M113" s="110">
        <v>0.989247311827957</v>
      </c>
      <c r="N113" s="110">
        <v>0.92500000000000004</v>
      </c>
      <c r="O113" s="110">
        <v>1</v>
      </c>
      <c r="P113" s="110">
        <f t="shared" si="3"/>
        <v>0.4233149699489111</v>
      </c>
      <c r="Q113" s="113">
        <v>0.40217391304347827</v>
      </c>
      <c r="R113" s="113">
        <v>0.40540540540540543</v>
      </c>
      <c r="S113" s="113">
        <v>0.46236559139784944</v>
      </c>
      <c r="T113" s="110">
        <v>1</v>
      </c>
      <c r="U113" s="110">
        <v>0.96666666666666667</v>
      </c>
      <c r="V113" s="110">
        <v>1</v>
      </c>
      <c r="W113" s="113">
        <v>0.4</v>
      </c>
      <c r="X113" s="113">
        <v>0.42528735632183906</v>
      </c>
      <c r="Y113" s="113">
        <v>0.46153846153846156</v>
      </c>
      <c r="AA113" s="108"/>
      <c r="AB113" s="108"/>
      <c r="AC113" s="108"/>
      <c r="AD113" s="108"/>
      <c r="AE113" s="108"/>
    </row>
    <row r="114" spans="1:31" x14ac:dyDescent="0.45">
      <c r="A114" s="108" t="s">
        <v>171</v>
      </c>
      <c r="B114" s="108">
        <v>0</v>
      </c>
      <c r="F114" s="108">
        <v>0.11753024911</v>
      </c>
      <c r="G114" s="108">
        <v>88.055871886099993</v>
      </c>
      <c r="H114" s="108">
        <f>(Table2[[#This Row],[RD]]/(Table2[[#This Row],[OnT]]/100))/0.3296</f>
        <v>0.40495254435754335</v>
      </c>
      <c r="I114" s="108" t="s">
        <v>4598</v>
      </c>
      <c r="J114" s="108" t="s">
        <v>4596</v>
      </c>
      <c r="K114" s="110">
        <v>0.95010000000000006</v>
      </c>
      <c r="L114" s="110">
        <f t="shared" si="2"/>
        <v>0.97916666666666663</v>
      </c>
      <c r="M114" s="110">
        <v>1</v>
      </c>
      <c r="N114" s="110">
        <v>0.9375</v>
      </c>
      <c r="O114" s="110">
        <v>1</v>
      </c>
      <c r="P114" s="110">
        <f t="shared" si="3"/>
        <v>0.2088888888888889</v>
      </c>
      <c r="Q114" s="113">
        <v>0.12903225806451613</v>
      </c>
      <c r="R114" s="113">
        <v>0.29333333333333333</v>
      </c>
      <c r="S114" s="113">
        <v>0.20430107526881722</v>
      </c>
      <c r="T114" s="110">
        <v>1</v>
      </c>
      <c r="U114" s="110">
        <v>0.97777777777777775</v>
      </c>
      <c r="V114" s="110">
        <v>1</v>
      </c>
      <c r="W114" s="113">
        <v>0.11578947368421053</v>
      </c>
      <c r="X114" s="113">
        <v>0.31818181818181818</v>
      </c>
      <c r="Y114" s="113">
        <v>0.21978021978021978</v>
      </c>
      <c r="AA114" s="108"/>
      <c r="AB114" s="108"/>
      <c r="AC114" s="108"/>
      <c r="AD114" s="108"/>
      <c r="AE114" s="108"/>
    </row>
    <row r="115" spans="1:31" x14ac:dyDescent="0.45">
      <c r="A115" s="108" t="s">
        <v>3556</v>
      </c>
      <c r="B115" s="108" t="s">
        <v>3561</v>
      </c>
      <c r="F115" s="108">
        <v>0.27313523131700002</v>
      </c>
      <c r="G115" s="108">
        <v>95.797864768699995</v>
      </c>
      <c r="H115" s="108">
        <f>(Table2[[#This Row],[RD]]/(Table2[[#This Row],[OnT]]/100))/0.3296</f>
        <v>0.86503701331953908</v>
      </c>
      <c r="I115" s="108" t="s">
        <v>4598</v>
      </c>
      <c r="J115" s="108" t="s">
        <v>4596</v>
      </c>
      <c r="K115" s="110">
        <v>0.95719999999999994</v>
      </c>
      <c r="L115" s="110">
        <f t="shared" si="2"/>
        <v>0.97616487455197143</v>
      </c>
      <c r="M115" s="110">
        <v>0.978494623655914</v>
      </c>
      <c r="N115" s="110">
        <v>0.95</v>
      </c>
      <c r="O115" s="110">
        <v>1</v>
      </c>
      <c r="P115" s="110">
        <f t="shared" si="3"/>
        <v>0.2483504045473485</v>
      </c>
      <c r="Q115" s="113">
        <v>6.5934065934065936E-2</v>
      </c>
      <c r="R115" s="113">
        <v>0.42105263157894735</v>
      </c>
      <c r="S115" s="113">
        <v>0.25806451612903225</v>
      </c>
      <c r="T115" s="110">
        <v>0.98947368421052628</v>
      </c>
      <c r="U115" s="110">
        <v>0.9555555555555556</v>
      </c>
      <c r="V115" s="110">
        <v>1</v>
      </c>
      <c r="W115" s="113">
        <v>9.5744680851063829E-2</v>
      </c>
      <c r="X115" s="113">
        <v>0.44186046511627908</v>
      </c>
      <c r="Y115" s="113">
        <v>0.25274725274725274</v>
      </c>
      <c r="AA115" s="108"/>
      <c r="AB115" s="108"/>
      <c r="AC115" s="108"/>
      <c r="AD115" s="108"/>
      <c r="AE115" s="108"/>
    </row>
    <row r="116" spans="1:31" x14ac:dyDescent="0.45">
      <c r="A116" s="108" t="s">
        <v>260</v>
      </c>
      <c r="B116" s="108">
        <v>0</v>
      </c>
      <c r="F116" s="108">
        <v>0.21824555160100001</v>
      </c>
      <c r="G116" s="108">
        <v>96.988256227799994</v>
      </c>
      <c r="H116" s="108">
        <f>(Table2[[#This Row],[RD]]/(Table2[[#This Row],[OnT]]/100))/0.3296</f>
        <v>0.68271437340260011</v>
      </c>
      <c r="I116" s="108" t="s">
        <v>4598</v>
      </c>
      <c r="J116" s="108" t="s">
        <v>4596</v>
      </c>
      <c r="K116" s="110">
        <v>0.9466</v>
      </c>
      <c r="L116" s="110">
        <f t="shared" si="2"/>
        <v>0.98333333333333339</v>
      </c>
      <c r="M116" s="110">
        <v>1</v>
      </c>
      <c r="N116" s="110">
        <v>0.95</v>
      </c>
      <c r="O116" s="110">
        <v>1</v>
      </c>
      <c r="P116" s="110">
        <f t="shared" si="3"/>
        <v>0.48806828900207511</v>
      </c>
      <c r="Q116" s="113">
        <v>0.5053763440860215</v>
      </c>
      <c r="R116" s="113">
        <v>0.53947368421052633</v>
      </c>
      <c r="S116" s="113">
        <v>0.41935483870967744</v>
      </c>
      <c r="T116" s="110">
        <v>1</v>
      </c>
      <c r="U116" s="110">
        <v>0.98888888888888893</v>
      </c>
      <c r="V116" s="110">
        <v>1</v>
      </c>
      <c r="W116" s="113">
        <v>0.49473684210526314</v>
      </c>
      <c r="X116" s="113">
        <v>0.5168539325842697</v>
      </c>
      <c r="Y116" s="113">
        <v>0.40659340659340659</v>
      </c>
      <c r="AA116" s="108"/>
      <c r="AB116" s="108"/>
      <c r="AC116" s="108"/>
      <c r="AD116" s="108"/>
      <c r="AE116" s="108"/>
    </row>
    <row r="117" spans="1:31" x14ac:dyDescent="0.45">
      <c r="A117" s="108" t="s">
        <v>1881</v>
      </c>
      <c r="B117" s="108">
        <v>0</v>
      </c>
      <c r="F117" s="108">
        <v>0.22155160142300001</v>
      </c>
      <c r="G117" s="108">
        <v>85.132384341600002</v>
      </c>
      <c r="H117" s="108">
        <f>(Table2[[#This Row],[RD]]/(Table2[[#This Row],[OnT]]/100))/0.3296</f>
        <v>0.7895740991434631</v>
      </c>
      <c r="I117" s="108" t="s">
        <v>4598</v>
      </c>
      <c r="J117" s="108" t="s">
        <v>4596</v>
      </c>
      <c r="K117" s="110">
        <v>0.96439999999999992</v>
      </c>
      <c r="L117" s="110">
        <f t="shared" si="2"/>
        <v>0.98749999999999993</v>
      </c>
      <c r="M117" s="110">
        <v>1</v>
      </c>
      <c r="N117" s="110">
        <v>0.96250000000000002</v>
      </c>
      <c r="O117" s="110">
        <v>1</v>
      </c>
      <c r="P117" s="110">
        <f t="shared" si="3"/>
        <v>0.13033561420658193</v>
      </c>
      <c r="Q117" s="113">
        <v>0</v>
      </c>
      <c r="R117" s="113">
        <v>0.27272727272727271</v>
      </c>
      <c r="S117" s="113">
        <v>0.11827956989247312</v>
      </c>
      <c r="T117" s="110">
        <v>1</v>
      </c>
      <c r="U117" s="110">
        <v>1</v>
      </c>
      <c r="V117" s="110">
        <v>1</v>
      </c>
      <c r="W117" s="113">
        <v>0</v>
      </c>
      <c r="X117" s="113">
        <v>0.28888888888888886</v>
      </c>
      <c r="Y117" s="113">
        <v>0.10989010989010989</v>
      </c>
      <c r="AA117" s="108"/>
      <c r="AB117" s="108"/>
      <c r="AC117" s="108"/>
      <c r="AD117" s="108"/>
      <c r="AE117" s="108"/>
    </row>
    <row r="118" spans="1:31" x14ac:dyDescent="0.45">
      <c r="A118" s="108" t="s">
        <v>1212</v>
      </c>
      <c r="B118" s="108">
        <v>0</v>
      </c>
      <c r="F118" s="108">
        <v>0.11165480427</v>
      </c>
      <c r="G118" s="108">
        <v>95.944128113900007</v>
      </c>
      <c r="H118" s="108">
        <f>(Table2[[#This Row],[RD]]/(Table2[[#This Row],[OnT]]/100))/0.3296</f>
        <v>0.35307893746094732</v>
      </c>
      <c r="I118" s="108" t="s">
        <v>4598</v>
      </c>
      <c r="J118" s="108" t="s">
        <v>4596</v>
      </c>
      <c r="K118" s="110">
        <v>0.94299999999999995</v>
      </c>
      <c r="L118" s="110">
        <f t="shared" si="2"/>
        <v>0.98749999999999993</v>
      </c>
      <c r="M118" s="110">
        <v>1</v>
      </c>
      <c r="N118" s="110">
        <v>0.96250000000000002</v>
      </c>
      <c r="O118" s="110">
        <v>1</v>
      </c>
      <c r="P118" s="110">
        <f t="shared" si="3"/>
        <v>0.29399990690313271</v>
      </c>
      <c r="Q118" s="113">
        <v>0.29032258064516131</v>
      </c>
      <c r="R118" s="113">
        <v>0.37662337662337664</v>
      </c>
      <c r="S118" s="113">
        <v>0.21505376344086022</v>
      </c>
      <c r="T118" s="110">
        <v>1</v>
      </c>
      <c r="U118" s="110">
        <v>0.98888888888888893</v>
      </c>
      <c r="V118" s="110">
        <v>1</v>
      </c>
      <c r="W118" s="113">
        <v>0.31578947368421051</v>
      </c>
      <c r="X118" s="113">
        <v>0.34831460674157305</v>
      </c>
      <c r="Y118" s="113">
        <v>0.21978021978021978</v>
      </c>
      <c r="AA118" s="108"/>
      <c r="AB118" s="108"/>
      <c r="AC118" s="108"/>
      <c r="AD118" s="108"/>
      <c r="AE118" s="108"/>
    </row>
    <row r="119" spans="1:31" x14ac:dyDescent="0.45">
      <c r="A119" s="108" t="s">
        <v>3248</v>
      </c>
      <c r="B119" s="108">
        <v>0</v>
      </c>
      <c r="F119" s="108">
        <v>0.28801779359399998</v>
      </c>
      <c r="G119" s="108">
        <v>96.213523131700001</v>
      </c>
      <c r="H119" s="108">
        <f>(Table2[[#This Row],[RD]]/(Table2[[#This Row],[OnT]]/100))/0.3296</f>
        <v>0.90823032432721562</v>
      </c>
      <c r="I119" s="108" t="s">
        <v>4598</v>
      </c>
      <c r="J119" s="108" t="s">
        <v>4596</v>
      </c>
      <c r="K119" s="110">
        <v>0.97150000000000003</v>
      </c>
      <c r="L119" s="110">
        <f t="shared" si="2"/>
        <v>0.9916666666666667</v>
      </c>
      <c r="M119" s="110">
        <v>1</v>
      </c>
      <c r="N119" s="110">
        <v>0.97499999999999998</v>
      </c>
      <c r="O119" s="110">
        <v>1</v>
      </c>
      <c r="P119" s="110">
        <f t="shared" si="3"/>
        <v>0.39137027846705269</v>
      </c>
      <c r="Q119" s="113">
        <v>0.40860215053763443</v>
      </c>
      <c r="R119" s="113">
        <v>0.34615384615384615</v>
      </c>
      <c r="S119" s="113">
        <v>0.41935483870967744</v>
      </c>
      <c r="T119" s="110">
        <v>1</v>
      </c>
      <c r="U119" s="110">
        <v>1</v>
      </c>
      <c r="V119" s="110">
        <v>1</v>
      </c>
      <c r="W119" s="113">
        <v>0.36842105263157893</v>
      </c>
      <c r="X119" s="113">
        <v>0.32222222222222224</v>
      </c>
      <c r="Y119" s="113">
        <v>0.4175824175824176</v>
      </c>
      <c r="AA119" s="108"/>
      <c r="AB119" s="108"/>
      <c r="AC119" s="108"/>
      <c r="AD119" s="108"/>
      <c r="AE119" s="108"/>
    </row>
    <row r="120" spans="1:31" x14ac:dyDescent="0.45">
      <c r="A120" s="108" t="s">
        <v>3045</v>
      </c>
      <c r="B120" s="108">
        <v>0</v>
      </c>
      <c r="F120" s="108">
        <v>0.17898220640599999</v>
      </c>
      <c r="G120" s="108">
        <v>96.470818505300002</v>
      </c>
      <c r="H120" s="108">
        <f>(Table2[[#This Row],[RD]]/(Table2[[#This Row],[OnT]]/100))/0.3296</f>
        <v>0.56289409301873172</v>
      </c>
      <c r="I120" s="108" t="s">
        <v>4598</v>
      </c>
      <c r="J120" s="108" t="s">
        <v>4596</v>
      </c>
      <c r="K120" s="110">
        <v>0.96790000000000009</v>
      </c>
      <c r="L120" s="110">
        <f t="shared" si="2"/>
        <v>0.9916666666666667</v>
      </c>
      <c r="M120" s="110">
        <v>1</v>
      </c>
      <c r="N120" s="110">
        <v>0.97499999999999998</v>
      </c>
      <c r="O120" s="110">
        <v>1</v>
      </c>
      <c r="P120" s="110">
        <f t="shared" si="3"/>
        <v>0.2794320374965536</v>
      </c>
      <c r="Q120" s="113">
        <v>5.3763440860215055E-2</v>
      </c>
      <c r="R120" s="113">
        <v>0.39743589743589741</v>
      </c>
      <c r="S120" s="113">
        <v>0.38709677419354838</v>
      </c>
      <c r="T120" s="110">
        <v>1</v>
      </c>
      <c r="U120" s="110">
        <v>0.98888888888888893</v>
      </c>
      <c r="V120" s="110">
        <v>1</v>
      </c>
      <c r="W120" s="113">
        <v>7.3684210526315783E-2</v>
      </c>
      <c r="X120" s="113">
        <v>0.42696629213483145</v>
      </c>
      <c r="Y120" s="113">
        <v>0.38461538461538464</v>
      </c>
      <c r="AA120" s="108"/>
      <c r="AB120" s="108"/>
      <c r="AC120" s="108"/>
      <c r="AD120" s="108"/>
      <c r="AE120" s="108"/>
    </row>
    <row r="121" spans="1:31" x14ac:dyDescent="0.45">
      <c r="A121" s="108" t="s">
        <v>1804</v>
      </c>
      <c r="B121" s="108">
        <v>0</v>
      </c>
      <c r="F121" s="108">
        <v>0.15125622775799999</v>
      </c>
      <c r="G121" s="108">
        <v>95.203914590699995</v>
      </c>
      <c r="H121" s="108">
        <f>(Table2[[#This Row],[RD]]/(Table2[[#This Row],[OnT]]/100))/0.3296</f>
        <v>0.48202687880700795</v>
      </c>
      <c r="I121" s="108" t="s">
        <v>4598</v>
      </c>
      <c r="J121" s="108" t="s">
        <v>4596</v>
      </c>
      <c r="K121" s="110">
        <v>0.95369999999999999</v>
      </c>
      <c r="L121" s="110">
        <f t="shared" si="2"/>
        <v>0.9916666666666667</v>
      </c>
      <c r="M121" s="110">
        <v>1</v>
      </c>
      <c r="N121" s="110">
        <v>0.97499999999999998</v>
      </c>
      <c r="O121" s="110">
        <v>1</v>
      </c>
      <c r="P121" s="110">
        <f t="shared" si="3"/>
        <v>0.21767300799558864</v>
      </c>
      <c r="Q121" s="113">
        <v>1.0752688172043012E-2</v>
      </c>
      <c r="R121" s="113">
        <v>0.44871794871794873</v>
      </c>
      <c r="S121" s="113">
        <v>0.19354838709677419</v>
      </c>
      <c r="T121" s="110">
        <v>1</v>
      </c>
      <c r="U121" s="110">
        <v>1</v>
      </c>
      <c r="V121" s="110">
        <v>1</v>
      </c>
      <c r="W121" s="113">
        <v>2.1052631578947368E-2</v>
      </c>
      <c r="X121" s="113">
        <v>0.46666666666666667</v>
      </c>
      <c r="Y121" s="113">
        <v>0.19780219780219779</v>
      </c>
      <c r="AA121" s="108"/>
      <c r="AB121" s="108"/>
      <c r="AC121" s="108"/>
      <c r="AD121" s="108"/>
      <c r="AE121" s="108"/>
    </row>
    <row r="122" spans="1:31" x14ac:dyDescent="0.45">
      <c r="A122" s="108" t="s">
        <v>1650</v>
      </c>
      <c r="B122" s="108">
        <v>0</v>
      </c>
      <c r="F122" s="108">
        <v>0.117708185053</v>
      </c>
      <c r="G122" s="108">
        <v>92.112811387899995</v>
      </c>
      <c r="H122" s="108">
        <f>(Table2[[#This Row],[RD]]/(Table2[[#This Row],[OnT]]/100))/0.3296</f>
        <v>0.387703233105192</v>
      </c>
      <c r="I122" s="108" t="s">
        <v>4598</v>
      </c>
      <c r="J122" s="108" t="s">
        <v>4596</v>
      </c>
      <c r="K122" s="110">
        <v>0.95010000000000006</v>
      </c>
      <c r="L122" s="110">
        <f t="shared" si="2"/>
        <v>0.9916666666666667</v>
      </c>
      <c r="M122" s="110">
        <v>1</v>
      </c>
      <c r="N122" s="110">
        <v>0.97499999999999998</v>
      </c>
      <c r="O122" s="110">
        <v>1</v>
      </c>
      <c r="P122" s="110">
        <f t="shared" si="3"/>
        <v>0.34642955610697546</v>
      </c>
      <c r="Q122" s="113">
        <v>0.36559139784946237</v>
      </c>
      <c r="R122" s="113">
        <v>0.24358974358974358</v>
      </c>
      <c r="S122" s="113">
        <v>0.43010752688172044</v>
      </c>
      <c r="T122" s="110">
        <v>1</v>
      </c>
      <c r="U122" s="110">
        <v>0.97777777777777775</v>
      </c>
      <c r="V122" s="110">
        <v>1</v>
      </c>
      <c r="W122" s="113">
        <v>0.41052631578947368</v>
      </c>
      <c r="X122" s="113">
        <v>0.22727272727272727</v>
      </c>
      <c r="Y122" s="113">
        <v>0.42857142857142855</v>
      </c>
      <c r="AA122" s="108"/>
      <c r="AB122" s="108"/>
      <c r="AC122" s="108"/>
      <c r="AD122" s="108"/>
      <c r="AE122" s="108"/>
    </row>
    <row r="123" spans="1:31" x14ac:dyDescent="0.45">
      <c r="A123" s="108" t="s">
        <v>2933</v>
      </c>
      <c r="B123" s="108">
        <v>0</v>
      </c>
      <c r="F123" s="108">
        <v>0.112302491103</v>
      </c>
      <c r="G123" s="108">
        <v>95.437366548</v>
      </c>
      <c r="H123" s="108">
        <f>(Table2[[#This Row],[RD]]/(Table2[[#This Row],[OnT]]/100))/0.3296</f>
        <v>0.35701276103866575</v>
      </c>
      <c r="I123" s="108" t="s">
        <v>4598</v>
      </c>
      <c r="J123" s="108" t="s">
        <v>4596</v>
      </c>
      <c r="K123" s="110">
        <v>0.94299999999999995</v>
      </c>
      <c r="L123" s="110">
        <f t="shared" si="2"/>
        <v>0.9916666666666667</v>
      </c>
      <c r="M123" s="110">
        <v>1</v>
      </c>
      <c r="N123" s="110">
        <v>0.97499999999999998</v>
      </c>
      <c r="O123" s="110">
        <v>1</v>
      </c>
      <c r="P123" s="110">
        <f t="shared" si="3"/>
        <v>0.28053487730907084</v>
      </c>
      <c r="Q123" s="113">
        <v>0.5268817204301075</v>
      </c>
      <c r="R123" s="113">
        <v>0.21794871794871795</v>
      </c>
      <c r="S123" s="113">
        <v>9.6774193548387094E-2</v>
      </c>
      <c r="T123" s="110">
        <v>1</v>
      </c>
      <c r="U123" s="110">
        <v>0.98888888888888893</v>
      </c>
      <c r="V123" s="110">
        <v>1</v>
      </c>
      <c r="W123" s="113">
        <v>0.52631578947368418</v>
      </c>
      <c r="X123" s="113">
        <v>0.2247191011235955</v>
      </c>
      <c r="Y123" s="113">
        <v>9.8901098901098897E-2</v>
      </c>
      <c r="AA123" s="108"/>
      <c r="AB123" s="108"/>
      <c r="AC123" s="108"/>
      <c r="AD123" s="108"/>
      <c r="AE123" s="108"/>
    </row>
    <row r="124" spans="1:31" x14ac:dyDescent="0.45">
      <c r="A124" s="108" t="s">
        <v>2187</v>
      </c>
      <c r="B124" s="108" t="s">
        <v>2193</v>
      </c>
      <c r="F124" s="108">
        <v>0.42405338078299998</v>
      </c>
      <c r="G124" s="108">
        <v>87.623487544499994</v>
      </c>
      <c r="H124" s="108">
        <f>(Table2[[#This Row],[RD]]/(Table2[[#This Row],[OnT]]/100))/0.3296</f>
        <v>1.4682932160124336</v>
      </c>
      <c r="I124" s="108" t="s">
        <v>4598</v>
      </c>
      <c r="J124" s="108" t="s">
        <v>4596</v>
      </c>
      <c r="K124" s="110">
        <v>0.91449999999999998</v>
      </c>
      <c r="L124" s="110">
        <f t="shared" si="2"/>
        <v>0.93490143369175627</v>
      </c>
      <c r="M124" s="111">
        <v>0.81720430107526887</v>
      </c>
      <c r="N124" s="110">
        <v>0.98750000000000004</v>
      </c>
      <c r="O124" s="110">
        <v>1</v>
      </c>
      <c r="P124" s="110">
        <f t="shared" si="3"/>
        <v>0.21301211378794069</v>
      </c>
      <c r="Q124" s="113">
        <v>0</v>
      </c>
      <c r="R124" s="113">
        <v>0.31645569620253167</v>
      </c>
      <c r="S124" s="113">
        <v>0.32258064516129031</v>
      </c>
      <c r="T124" s="110">
        <v>0.83157894736842108</v>
      </c>
      <c r="U124" s="110">
        <v>1</v>
      </c>
      <c r="V124" s="110">
        <v>1</v>
      </c>
      <c r="W124" s="113">
        <v>1.2658227848101266E-2</v>
      </c>
      <c r="X124" s="113">
        <v>0.31111111111111112</v>
      </c>
      <c r="Y124" s="113">
        <v>0.30769230769230771</v>
      </c>
      <c r="AA124" s="108"/>
      <c r="AB124" s="108"/>
      <c r="AC124" s="108"/>
      <c r="AD124" s="108"/>
      <c r="AE124" s="108"/>
    </row>
    <row r="125" spans="1:31" x14ac:dyDescent="0.45">
      <c r="A125" s="108" t="s">
        <v>1278</v>
      </c>
      <c r="B125" s="108">
        <v>0</v>
      </c>
      <c r="F125" s="108">
        <v>0.18444128113899999</v>
      </c>
      <c r="G125" s="108">
        <v>96.781850533799997</v>
      </c>
      <c r="H125" s="108">
        <f>(Table2[[#This Row],[RD]]/(Table2[[#This Row],[OnT]]/100))/0.3296</f>
        <v>0.57819855944601428</v>
      </c>
      <c r="I125" s="108" t="s">
        <v>4595</v>
      </c>
      <c r="J125" s="108" t="s">
        <v>4596</v>
      </c>
      <c r="K125" s="110">
        <v>0.97499999999999998</v>
      </c>
      <c r="L125" s="110">
        <f t="shared" si="2"/>
        <v>0.99224910394265231</v>
      </c>
      <c r="M125" s="110">
        <v>0.989247311827957</v>
      </c>
      <c r="N125" s="110">
        <v>0.98750000000000004</v>
      </c>
      <c r="O125" s="110">
        <v>1</v>
      </c>
      <c r="P125" s="110">
        <f t="shared" si="3"/>
        <v>0.14147201953671321</v>
      </c>
      <c r="Q125" s="113">
        <v>0.29347826086956524</v>
      </c>
      <c r="R125" s="113">
        <v>1.2658227848101266E-2</v>
      </c>
      <c r="S125" s="113">
        <v>0.11827956989247312</v>
      </c>
      <c r="T125" s="110">
        <v>1</v>
      </c>
      <c r="U125" s="110">
        <v>1</v>
      </c>
      <c r="V125" s="110">
        <v>1</v>
      </c>
      <c r="W125" s="113">
        <v>0.30526315789473685</v>
      </c>
      <c r="X125" s="113">
        <v>3.3333333333333333E-2</v>
      </c>
      <c r="Y125" s="113">
        <v>0.12087912087912088</v>
      </c>
      <c r="AA125" s="108"/>
      <c r="AB125" s="108"/>
      <c r="AC125" s="108"/>
      <c r="AD125" s="108"/>
      <c r="AE125" s="108"/>
    </row>
    <row r="126" spans="1:31" x14ac:dyDescent="0.45">
      <c r="A126" s="108" t="s">
        <v>1190</v>
      </c>
      <c r="B126" s="108">
        <v>0</v>
      </c>
      <c r="F126" s="108">
        <v>0.159644128114</v>
      </c>
      <c r="G126" s="108">
        <v>96.253380782899995</v>
      </c>
      <c r="H126" s="108">
        <f>(Table2[[#This Row],[RD]]/(Table2[[#This Row],[OnT]]/100))/0.3296</f>
        <v>0.50321056868055714</v>
      </c>
      <c r="I126" s="108" t="s">
        <v>4595</v>
      </c>
      <c r="J126" s="108" t="s">
        <v>4596</v>
      </c>
      <c r="K126" s="110">
        <v>0.97860000000000003</v>
      </c>
      <c r="L126" s="110">
        <f t="shared" si="2"/>
        <v>0.99224910394265231</v>
      </c>
      <c r="M126" s="110">
        <v>0.989247311827957</v>
      </c>
      <c r="N126" s="110">
        <v>0.98750000000000004</v>
      </c>
      <c r="O126" s="110">
        <v>1</v>
      </c>
      <c r="P126" s="110">
        <f t="shared" si="3"/>
        <v>7.6086956521739121E-2</v>
      </c>
      <c r="Q126" s="113">
        <v>0.22826086956521738</v>
      </c>
      <c r="R126" s="113">
        <v>0</v>
      </c>
      <c r="S126" s="113">
        <v>0</v>
      </c>
      <c r="T126" s="110">
        <v>0.98947368421052628</v>
      </c>
      <c r="U126" s="110">
        <v>0.98888888888888893</v>
      </c>
      <c r="V126" s="110">
        <v>1</v>
      </c>
      <c r="W126" s="113">
        <v>0.22340425531914893</v>
      </c>
      <c r="X126" s="113">
        <v>0</v>
      </c>
      <c r="Y126" s="113">
        <v>0</v>
      </c>
      <c r="AA126" s="108"/>
      <c r="AB126" s="108"/>
      <c r="AC126" s="108"/>
      <c r="AD126" s="108"/>
      <c r="AE126" s="108"/>
    </row>
    <row r="127" spans="1:31" x14ac:dyDescent="0.45">
      <c r="A127" s="108" t="s">
        <v>2144</v>
      </c>
      <c r="B127" s="108">
        <v>0</v>
      </c>
      <c r="F127" s="108">
        <v>0.52975444839899999</v>
      </c>
      <c r="G127" s="108">
        <v>96.834163701099996</v>
      </c>
      <c r="H127" s="108">
        <f>(Table2[[#This Row],[RD]]/(Table2[[#This Row],[OnT]]/100))/0.3296</f>
        <v>1.6598116289924278</v>
      </c>
      <c r="I127" s="108" t="s">
        <v>4598</v>
      </c>
      <c r="J127" s="108" t="s">
        <v>4596</v>
      </c>
      <c r="K127" s="110">
        <v>0.97860000000000003</v>
      </c>
      <c r="L127" s="110">
        <f t="shared" si="2"/>
        <v>0.99583333333333324</v>
      </c>
      <c r="M127" s="110">
        <v>1</v>
      </c>
      <c r="N127" s="110">
        <v>0.98750000000000004</v>
      </c>
      <c r="O127" s="110">
        <v>1</v>
      </c>
      <c r="P127" s="110">
        <f t="shared" si="3"/>
        <v>0.43296583639580782</v>
      </c>
      <c r="Q127" s="113">
        <v>0.39784946236559138</v>
      </c>
      <c r="R127" s="113">
        <v>0.55696202531645567</v>
      </c>
      <c r="S127" s="113">
        <v>0.34408602150537637</v>
      </c>
      <c r="T127" s="110">
        <v>1</v>
      </c>
      <c r="U127" s="110">
        <v>0.98888888888888893</v>
      </c>
      <c r="V127" s="110">
        <v>1</v>
      </c>
      <c r="W127" s="113">
        <v>0.4</v>
      </c>
      <c r="X127" s="113">
        <v>0.5393258426966292</v>
      </c>
      <c r="Y127" s="113">
        <v>0.34065934065934067</v>
      </c>
      <c r="AA127" s="108"/>
      <c r="AB127" s="108"/>
      <c r="AC127" s="108"/>
      <c r="AD127" s="108"/>
      <c r="AE127" s="108"/>
    </row>
    <row r="128" spans="1:31" x14ac:dyDescent="0.45">
      <c r="A128" s="108" t="s">
        <v>88</v>
      </c>
      <c r="B128" s="108">
        <v>0</v>
      </c>
      <c r="F128" s="108">
        <v>0.130448398577</v>
      </c>
      <c r="G128" s="108">
        <v>26.504704626300001</v>
      </c>
      <c r="H128" s="108">
        <f>(Table2[[#This Row],[RD]]/(Table2[[#This Row],[OnT]]/100))/0.3296</f>
        <v>1.4932364419231581</v>
      </c>
      <c r="I128" s="108" t="s">
        <v>4598</v>
      </c>
      <c r="J128" s="108" t="s">
        <v>4596</v>
      </c>
      <c r="K128" s="110">
        <v>0.9466</v>
      </c>
      <c r="L128" s="110">
        <f t="shared" si="2"/>
        <v>0.99583333333333324</v>
      </c>
      <c r="M128" s="110">
        <v>1</v>
      </c>
      <c r="N128" s="110">
        <v>0.98750000000000004</v>
      </c>
      <c r="O128" s="110">
        <v>1</v>
      </c>
      <c r="P128" s="110">
        <f t="shared" si="3"/>
        <v>0.32285286511501293</v>
      </c>
      <c r="Q128" s="113">
        <v>0</v>
      </c>
      <c r="R128" s="113">
        <v>0.29113924050632911</v>
      </c>
      <c r="S128" s="113">
        <v>0.67741935483870963</v>
      </c>
      <c r="T128" s="110">
        <v>1</v>
      </c>
      <c r="U128" s="110">
        <v>0.98888888888888893</v>
      </c>
      <c r="V128" s="110">
        <v>1</v>
      </c>
      <c r="W128" s="113">
        <v>0</v>
      </c>
      <c r="X128" s="113">
        <v>0.2808988764044944</v>
      </c>
      <c r="Y128" s="113">
        <v>0.70329670329670335</v>
      </c>
      <c r="AA128" s="108"/>
      <c r="AB128" s="108"/>
      <c r="AC128" s="108"/>
      <c r="AD128" s="108"/>
      <c r="AE128" s="108"/>
    </row>
    <row r="129" spans="1:31" x14ac:dyDescent="0.45">
      <c r="A129" s="108" t="s">
        <v>85</v>
      </c>
      <c r="B129" s="108">
        <v>0</v>
      </c>
      <c r="F129" s="108">
        <v>0.45874021352299998</v>
      </c>
      <c r="G129" s="108">
        <v>93.865480426999994</v>
      </c>
      <c r="H129" s="108">
        <f>(Table2[[#This Row],[RD]]/(Table2[[#This Row],[OnT]]/100))/0.3296</f>
        <v>1.4827696975718805</v>
      </c>
      <c r="I129" s="108" t="s">
        <v>4598</v>
      </c>
      <c r="J129" s="108" t="s">
        <v>4596</v>
      </c>
      <c r="K129" s="110">
        <v>0.96079999999999999</v>
      </c>
      <c r="L129" s="110">
        <f t="shared" si="2"/>
        <v>0.99583333333333324</v>
      </c>
      <c r="M129" s="110">
        <v>1</v>
      </c>
      <c r="N129" s="110">
        <v>0.98750000000000004</v>
      </c>
      <c r="O129" s="110">
        <v>1</v>
      </c>
      <c r="P129" s="110">
        <f t="shared" si="3"/>
        <v>0.39204210335284245</v>
      </c>
      <c r="Q129" s="113">
        <v>0.35483870967741937</v>
      </c>
      <c r="R129" s="113">
        <v>0.45569620253164556</v>
      </c>
      <c r="S129" s="113">
        <v>0.36559139784946237</v>
      </c>
      <c r="T129" s="110">
        <v>1</v>
      </c>
      <c r="U129" s="110">
        <v>0.96666666666666667</v>
      </c>
      <c r="V129" s="110">
        <v>1</v>
      </c>
      <c r="W129" s="113">
        <v>0.36842105263157893</v>
      </c>
      <c r="X129" s="113">
        <v>0.43678160919540232</v>
      </c>
      <c r="Y129" s="113">
        <v>0.36263736263736263</v>
      </c>
      <c r="AA129" s="108"/>
      <c r="AB129" s="108"/>
      <c r="AC129" s="108"/>
      <c r="AD129" s="108"/>
      <c r="AE129" s="108"/>
    </row>
    <row r="130" spans="1:31" x14ac:dyDescent="0.45">
      <c r="A130" s="108" t="s">
        <v>1959</v>
      </c>
      <c r="B130" s="108">
        <v>0</v>
      </c>
      <c r="F130" s="108">
        <v>0.44517081850500001</v>
      </c>
      <c r="G130" s="108">
        <v>95.144128113899995</v>
      </c>
      <c r="H130" s="108">
        <f>(Table2[[#This Row],[RD]]/(Table2[[#This Row],[OnT]]/100))/0.3296</f>
        <v>1.4195722279715612</v>
      </c>
      <c r="I130" s="108" t="s">
        <v>4598</v>
      </c>
      <c r="J130" s="108" t="s">
        <v>4596</v>
      </c>
      <c r="K130" s="110">
        <v>0.97860000000000003</v>
      </c>
      <c r="L130" s="110">
        <f t="shared" ref="L130:L193" si="4">AVERAGE(M130,N130,O130)</f>
        <v>0.99583333333333324</v>
      </c>
      <c r="M130" s="110">
        <v>1</v>
      </c>
      <c r="N130" s="110">
        <v>0.98750000000000004</v>
      </c>
      <c r="O130" s="110">
        <v>1</v>
      </c>
      <c r="P130" s="110">
        <f t="shared" ref="P130:P193" si="5">AVERAGE(Q130,R130,S130)</f>
        <v>0.24399981852003083</v>
      </c>
      <c r="Q130" s="113">
        <v>0.33333333333333331</v>
      </c>
      <c r="R130" s="113">
        <v>0.29113924050632911</v>
      </c>
      <c r="S130" s="113">
        <v>0.10752688172043011</v>
      </c>
      <c r="T130" s="110">
        <v>1</v>
      </c>
      <c r="U130" s="110">
        <v>1</v>
      </c>
      <c r="V130" s="110">
        <v>1</v>
      </c>
      <c r="W130" s="113">
        <v>0.3473684210526316</v>
      </c>
      <c r="X130" s="113">
        <v>0.27777777777777779</v>
      </c>
      <c r="Y130" s="113">
        <v>0.10989010989010989</v>
      </c>
      <c r="AA130" s="108"/>
      <c r="AB130" s="108"/>
      <c r="AC130" s="108"/>
      <c r="AD130" s="108"/>
      <c r="AE130" s="108"/>
    </row>
    <row r="131" spans="1:31" x14ac:dyDescent="0.45">
      <c r="A131" s="108" t="s">
        <v>3216</v>
      </c>
      <c r="B131" s="108" t="s">
        <v>3221</v>
      </c>
      <c r="F131" s="108">
        <v>0.388035587189</v>
      </c>
      <c r="G131" s="108">
        <v>84.357651245599996</v>
      </c>
      <c r="H131" s="108">
        <f>(Table2[[#This Row],[RD]]/(Table2[[#This Row],[OnT]]/100))/0.3296</f>
        <v>1.395596510187612</v>
      </c>
      <c r="I131" s="108" t="s">
        <v>4598</v>
      </c>
      <c r="J131" s="108" t="s">
        <v>4596</v>
      </c>
      <c r="K131" s="110">
        <v>0.98569999999999991</v>
      </c>
      <c r="L131" s="110">
        <f t="shared" si="4"/>
        <v>0.99583333333333324</v>
      </c>
      <c r="M131" s="110">
        <v>1</v>
      </c>
      <c r="N131" s="110">
        <v>0.98750000000000004</v>
      </c>
      <c r="O131" s="110">
        <v>1</v>
      </c>
      <c r="P131" s="110">
        <f t="shared" si="5"/>
        <v>0.23533414999319449</v>
      </c>
      <c r="Q131" s="113">
        <v>0.30107526881720431</v>
      </c>
      <c r="R131" s="113">
        <v>0.189873417721519</v>
      </c>
      <c r="S131" s="113">
        <v>0.21505376344086022</v>
      </c>
      <c r="T131" s="110">
        <v>0.98947368421052628</v>
      </c>
      <c r="U131" s="110">
        <v>0.98888888888888893</v>
      </c>
      <c r="V131" s="110">
        <v>1</v>
      </c>
      <c r="W131" s="113">
        <v>0.31914893617021278</v>
      </c>
      <c r="X131" s="113">
        <v>0.19101123595505617</v>
      </c>
      <c r="Y131" s="113">
        <v>0.2087912087912088</v>
      </c>
      <c r="AA131" s="108"/>
      <c r="AB131" s="108"/>
      <c r="AC131" s="108"/>
      <c r="AD131" s="108"/>
      <c r="AE131" s="108"/>
    </row>
    <row r="132" spans="1:31" x14ac:dyDescent="0.45">
      <c r="A132" s="108" t="s">
        <v>611</v>
      </c>
      <c r="B132" s="108">
        <v>0</v>
      </c>
      <c r="F132" s="108">
        <v>0.39217081850500002</v>
      </c>
      <c r="G132" s="108">
        <v>94.435587188599996</v>
      </c>
      <c r="H132" s="108">
        <f>(Table2[[#This Row],[RD]]/(Table2[[#This Row],[OnT]]/100))/0.3296</f>
        <v>1.2599473183775092</v>
      </c>
      <c r="I132" s="108" t="s">
        <v>4598</v>
      </c>
      <c r="J132" s="108" t="s">
        <v>4596</v>
      </c>
      <c r="K132" s="110">
        <v>0.97150000000000003</v>
      </c>
      <c r="L132" s="110">
        <f t="shared" si="4"/>
        <v>0.99583333333333324</v>
      </c>
      <c r="M132" s="110">
        <v>1</v>
      </c>
      <c r="N132" s="110">
        <v>0.98750000000000004</v>
      </c>
      <c r="O132" s="110">
        <v>1</v>
      </c>
      <c r="P132" s="110">
        <f t="shared" si="5"/>
        <v>0.50546708407059571</v>
      </c>
      <c r="Q132" s="113">
        <v>0.56989247311827962</v>
      </c>
      <c r="R132" s="113">
        <v>0.43037974683544306</v>
      </c>
      <c r="S132" s="113">
        <v>0.5161290322580645</v>
      </c>
      <c r="T132" s="110">
        <v>1</v>
      </c>
      <c r="U132" s="110">
        <v>1</v>
      </c>
      <c r="V132" s="110">
        <v>1</v>
      </c>
      <c r="W132" s="113">
        <v>0.56842105263157894</v>
      </c>
      <c r="X132" s="113">
        <v>0.44444444444444442</v>
      </c>
      <c r="Y132" s="113">
        <v>0.50549450549450547</v>
      </c>
      <c r="AA132" s="108"/>
      <c r="AB132" s="108"/>
      <c r="AC132" s="108"/>
      <c r="AD132" s="108"/>
      <c r="AE132" s="108"/>
    </row>
    <row r="133" spans="1:31" x14ac:dyDescent="0.45">
      <c r="A133" s="108" t="s">
        <v>2292</v>
      </c>
      <c r="B133" s="108">
        <v>0</v>
      </c>
      <c r="F133" s="108">
        <v>0.39053380782899999</v>
      </c>
      <c r="G133" s="108">
        <v>96.634519573000006</v>
      </c>
      <c r="H133" s="108">
        <f>(Table2[[#This Row],[RD]]/(Table2[[#This Row],[OnT]]/100))/0.3296</f>
        <v>1.2261374041161046</v>
      </c>
      <c r="I133" s="108" t="s">
        <v>4598</v>
      </c>
      <c r="J133" s="108" t="s">
        <v>4596</v>
      </c>
      <c r="K133" s="110">
        <v>0.97499999999999998</v>
      </c>
      <c r="L133" s="110">
        <f t="shared" si="4"/>
        <v>0.99583333333333324</v>
      </c>
      <c r="M133" s="110">
        <v>1</v>
      </c>
      <c r="N133" s="110">
        <v>0.98750000000000004</v>
      </c>
      <c r="O133" s="110">
        <v>1</v>
      </c>
      <c r="P133" s="110">
        <f t="shared" si="5"/>
        <v>0.33006669388866205</v>
      </c>
      <c r="Q133" s="113">
        <v>2.1505376344086023E-2</v>
      </c>
      <c r="R133" s="113">
        <v>0.50632911392405067</v>
      </c>
      <c r="S133" s="113">
        <v>0.46236559139784944</v>
      </c>
      <c r="T133" s="110">
        <v>1</v>
      </c>
      <c r="U133" s="110">
        <v>1</v>
      </c>
      <c r="V133" s="110">
        <v>1</v>
      </c>
      <c r="W133" s="113">
        <v>3.1578947368421054E-2</v>
      </c>
      <c r="X133" s="113">
        <v>0.5</v>
      </c>
      <c r="Y133" s="113">
        <v>0.46153846153846156</v>
      </c>
      <c r="AA133" s="108"/>
      <c r="AB133" s="108"/>
      <c r="AC133" s="108"/>
      <c r="AD133" s="108"/>
      <c r="AE133" s="108"/>
    </row>
    <row r="134" spans="1:31" x14ac:dyDescent="0.45">
      <c r="A134" s="108" t="s">
        <v>1693</v>
      </c>
      <c r="B134" s="108">
        <v>0</v>
      </c>
      <c r="F134" s="108">
        <v>0.21209608540899999</v>
      </c>
      <c r="G134" s="108">
        <v>57.906049822100002</v>
      </c>
      <c r="H134" s="108">
        <f>(Table2[[#This Row],[RD]]/(Table2[[#This Row],[OnT]]/100))/0.3296</f>
        <v>1.1112749129620714</v>
      </c>
      <c r="I134" s="108" t="s">
        <v>4598</v>
      </c>
      <c r="J134" s="108" t="s">
        <v>4596</v>
      </c>
      <c r="K134" s="110">
        <v>0.95719999999999994</v>
      </c>
      <c r="L134" s="110">
        <f t="shared" si="4"/>
        <v>0.99583333333333324</v>
      </c>
      <c r="M134" s="110">
        <v>1</v>
      </c>
      <c r="N134" s="110">
        <v>0.98750000000000004</v>
      </c>
      <c r="O134" s="110">
        <v>1</v>
      </c>
      <c r="P134" s="110">
        <f t="shared" si="5"/>
        <v>0.42262147815434875</v>
      </c>
      <c r="Q134" s="113">
        <v>0.35483870967741937</v>
      </c>
      <c r="R134" s="113">
        <v>0.49367088607594939</v>
      </c>
      <c r="S134" s="113">
        <v>0.41935483870967744</v>
      </c>
      <c r="T134" s="110">
        <v>1</v>
      </c>
      <c r="U134" s="110">
        <v>1</v>
      </c>
      <c r="V134" s="110">
        <v>1</v>
      </c>
      <c r="W134" s="113">
        <v>0.3473684210526316</v>
      </c>
      <c r="X134" s="113">
        <v>0.48888888888888887</v>
      </c>
      <c r="Y134" s="113">
        <v>0.39560439560439559</v>
      </c>
      <c r="AA134" s="108"/>
      <c r="AB134" s="108"/>
      <c r="AC134" s="108"/>
      <c r="AD134" s="108"/>
      <c r="AE134" s="108"/>
    </row>
    <row r="135" spans="1:31" x14ac:dyDescent="0.45">
      <c r="A135" s="108" t="s">
        <v>1903</v>
      </c>
      <c r="B135" s="108">
        <v>0</v>
      </c>
      <c r="F135" s="108">
        <v>0.33658007117400002</v>
      </c>
      <c r="G135" s="108">
        <v>95.483985765100002</v>
      </c>
      <c r="H135" s="108">
        <f>(Table2[[#This Row],[RD]]/(Table2[[#This Row],[OnT]]/100))/0.3296</f>
        <v>1.0694750457094977</v>
      </c>
      <c r="I135" s="108" t="s">
        <v>4598</v>
      </c>
      <c r="J135" s="108" t="s">
        <v>4596</v>
      </c>
      <c r="K135" s="110">
        <v>0.98219999999999996</v>
      </c>
      <c r="L135" s="110">
        <f t="shared" si="4"/>
        <v>0.99583333333333324</v>
      </c>
      <c r="M135" s="110">
        <v>1</v>
      </c>
      <c r="N135" s="110">
        <v>0.98750000000000004</v>
      </c>
      <c r="O135" s="110">
        <v>1</v>
      </c>
      <c r="P135" s="110">
        <f t="shared" si="5"/>
        <v>0.50886983349212833</v>
      </c>
      <c r="Q135" s="113">
        <v>0.4946236559139785</v>
      </c>
      <c r="R135" s="113">
        <v>0.569620253164557</v>
      </c>
      <c r="S135" s="113">
        <v>0.46236559139784944</v>
      </c>
      <c r="T135" s="110">
        <v>1</v>
      </c>
      <c r="U135" s="110">
        <v>1</v>
      </c>
      <c r="V135" s="110">
        <v>1</v>
      </c>
      <c r="W135" s="113">
        <v>0.50526315789473686</v>
      </c>
      <c r="X135" s="113">
        <v>0.52222222222222225</v>
      </c>
      <c r="Y135" s="113">
        <v>0.45054945054945056</v>
      </c>
      <c r="AA135" s="108"/>
      <c r="AB135" s="108"/>
      <c r="AC135" s="108"/>
      <c r="AD135" s="108"/>
      <c r="AE135" s="108"/>
    </row>
    <row r="136" spans="1:31" x14ac:dyDescent="0.45">
      <c r="A136" s="108" t="s">
        <v>766</v>
      </c>
      <c r="B136" s="108">
        <v>0</v>
      </c>
      <c r="F136" s="108">
        <v>0.27727758007100001</v>
      </c>
      <c r="G136" s="108">
        <v>93.645195729500003</v>
      </c>
      <c r="H136" s="108">
        <f>(Table2[[#This Row],[RD]]/(Table2[[#This Row],[OnT]]/100))/0.3296</f>
        <v>0.89834271512950858</v>
      </c>
      <c r="I136" s="108" t="s">
        <v>4598</v>
      </c>
      <c r="J136" s="108" t="s">
        <v>4596</v>
      </c>
      <c r="K136" s="110">
        <v>0.9466</v>
      </c>
      <c r="L136" s="110">
        <f t="shared" si="4"/>
        <v>0.99583333333333324</v>
      </c>
      <c r="M136" s="110">
        <v>1</v>
      </c>
      <c r="N136" s="110">
        <v>0.98750000000000004</v>
      </c>
      <c r="O136" s="110">
        <v>1</v>
      </c>
      <c r="P136" s="110">
        <f t="shared" si="5"/>
        <v>0.29272719023637767</v>
      </c>
      <c r="Q136" s="113">
        <v>0.12903225806451613</v>
      </c>
      <c r="R136" s="113">
        <v>0.4050632911392405</v>
      </c>
      <c r="S136" s="113">
        <v>0.34408602150537637</v>
      </c>
      <c r="T136" s="110">
        <v>1</v>
      </c>
      <c r="U136" s="110">
        <v>1</v>
      </c>
      <c r="V136" s="110">
        <v>1</v>
      </c>
      <c r="W136" s="113">
        <v>0.1368421052631579</v>
      </c>
      <c r="X136" s="113">
        <v>0.42222222222222222</v>
      </c>
      <c r="Y136" s="113">
        <v>0.32967032967032966</v>
      </c>
      <c r="AA136" s="108"/>
      <c r="AB136" s="108"/>
      <c r="AC136" s="108"/>
      <c r="AD136" s="108"/>
      <c r="AE136" s="108"/>
    </row>
    <row r="137" spans="1:31" x14ac:dyDescent="0.45">
      <c r="A137" s="108" t="s">
        <v>1948</v>
      </c>
      <c r="B137" s="108">
        <v>0</v>
      </c>
      <c r="F137" s="108">
        <v>0.23586120996400001</v>
      </c>
      <c r="G137" s="108">
        <v>87.799644128099999</v>
      </c>
      <c r="H137" s="108">
        <f>(Table2[[#This Row],[RD]]/(Table2[[#This Row],[OnT]]/100))/0.3296</f>
        <v>0.81503557139411154</v>
      </c>
      <c r="I137" s="108" t="s">
        <v>4598</v>
      </c>
      <c r="J137" s="108" t="s">
        <v>4596</v>
      </c>
      <c r="K137" s="110">
        <v>0.98569999999999991</v>
      </c>
      <c r="L137" s="110">
        <f t="shared" si="4"/>
        <v>0.99583333333333324</v>
      </c>
      <c r="M137" s="110">
        <v>1</v>
      </c>
      <c r="N137" s="110">
        <v>0.98750000000000004</v>
      </c>
      <c r="O137" s="110">
        <v>1</v>
      </c>
      <c r="P137" s="110">
        <f t="shared" si="5"/>
        <v>0.28084025225715714</v>
      </c>
      <c r="Q137" s="113">
        <v>0.43010752688172044</v>
      </c>
      <c r="R137" s="113">
        <v>2.5316455696202531E-2</v>
      </c>
      <c r="S137" s="113">
        <v>0.38709677419354838</v>
      </c>
      <c r="T137" s="110">
        <v>1</v>
      </c>
      <c r="U137" s="110">
        <v>0.98888888888888893</v>
      </c>
      <c r="V137" s="110">
        <v>1</v>
      </c>
      <c r="W137" s="113">
        <v>0.43157894736842106</v>
      </c>
      <c r="X137" s="113">
        <v>2.247191011235955E-2</v>
      </c>
      <c r="Y137" s="113">
        <v>0.37362637362637363</v>
      </c>
      <c r="AA137" s="108"/>
      <c r="AB137" s="108"/>
      <c r="AC137" s="108"/>
      <c r="AD137" s="108"/>
      <c r="AE137" s="108"/>
    </row>
    <row r="138" spans="1:31" x14ac:dyDescent="0.45">
      <c r="A138" s="108" t="s">
        <v>1837</v>
      </c>
      <c r="B138" s="108">
        <v>0</v>
      </c>
      <c r="F138" s="108">
        <v>0.242131672598</v>
      </c>
      <c r="G138" s="108">
        <v>96.760142348800002</v>
      </c>
      <c r="H138" s="108">
        <f>(Table2[[#This Row],[RD]]/(Table2[[#This Row],[OnT]]/100))/0.3296</f>
        <v>0.75922045507983582</v>
      </c>
      <c r="I138" s="108" t="s">
        <v>4598</v>
      </c>
      <c r="J138" s="108" t="s">
        <v>4596</v>
      </c>
      <c r="K138" s="110">
        <v>0.98569999999999991</v>
      </c>
      <c r="L138" s="110">
        <f t="shared" si="4"/>
        <v>0.99583333333333324</v>
      </c>
      <c r="M138" s="110">
        <v>1</v>
      </c>
      <c r="N138" s="110">
        <v>0.98750000000000004</v>
      </c>
      <c r="O138" s="110">
        <v>1</v>
      </c>
      <c r="P138" s="110">
        <f t="shared" si="5"/>
        <v>0.2281656912118325</v>
      </c>
      <c r="Q138" s="113">
        <v>0.15053763440860216</v>
      </c>
      <c r="R138" s="113">
        <v>0.189873417721519</v>
      </c>
      <c r="S138" s="113">
        <v>0.34408602150537637</v>
      </c>
      <c r="T138" s="110">
        <v>1</v>
      </c>
      <c r="U138" s="110">
        <v>1</v>
      </c>
      <c r="V138" s="110">
        <v>1</v>
      </c>
      <c r="W138" s="113">
        <v>0.12631578947368421</v>
      </c>
      <c r="X138" s="113">
        <v>0.16666666666666666</v>
      </c>
      <c r="Y138" s="113">
        <v>0.36263736263736263</v>
      </c>
      <c r="AA138" s="108"/>
      <c r="AB138" s="108"/>
      <c r="AC138" s="108"/>
      <c r="AD138" s="108"/>
      <c r="AE138" s="108"/>
    </row>
    <row r="139" spans="1:31" x14ac:dyDescent="0.45">
      <c r="A139" s="108" t="s">
        <v>2249</v>
      </c>
      <c r="B139" s="108">
        <v>0</v>
      </c>
      <c r="F139" s="108">
        <v>0.20138790035599999</v>
      </c>
      <c r="G139" s="108">
        <v>91.894661921700006</v>
      </c>
      <c r="H139" s="108">
        <f>(Table2[[#This Row],[RD]]/(Table2[[#This Row],[OnT]]/100))/0.3296</f>
        <v>0.66489931673730185</v>
      </c>
      <c r="I139" s="108" t="s">
        <v>4598</v>
      </c>
      <c r="J139" s="108" t="s">
        <v>4596</v>
      </c>
      <c r="K139" s="110">
        <v>0.95719999999999994</v>
      </c>
      <c r="L139" s="110">
        <f t="shared" si="4"/>
        <v>0.99583333333333324</v>
      </c>
      <c r="M139" s="110">
        <v>1</v>
      </c>
      <c r="N139" s="110">
        <v>0.98750000000000004</v>
      </c>
      <c r="O139" s="110">
        <v>1</v>
      </c>
      <c r="P139" s="110">
        <f t="shared" si="5"/>
        <v>0.38464679461004492</v>
      </c>
      <c r="Q139" s="113">
        <v>0.23655913978494625</v>
      </c>
      <c r="R139" s="113">
        <v>0.379746835443038</v>
      </c>
      <c r="S139" s="113">
        <v>0.5376344086021505</v>
      </c>
      <c r="T139" s="110">
        <v>1</v>
      </c>
      <c r="U139" s="110">
        <v>1</v>
      </c>
      <c r="V139" s="110">
        <v>1</v>
      </c>
      <c r="W139" s="113">
        <v>0.23157894736842105</v>
      </c>
      <c r="X139" s="113">
        <v>0.37777777777777777</v>
      </c>
      <c r="Y139" s="113">
        <v>0.53846153846153844</v>
      </c>
      <c r="AA139" s="108"/>
      <c r="AB139" s="108"/>
      <c r="AC139" s="108"/>
      <c r="AD139" s="108"/>
      <c r="AE139" s="108"/>
    </row>
    <row r="140" spans="1:31" x14ac:dyDescent="0.45">
      <c r="A140" s="108" t="s">
        <v>1298</v>
      </c>
      <c r="B140" s="108">
        <v>0</v>
      </c>
      <c r="F140" s="108">
        <v>0.19056583629900001</v>
      </c>
      <c r="G140" s="108">
        <v>96.2889679715</v>
      </c>
      <c r="H140" s="108">
        <f>(Table2[[#This Row],[RD]]/(Table2[[#This Row],[OnT]]/100))/0.3296</f>
        <v>0.60045616772504518</v>
      </c>
      <c r="I140" s="108" t="s">
        <v>4598</v>
      </c>
      <c r="J140" s="108" t="s">
        <v>4596</v>
      </c>
      <c r="K140" s="110">
        <v>0.98219999999999996</v>
      </c>
      <c r="L140" s="110">
        <f t="shared" si="4"/>
        <v>0.99583333333333324</v>
      </c>
      <c r="M140" s="110">
        <v>1</v>
      </c>
      <c r="N140" s="110">
        <v>0.98750000000000004</v>
      </c>
      <c r="O140" s="110">
        <v>1</v>
      </c>
      <c r="P140" s="110">
        <f t="shared" si="5"/>
        <v>0.45297400299441953</v>
      </c>
      <c r="Q140" s="113">
        <v>0.43010752688172044</v>
      </c>
      <c r="R140" s="113">
        <v>0.45569620253164556</v>
      </c>
      <c r="S140" s="113">
        <v>0.4731182795698925</v>
      </c>
      <c r="T140" s="110">
        <v>1</v>
      </c>
      <c r="U140" s="110">
        <v>1</v>
      </c>
      <c r="V140" s="110">
        <v>1</v>
      </c>
      <c r="W140" s="113">
        <v>0.42105263157894735</v>
      </c>
      <c r="X140" s="113">
        <v>0.46666666666666667</v>
      </c>
      <c r="Y140" s="113">
        <v>0.47252747252747251</v>
      </c>
      <c r="AA140" s="108"/>
      <c r="AB140" s="108"/>
      <c r="AC140" s="108"/>
      <c r="AD140" s="108"/>
      <c r="AE140" s="108"/>
    </row>
    <row r="141" spans="1:31" x14ac:dyDescent="0.45">
      <c r="A141" s="108" t="s">
        <v>1793</v>
      </c>
      <c r="B141" s="108">
        <v>0</v>
      </c>
      <c r="F141" s="108">
        <v>0.190733096085</v>
      </c>
      <c r="G141" s="108">
        <v>97.400355871900004</v>
      </c>
      <c r="H141" s="108">
        <f>(Table2[[#This Row],[RD]]/(Table2[[#This Row],[OnT]]/100))/0.3296</f>
        <v>0.59412566287509372</v>
      </c>
      <c r="I141" s="108" t="s">
        <v>4598</v>
      </c>
      <c r="J141" s="108" t="s">
        <v>4596</v>
      </c>
      <c r="K141" s="110">
        <v>0.98219999999999996</v>
      </c>
      <c r="L141" s="110">
        <f t="shared" si="4"/>
        <v>0.99583333333333324</v>
      </c>
      <c r="M141" s="110">
        <v>1</v>
      </c>
      <c r="N141" s="110">
        <v>0.98750000000000004</v>
      </c>
      <c r="O141" s="110">
        <v>1</v>
      </c>
      <c r="P141" s="110">
        <f t="shared" si="5"/>
        <v>0.2449979583503471</v>
      </c>
      <c r="Q141" s="113">
        <v>0.5053763440860215</v>
      </c>
      <c r="R141" s="113">
        <v>2.5316455696202531E-2</v>
      </c>
      <c r="S141" s="113">
        <v>0.20430107526881722</v>
      </c>
      <c r="T141" s="110">
        <v>1</v>
      </c>
      <c r="U141" s="110">
        <v>1</v>
      </c>
      <c r="V141" s="110">
        <v>1</v>
      </c>
      <c r="W141" s="113">
        <v>0.51578947368421058</v>
      </c>
      <c r="X141" s="113">
        <v>2.2222222222222223E-2</v>
      </c>
      <c r="Y141" s="113">
        <v>0.19780219780219779</v>
      </c>
      <c r="AA141" s="108"/>
      <c r="AB141" s="108"/>
      <c r="AC141" s="108"/>
      <c r="AD141" s="108"/>
      <c r="AE141" s="108"/>
    </row>
    <row r="142" spans="1:31" x14ac:dyDescent="0.45">
      <c r="A142" s="108" t="s">
        <v>1892</v>
      </c>
      <c r="B142" s="108">
        <v>0</v>
      </c>
      <c r="F142" s="108">
        <v>0.18095729537399999</v>
      </c>
      <c r="G142" s="108">
        <v>95.794661921699998</v>
      </c>
      <c r="H142" s="108">
        <f>(Table2[[#This Row],[RD]]/(Table2[[#This Row],[OnT]]/100))/0.3296</f>
        <v>0.57312266614561491</v>
      </c>
      <c r="I142" s="108" t="s">
        <v>4598</v>
      </c>
      <c r="J142" s="108" t="s">
        <v>4596</v>
      </c>
      <c r="K142" s="110">
        <v>0.97150000000000003</v>
      </c>
      <c r="L142" s="110">
        <f t="shared" si="4"/>
        <v>0.99583333333333324</v>
      </c>
      <c r="M142" s="110">
        <v>1</v>
      </c>
      <c r="N142" s="110">
        <v>0.98750000000000004</v>
      </c>
      <c r="O142" s="110">
        <v>1</v>
      </c>
      <c r="P142" s="110">
        <f t="shared" si="5"/>
        <v>0.4051086611315276</v>
      </c>
      <c r="Q142" s="113">
        <v>0.23655913978494625</v>
      </c>
      <c r="R142" s="113">
        <v>0.43037974683544306</v>
      </c>
      <c r="S142" s="113">
        <v>0.54838709677419351</v>
      </c>
      <c r="T142" s="110">
        <v>1</v>
      </c>
      <c r="U142" s="110">
        <v>0.98888888888888893</v>
      </c>
      <c r="V142" s="110">
        <v>0.98901098901098905</v>
      </c>
      <c r="W142" s="113">
        <v>0.22105263157894736</v>
      </c>
      <c r="X142" s="113">
        <v>0.42696629213483145</v>
      </c>
      <c r="Y142" s="113">
        <v>0.5444444444444444</v>
      </c>
      <c r="AA142" s="108"/>
      <c r="AB142" s="108"/>
      <c r="AC142" s="108"/>
      <c r="AD142" s="108"/>
      <c r="AE142" s="108"/>
    </row>
    <row r="143" spans="1:31" x14ac:dyDescent="0.45">
      <c r="A143" s="108" t="s">
        <v>1267</v>
      </c>
      <c r="B143" s="108">
        <v>0</v>
      </c>
      <c r="F143" s="108">
        <v>0.13176868327399999</v>
      </c>
      <c r="G143" s="108">
        <v>96.828113879</v>
      </c>
      <c r="H143" s="108">
        <f>(Table2[[#This Row],[RD]]/(Table2[[#This Row],[OnT]]/100))/0.3296</f>
        <v>0.4128797003499326</v>
      </c>
      <c r="I143" s="108" t="s">
        <v>4598</v>
      </c>
      <c r="J143" s="108" t="s">
        <v>4596</v>
      </c>
      <c r="K143" s="110">
        <v>0.97499999999999998</v>
      </c>
      <c r="L143" s="110">
        <f t="shared" si="4"/>
        <v>0.99583333333333324</v>
      </c>
      <c r="M143" s="110">
        <v>1</v>
      </c>
      <c r="N143" s="110">
        <v>0.98750000000000004</v>
      </c>
      <c r="O143" s="110">
        <v>1</v>
      </c>
      <c r="P143" s="110">
        <f t="shared" si="5"/>
        <v>0.23723968966925277</v>
      </c>
      <c r="Q143" s="113">
        <v>0.4838709677419355</v>
      </c>
      <c r="R143" s="113">
        <v>0.22784810126582278</v>
      </c>
      <c r="S143" s="113">
        <v>0</v>
      </c>
      <c r="T143" s="110">
        <v>1</v>
      </c>
      <c r="U143" s="110">
        <v>1</v>
      </c>
      <c r="V143" s="110">
        <v>1</v>
      </c>
      <c r="W143" s="113">
        <v>0.49473684210526314</v>
      </c>
      <c r="X143" s="113">
        <v>0.23333333333333334</v>
      </c>
      <c r="Y143" s="113">
        <v>0</v>
      </c>
      <c r="AA143" s="108"/>
      <c r="AB143" s="108"/>
      <c r="AC143" s="108"/>
      <c r="AD143" s="108"/>
      <c r="AE143" s="108"/>
    </row>
    <row r="144" spans="1:31" x14ac:dyDescent="0.45">
      <c r="A144" s="108" t="s">
        <v>2983</v>
      </c>
      <c r="B144" s="108">
        <v>0</v>
      </c>
      <c r="F144" s="108">
        <v>0.105056939502</v>
      </c>
      <c r="G144" s="108">
        <v>91.637722419900001</v>
      </c>
      <c r="H144" s="108">
        <f>(Table2[[#This Row],[RD]]/(Table2[[#This Row],[OnT]]/100))/0.3296</f>
        <v>0.34782697135134993</v>
      </c>
      <c r="I144" s="108" t="s">
        <v>4598</v>
      </c>
      <c r="J144" s="108" t="s">
        <v>4596</v>
      </c>
      <c r="K144" s="110">
        <v>0.95719999999999994</v>
      </c>
      <c r="L144" s="110">
        <f t="shared" si="4"/>
        <v>0.99583333333333324</v>
      </c>
      <c r="M144" s="110">
        <v>1</v>
      </c>
      <c r="N144" s="110">
        <v>0.98750000000000004</v>
      </c>
      <c r="O144" s="110">
        <v>1</v>
      </c>
      <c r="P144" s="110">
        <f t="shared" si="5"/>
        <v>0.21718615307835398</v>
      </c>
      <c r="Q144" s="113">
        <v>0.39784946236559138</v>
      </c>
      <c r="R144" s="113">
        <v>0.11392405063291139</v>
      </c>
      <c r="S144" s="113">
        <v>0.13978494623655913</v>
      </c>
      <c r="T144" s="110">
        <v>1</v>
      </c>
      <c r="U144" s="110">
        <v>0.98888888888888893</v>
      </c>
      <c r="V144" s="110">
        <v>1</v>
      </c>
      <c r="W144" s="113">
        <v>0.41052631578947368</v>
      </c>
      <c r="X144" s="113">
        <v>0.11235955056179775</v>
      </c>
      <c r="Y144" s="113">
        <v>0.13186813186813187</v>
      </c>
      <c r="AA144" s="108"/>
      <c r="AB144" s="108"/>
      <c r="AC144" s="108"/>
      <c r="AD144" s="108"/>
      <c r="AE144" s="108"/>
    </row>
    <row r="145" spans="1:31" x14ac:dyDescent="0.45">
      <c r="A145" s="108" t="s">
        <v>2841</v>
      </c>
      <c r="B145" s="108">
        <v>0</v>
      </c>
      <c r="F145" s="108">
        <v>0.10546619217100001</v>
      </c>
      <c r="G145" s="108">
        <v>95.383274021399998</v>
      </c>
      <c r="H145" s="108">
        <f>(Table2[[#This Row],[RD]]/(Table2[[#This Row],[OnT]]/100))/0.3296</f>
        <v>0.33547011511451869</v>
      </c>
      <c r="I145" s="108" t="s">
        <v>4598</v>
      </c>
      <c r="J145" s="108" t="s">
        <v>4596</v>
      </c>
      <c r="K145" s="110">
        <v>0.95010000000000006</v>
      </c>
      <c r="L145" s="110">
        <f t="shared" si="4"/>
        <v>0.99583333333333324</v>
      </c>
      <c r="M145" s="110">
        <v>1</v>
      </c>
      <c r="N145" s="110">
        <v>0.98750000000000004</v>
      </c>
      <c r="O145" s="110">
        <v>1</v>
      </c>
      <c r="P145" s="110">
        <f t="shared" si="5"/>
        <v>0.2385554194455787</v>
      </c>
      <c r="Q145" s="113">
        <v>5.3763440860215055E-2</v>
      </c>
      <c r="R145" s="113">
        <v>0.46835443037974683</v>
      </c>
      <c r="S145" s="113">
        <v>0.19354838709677419</v>
      </c>
      <c r="T145" s="110">
        <v>1</v>
      </c>
      <c r="U145" s="110">
        <v>1</v>
      </c>
      <c r="V145" s="110">
        <v>1</v>
      </c>
      <c r="W145" s="113">
        <v>5.2631578947368418E-2</v>
      </c>
      <c r="X145" s="113">
        <v>0.4777777777777778</v>
      </c>
      <c r="Y145" s="113">
        <v>0.2087912087912088</v>
      </c>
      <c r="AA145" s="108"/>
      <c r="AB145" s="108"/>
      <c r="AC145" s="108"/>
      <c r="AD145" s="108"/>
      <c r="AE145" s="108"/>
    </row>
    <row r="146" spans="1:31" x14ac:dyDescent="0.45">
      <c r="A146" s="108" t="s">
        <v>2270</v>
      </c>
      <c r="B146" s="108">
        <v>0</v>
      </c>
      <c r="F146" s="108">
        <v>0.466074733096</v>
      </c>
      <c r="G146" s="108">
        <v>96.176868327400001</v>
      </c>
      <c r="H146" s="108">
        <f>(Table2[[#This Row],[RD]]/(Table2[[#This Row],[OnT]]/100))/0.3296</f>
        <v>1.4702721296817189</v>
      </c>
      <c r="I146" s="108" t="s">
        <v>4598</v>
      </c>
      <c r="J146" s="108" t="s">
        <v>4596</v>
      </c>
      <c r="K146" s="110">
        <v>0.97860000000000003</v>
      </c>
      <c r="L146" s="110">
        <f t="shared" si="4"/>
        <v>0.99641577060931896</v>
      </c>
      <c r="M146" s="110">
        <v>0.989247311827957</v>
      </c>
      <c r="N146" s="110">
        <v>1</v>
      </c>
      <c r="O146" s="110">
        <v>1</v>
      </c>
      <c r="P146" s="110">
        <f t="shared" si="5"/>
        <v>0.37455391927692067</v>
      </c>
      <c r="Q146" s="113">
        <v>0.16304347826086957</v>
      </c>
      <c r="R146" s="113">
        <v>0.48749999999999999</v>
      </c>
      <c r="S146" s="113">
        <v>0.4731182795698925</v>
      </c>
      <c r="T146" s="110">
        <v>1</v>
      </c>
      <c r="U146" s="110">
        <v>1</v>
      </c>
      <c r="V146" s="110">
        <v>1</v>
      </c>
      <c r="W146" s="113">
        <v>0.2</v>
      </c>
      <c r="X146" s="113">
        <v>0.5</v>
      </c>
      <c r="Y146" s="113">
        <v>0.47252747252747251</v>
      </c>
      <c r="AA146" s="108"/>
      <c r="AB146" s="108"/>
      <c r="AC146" s="108"/>
      <c r="AD146" s="108"/>
      <c r="AE146" s="108"/>
    </row>
    <row r="147" spans="1:31" x14ac:dyDescent="0.45">
      <c r="A147" s="108" t="s">
        <v>1354</v>
      </c>
      <c r="B147" s="108">
        <v>0</v>
      </c>
      <c r="F147" s="108">
        <v>0.21468327402099999</v>
      </c>
      <c r="G147" s="108">
        <v>95.438078291799997</v>
      </c>
      <c r="H147" s="108">
        <f>(Table2[[#This Row],[RD]]/(Table2[[#This Row],[OnT]]/100))/0.3296</f>
        <v>0.68247904445537722</v>
      </c>
      <c r="I147" s="108" t="s">
        <v>4598</v>
      </c>
      <c r="J147" s="108" t="s">
        <v>4596</v>
      </c>
      <c r="K147" s="110">
        <v>0.97860000000000003</v>
      </c>
      <c r="L147" s="110">
        <f t="shared" si="4"/>
        <v>0.99641577060931896</v>
      </c>
      <c r="M147" s="110">
        <v>0.989247311827957</v>
      </c>
      <c r="N147" s="110">
        <v>1</v>
      </c>
      <c r="O147" s="110">
        <v>1</v>
      </c>
      <c r="P147" s="110">
        <f t="shared" si="5"/>
        <v>9.3811360448807848E-2</v>
      </c>
      <c r="Q147" s="113">
        <v>1.0869565217391304E-2</v>
      </c>
      <c r="R147" s="113">
        <v>1.2500000000000001E-2</v>
      </c>
      <c r="S147" s="113">
        <v>0.25806451612903225</v>
      </c>
      <c r="T147" s="110">
        <v>0.98947368421052628</v>
      </c>
      <c r="U147" s="110">
        <v>1</v>
      </c>
      <c r="V147" s="110">
        <v>1</v>
      </c>
      <c r="W147" s="113">
        <v>1.0638297872340425E-2</v>
      </c>
      <c r="X147" s="113">
        <v>1.1111111111111112E-2</v>
      </c>
      <c r="Y147" s="113">
        <v>0.26373626373626374</v>
      </c>
      <c r="AA147" s="108"/>
      <c r="AB147" s="108"/>
      <c r="AC147" s="108"/>
      <c r="AD147" s="108"/>
      <c r="AE147" s="108"/>
    </row>
    <row r="148" spans="1:31" x14ac:dyDescent="0.45">
      <c r="A148" s="108" t="s">
        <v>3899</v>
      </c>
      <c r="B148" s="108">
        <v>0</v>
      </c>
      <c r="F148" s="108">
        <v>0.10433807829199999</v>
      </c>
      <c r="G148" s="108">
        <v>96.961209964399998</v>
      </c>
      <c r="H148" s="108">
        <f>(Table2[[#This Row],[RD]]/(Table2[[#This Row],[OnT]]/100))/0.3296</f>
        <v>0.32648076862082515</v>
      </c>
      <c r="I148" s="108" t="s">
        <v>4598</v>
      </c>
      <c r="J148" s="108" t="s">
        <v>4596</v>
      </c>
      <c r="K148" s="110">
        <v>0.97860000000000003</v>
      </c>
      <c r="L148" s="110">
        <f t="shared" si="4"/>
        <v>0.99641577060931896</v>
      </c>
      <c r="M148" s="110">
        <v>0.989247311827957</v>
      </c>
      <c r="N148" s="110">
        <v>1</v>
      </c>
      <c r="O148" s="110">
        <v>1</v>
      </c>
      <c r="P148" s="110">
        <f t="shared" si="5"/>
        <v>0.15586138382421691</v>
      </c>
      <c r="Q148" s="113">
        <v>0.34782608695652173</v>
      </c>
      <c r="R148" s="113">
        <v>8.7499999999999994E-2</v>
      </c>
      <c r="S148" s="113">
        <v>3.2258064516129031E-2</v>
      </c>
      <c r="T148" s="110">
        <v>0.98947368421052628</v>
      </c>
      <c r="U148" s="110">
        <v>1</v>
      </c>
      <c r="V148" s="110">
        <v>1</v>
      </c>
      <c r="W148" s="113">
        <v>0.31914893617021278</v>
      </c>
      <c r="X148" s="113">
        <v>7.7777777777777779E-2</v>
      </c>
      <c r="Y148" s="113">
        <v>3.2967032967032968E-2</v>
      </c>
      <c r="AA148" s="108"/>
      <c r="AB148" s="108"/>
      <c r="AC148" s="108"/>
      <c r="AD148" s="108"/>
      <c r="AE148" s="108"/>
    </row>
    <row r="149" spans="1:31" x14ac:dyDescent="0.45">
      <c r="A149" s="108" t="s">
        <v>3929</v>
      </c>
      <c r="B149" s="108">
        <v>0</v>
      </c>
      <c r="F149" s="108">
        <v>8.8829181494699996E-2</v>
      </c>
      <c r="G149" s="108">
        <v>95.650533807800002</v>
      </c>
      <c r="H149" s="109">
        <f>(Table2[[#This Row],[RD]]/(Table2[[#This Row],[OnT]]/100))/0.3296</f>
        <v>0.28176111631325451</v>
      </c>
      <c r="I149" s="108" t="s">
        <v>4595</v>
      </c>
      <c r="J149" s="108" t="s">
        <v>4596</v>
      </c>
      <c r="K149" s="110">
        <v>0.97860000000000003</v>
      </c>
      <c r="L149" s="110">
        <f t="shared" si="4"/>
        <v>0.99641577060931896</v>
      </c>
      <c r="M149" s="110">
        <v>0.989247311827957</v>
      </c>
      <c r="N149" s="110">
        <v>1</v>
      </c>
      <c r="O149" s="110">
        <v>1</v>
      </c>
      <c r="P149" s="110">
        <f t="shared" si="5"/>
        <v>0.29767025089605731</v>
      </c>
      <c r="Q149" s="113">
        <v>0.25</v>
      </c>
      <c r="R149" s="113">
        <v>0.6</v>
      </c>
      <c r="S149" s="113">
        <v>4.3010752688172046E-2</v>
      </c>
      <c r="T149" s="110">
        <v>1</v>
      </c>
      <c r="U149" s="110">
        <v>1</v>
      </c>
      <c r="V149" s="110">
        <v>1</v>
      </c>
      <c r="W149" s="113">
        <v>0.21052631578947367</v>
      </c>
      <c r="X149" s="113">
        <v>0.57777777777777772</v>
      </c>
      <c r="Y149" s="113">
        <v>4.3956043956043959E-2</v>
      </c>
      <c r="AA149" s="108"/>
      <c r="AB149" s="108"/>
      <c r="AC149" s="108"/>
      <c r="AD149" s="108"/>
      <c r="AE149" s="108"/>
    </row>
    <row r="150" spans="1:31" x14ac:dyDescent="0.45">
      <c r="A150" s="108" t="s">
        <v>3742</v>
      </c>
      <c r="B150" s="108">
        <v>0</v>
      </c>
      <c r="F150" s="108">
        <v>0.42653736654800001</v>
      </c>
      <c r="G150" s="108">
        <v>48.725622775799998</v>
      </c>
      <c r="H150" s="108">
        <f>(Table2[[#This Row],[RD]]/(Table2[[#This Row],[OnT]]/100))/0.3296</f>
        <v>2.6559046639223234</v>
      </c>
      <c r="I150" s="108" t="s">
        <v>4598</v>
      </c>
      <c r="J150" s="108" t="s">
        <v>4596</v>
      </c>
      <c r="K150" s="110">
        <v>0.98569999999999991</v>
      </c>
      <c r="L150" s="110">
        <f t="shared" si="4"/>
        <v>1</v>
      </c>
      <c r="M150" s="110">
        <v>1</v>
      </c>
      <c r="N150" s="110">
        <v>1</v>
      </c>
      <c r="O150" s="110">
        <v>1</v>
      </c>
      <c r="P150" s="110">
        <f t="shared" si="5"/>
        <v>0.31931003584229389</v>
      </c>
      <c r="Q150" s="113">
        <v>0.60215053763440862</v>
      </c>
      <c r="R150" s="113">
        <v>0.23749999999999999</v>
      </c>
      <c r="S150" s="113">
        <v>0.11827956989247312</v>
      </c>
      <c r="T150" s="110">
        <v>1</v>
      </c>
      <c r="U150" s="110">
        <v>1</v>
      </c>
      <c r="V150" s="110">
        <v>1</v>
      </c>
      <c r="W150" s="113">
        <v>0.56842105263157894</v>
      </c>
      <c r="X150" s="113">
        <v>0.23333333333333334</v>
      </c>
      <c r="Y150" s="113">
        <v>0.12087912087912088</v>
      </c>
      <c r="AA150" s="108"/>
      <c r="AB150" s="108"/>
      <c r="AC150" s="108"/>
      <c r="AD150" s="108"/>
      <c r="AE150" s="108"/>
    </row>
    <row r="151" spans="1:31" x14ac:dyDescent="0.45">
      <c r="A151" s="108" t="s">
        <v>916</v>
      </c>
      <c r="B151" s="108" t="s">
        <v>921</v>
      </c>
      <c r="F151" s="108">
        <v>0.84498576512500001</v>
      </c>
      <c r="G151" s="108">
        <v>96.885765124599999</v>
      </c>
      <c r="H151" s="108">
        <f>(Table2[[#This Row],[RD]]/(Table2[[#This Row],[OnT]]/100))/0.3296</f>
        <v>2.64607540705454</v>
      </c>
      <c r="I151" s="108" t="s">
        <v>4623</v>
      </c>
      <c r="J151" s="108" t="s">
        <v>4596</v>
      </c>
      <c r="K151" s="110">
        <v>0.96790000000000009</v>
      </c>
      <c r="L151" s="110">
        <f t="shared" si="4"/>
        <v>1</v>
      </c>
      <c r="M151" s="110">
        <v>1</v>
      </c>
      <c r="N151" s="110">
        <v>1</v>
      </c>
      <c r="O151" s="110">
        <v>1</v>
      </c>
      <c r="P151" s="110">
        <f t="shared" si="5"/>
        <v>0.41630824372759861</v>
      </c>
      <c r="Q151" s="113">
        <v>0.22580645161290322</v>
      </c>
      <c r="R151" s="113">
        <v>0.55000000000000004</v>
      </c>
      <c r="S151" s="113">
        <v>0.4731182795698925</v>
      </c>
      <c r="T151" s="110">
        <v>1</v>
      </c>
      <c r="U151" s="110">
        <v>0.97777777777777775</v>
      </c>
      <c r="V151" s="110">
        <v>1</v>
      </c>
      <c r="W151" s="113">
        <v>0.18947368421052632</v>
      </c>
      <c r="X151" s="113">
        <v>0.59090909090909094</v>
      </c>
      <c r="Y151" s="113">
        <v>0.47252747252747251</v>
      </c>
      <c r="AA151" s="108"/>
      <c r="AB151" s="108"/>
      <c r="AC151" s="108"/>
      <c r="AD151" s="108"/>
      <c r="AE151" s="108"/>
    </row>
    <row r="152" spans="1:31" x14ac:dyDescent="0.45">
      <c r="A152" s="108" t="s">
        <v>1090</v>
      </c>
      <c r="B152" s="108" t="s">
        <v>1095</v>
      </c>
      <c r="F152" s="108">
        <v>0.81812811387899997</v>
      </c>
      <c r="G152" s="108">
        <v>97.217081850499994</v>
      </c>
      <c r="H152" s="108">
        <f>(Table2[[#This Row],[RD]]/(Table2[[#This Row],[OnT]]/100))/0.3296</f>
        <v>2.5532393734500127</v>
      </c>
      <c r="I152" s="108" t="s">
        <v>4598</v>
      </c>
      <c r="J152" s="108" t="s">
        <v>4596</v>
      </c>
      <c r="K152" s="110">
        <v>0.98569999999999991</v>
      </c>
      <c r="L152" s="110">
        <f t="shared" si="4"/>
        <v>1</v>
      </c>
      <c r="M152" s="110">
        <v>1</v>
      </c>
      <c r="N152" s="110">
        <v>1</v>
      </c>
      <c r="O152" s="110">
        <v>1</v>
      </c>
      <c r="P152" s="110">
        <f t="shared" si="5"/>
        <v>0.22988351254480285</v>
      </c>
      <c r="Q152" s="113">
        <v>0.54838709677419351</v>
      </c>
      <c r="R152" s="113">
        <v>8.7499999999999994E-2</v>
      </c>
      <c r="S152" s="113">
        <v>5.3763440860215055E-2</v>
      </c>
      <c r="T152" s="110">
        <v>1</v>
      </c>
      <c r="U152" s="110">
        <v>1</v>
      </c>
      <c r="V152" s="110">
        <v>1</v>
      </c>
      <c r="W152" s="113">
        <v>0.54736842105263162</v>
      </c>
      <c r="X152" s="113">
        <v>0.1</v>
      </c>
      <c r="Y152" s="113">
        <v>4.3956043956043959E-2</v>
      </c>
      <c r="AA152" s="108"/>
      <c r="AB152" s="108"/>
      <c r="AC152" s="108"/>
      <c r="AD152" s="108"/>
      <c r="AE152" s="108"/>
    </row>
    <row r="153" spans="1:31" x14ac:dyDescent="0.45">
      <c r="A153" s="108" t="s">
        <v>843</v>
      </c>
      <c r="B153" s="108">
        <v>0</v>
      </c>
      <c r="F153" s="108">
        <v>0.81635943060500005</v>
      </c>
      <c r="G153" s="108">
        <v>97.1</v>
      </c>
      <c r="H153" s="108">
        <f>(Table2[[#This Row],[RD]]/(Table2[[#This Row],[OnT]]/100))/0.3296</f>
        <v>2.55079161773032</v>
      </c>
      <c r="I153" s="108" t="s">
        <v>4598</v>
      </c>
      <c r="J153" s="108" t="s">
        <v>4596</v>
      </c>
      <c r="K153" s="110">
        <v>0.98930000000000007</v>
      </c>
      <c r="L153" s="110">
        <f t="shared" si="4"/>
        <v>1</v>
      </c>
      <c r="M153" s="110">
        <v>1</v>
      </c>
      <c r="N153" s="110">
        <v>1</v>
      </c>
      <c r="O153" s="110">
        <v>1</v>
      </c>
      <c r="P153" s="110">
        <f t="shared" si="5"/>
        <v>0.18270609318996414</v>
      </c>
      <c r="Q153" s="113">
        <v>0.22580645161290322</v>
      </c>
      <c r="R153" s="113">
        <v>7.4999999999999997E-2</v>
      </c>
      <c r="S153" s="113">
        <v>0.24731182795698925</v>
      </c>
      <c r="T153" s="110">
        <v>1</v>
      </c>
      <c r="U153" s="110">
        <v>1</v>
      </c>
      <c r="V153" s="110">
        <v>1</v>
      </c>
      <c r="W153" s="113">
        <v>0.23157894736842105</v>
      </c>
      <c r="X153" s="113">
        <v>7.7777777777777779E-2</v>
      </c>
      <c r="Y153" s="113">
        <v>0.24175824175824176</v>
      </c>
      <c r="AA153" s="108"/>
      <c r="AB153" s="108"/>
      <c r="AC153" s="108"/>
      <c r="AD153" s="108"/>
      <c r="AE153" s="108"/>
    </row>
    <row r="154" spans="1:31" x14ac:dyDescent="0.45">
      <c r="A154" s="108" t="s">
        <v>2757</v>
      </c>
      <c r="B154" s="108">
        <v>0</v>
      </c>
      <c r="F154" s="108">
        <v>0.73780071174399997</v>
      </c>
      <c r="G154" s="108">
        <v>89.213879003599999</v>
      </c>
      <c r="H154" s="108">
        <f>(Table2[[#This Row],[RD]]/(Table2[[#This Row],[OnT]]/100))/0.3296</f>
        <v>2.5091085133889939</v>
      </c>
      <c r="I154" s="108" t="s">
        <v>4620</v>
      </c>
      <c r="J154" s="108" t="s">
        <v>4596</v>
      </c>
      <c r="K154" s="110">
        <v>0.98219999999999996</v>
      </c>
      <c r="L154" s="110">
        <f t="shared" si="4"/>
        <v>1</v>
      </c>
      <c r="M154" s="110">
        <v>1</v>
      </c>
      <c r="N154" s="110">
        <v>1</v>
      </c>
      <c r="O154" s="110">
        <v>1</v>
      </c>
      <c r="P154" s="110">
        <f t="shared" si="5"/>
        <v>0.10510752688172043</v>
      </c>
      <c r="Q154" s="113">
        <v>0.20430107526881722</v>
      </c>
      <c r="R154" s="113">
        <v>2.5000000000000001E-2</v>
      </c>
      <c r="S154" s="113">
        <v>8.6021505376344093E-2</v>
      </c>
      <c r="T154" s="110">
        <v>1</v>
      </c>
      <c r="U154" s="110">
        <v>1</v>
      </c>
      <c r="V154" s="110">
        <v>1</v>
      </c>
      <c r="W154" s="113">
        <v>0.2</v>
      </c>
      <c r="X154" s="113">
        <v>3.3333333333333333E-2</v>
      </c>
      <c r="Y154" s="113">
        <v>8.7912087912087919E-2</v>
      </c>
      <c r="AA154" s="108"/>
      <c r="AB154" s="108"/>
      <c r="AC154" s="108"/>
      <c r="AD154" s="108"/>
      <c r="AE154" s="108"/>
    </row>
    <row r="155" spans="1:31" x14ac:dyDescent="0.45">
      <c r="A155" s="108" t="s">
        <v>1065</v>
      </c>
      <c r="B155" s="108">
        <v>0</v>
      </c>
      <c r="F155" s="108">
        <v>0.74623843416400004</v>
      </c>
      <c r="G155" s="108">
        <v>93.364768683299999</v>
      </c>
      <c r="H155" s="108">
        <f>(Table2[[#This Row],[RD]]/(Table2[[#This Row],[OnT]]/100))/0.3296</f>
        <v>2.4249756638575208</v>
      </c>
      <c r="I155" s="108" t="s">
        <v>4598</v>
      </c>
      <c r="J155" s="108" t="s">
        <v>4596</v>
      </c>
      <c r="K155" s="110">
        <v>0.97860000000000003</v>
      </c>
      <c r="L155" s="110">
        <f t="shared" si="4"/>
        <v>1</v>
      </c>
      <c r="M155" s="110">
        <v>1</v>
      </c>
      <c r="N155" s="110">
        <v>1</v>
      </c>
      <c r="O155" s="110">
        <v>1</v>
      </c>
      <c r="P155" s="110">
        <f t="shared" si="5"/>
        <v>0.39274193548387099</v>
      </c>
      <c r="Q155" s="113">
        <v>0.5161290322580645</v>
      </c>
      <c r="R155" s="113">
        <v>0.27500000000000002</v>
      </c>
      <c r="S155" s="113">
        <v>0.38709677419354838</v>
      </c>
      <c r="T155" s="110">
        <v>1</v>
      </c>
      <c r="U155" s="110">
        <v>1</v>
      </c>
      <c r="V155" s="110">
        <v>1</v>
      </c>
      <c r="W155" s="113">
        <v>0.52631578947368418</v>
      </c>
      <c r="X155" s="113">
        <v>0.26666666666666666</v>
      </c>
      <c r="Y155" s="113">
        <v>0.38461538461538464</v>
      </c>
      <c r="AA155" s="108"/>
      <c r="AB155" s="108"/>
      <c r="AC155" s="108"/>
      <c r="AD155" s="108"/>
      <c r="AE155" s="108"/>
    </row>
    <row r="156" spans="1:31" x14ac:dyDescent="0.45">
      <c r="A156" s="108" t="s">
        <v>3732</v>
      </c>
      <c r="B156" s="108">
        <v>0</v>
      </c>
      <c r="F156" s="108">
        <v>0.73229893238400001</v>
      </c>
      <c r="G156" s="108">
        <v>96.950533807799999</v>
      </c>
      <c r="H156" s="108">
        <f>(Table2[[#This Row],[RD]]/(Table2[[#This Row],[OnT]]/100))/0.3296</f>
        <v>2.2916642685649253</v>
      </c>
      <c r="I156" s="108" t="s">
        <v>4598</v>
      </c>
      <c r="J156" s="108" t="s">
        <v>4596</v>
      </c>
      <c r="K156" s="110">
        <v>0.98569999999999991</v>
      </c>
      <c r="L156" s="110">
        <f t="shared" si="4"/>
        <v>1</v>
      </c>
      <c r="M156" s="110">
        <v>1</v>
      </c>
      <c r="N156" s="110">
        <v>1</v>
      </c>
      <c r="O156" s="110">
        <v>1</v>
      </c>
      <c r="P156" s="110">
        <f t="shared" si="5"/>
        <v>0.3132168458781362</v>
      </c>
      <c r="Q156" s="113">
        <v>0.23655913978494625</v>
      </c>
      <c r="R156" s="113">
        <v>0.33750000000000002</v>
      </c>
      <c r="S156" s="113">
        <v>0.36559139784946237</v>
      </c>
      <c r="T156" s="110">
        <v>1</v>
      </c>
      <c r="U156" s="110">
        <v>1</v>
      </c>
      <c r="V156" s="110">
        <v>1</v>
      </c>
      <c r="W156" s="113">
        <v>0.26315789473684209</v>
      </c>
      <c r="X156" s="113">
        <v>0.3888888888888889</v>
      </c>
      <c r="Y156" s="113">
        <v>0.35164835164835168</v>
      </c>
      <c r="AA156" s="108"/>
      <c r="AB156" s="108"/>
      <c r="AC156" s="108"/>
      <c r="AD156" s="108"/>
      <c r="AE156" s="108"/>
    </row>
    <row r="157" spans="1:31" x14ac:dyDescent="0.45">
      <c r="A157" s="108" t="s">
        <v>1053</v>
      </c>
      <c r="B157" s="108">
        <v>0</v>
      </c>
      <c r="F157" s="108">
        <v>0.72931316725999995</v>
      </c>
      <c r="G157" s="108">
        <v>97.273665480399998</v>
      </c>
      <c r="H157" s="108">
        <f>(Table2[[#This Row],[RD]]/(Table2[[#This Row],[OnT]]/100))/0.3296</f>
        <v>2.2747389821471931</v>
      </c>
      <c r="I157" s="108" t="s">
        <v>4598</v>
      </c>
      <c r="J157" s="108" t="s">
        <v>4596</v>
      </c>
      <c r="K157" s="110">
        <v>0.98569999999999991</v>
      </c>
      <c r="L157" s="110">
        <f t="shared" si="4"/>
        <v>1</v>
      </c>
      <c r="M157" s="110">
        <v>1</v>
      </c>
      <c r="N157" s="110">
        <v>1</v>
      </c>
      <c r="O157" s="110">
        <v>1</v>
      </c>
      <c r="P157" s="110">
        <f t="shared" si="5"/>
        <v>0.42715053763440863</v>
      </c>
      <c r="Q157" s="113">
        <v>0.37634408602150538</v>
      </c>
      <c r="R157" s="113">
        <v>0.47499999999999998</v>
      </c>
      <c r="S157" s="113">
        <v>0.43010752688172044</v>
      </c>
      <c r="T157" s="110">
        <v>1</v>
      </c>
      <c r="U157" s="110">
        <v>1</v>
      </c>
      <c r="V157" s="110">
        <v>1</v>
      </c>
      <c r="W157" s="113">
        <v>0.35789473684210527</v>
      </c>
      <c r="X157" s="113">
        <v>0.4777777777777778</v>
      </c>
      <c r="Y157" s="113">
        <v>0.40659340659340659</v>
      </c>
      <c r="AA157" s="108"/>
      <c r="AB157" s="108"/>
      <c r="AC157" s="108"/>
      <c r="AD157" s="108"/>
      <c r="AE157" s="108"/>
    </row>
    <row r="158" spans="1:31" x14ac:dyDescent="0.45">
      <c r="A158" s="108" t="s">
        <v>461</v>
      </c>
      <c r="B158" s="108">
        <v>0</v>
      </c>
      <c r="F158" s="108">
        <v>0.69689679715300001</v>
      </c>
      <c r="G158" s="108">
        <v>97.025266903900004</v>
      </c>
      <c r="H158" s="108">
        <f>(Table2[[#This Row],[RD]]/(Table2[[#This Row],[OnT]]/100))/0.3296</f>
        <v>2.179196634088898</v>
      </c>
      <c r="I158" s="108" t="s">
        <v>4609</v>
      </c>
      <c r="J158" s="108" t="s">
        <v>4596</v>
      </c>
      <c r="K158" s="110">
        <v>0.98219999999999996</v>
      </c>
      <c r="L158" s="110">
        <f t="shared" si="4"/>
        <v>1</v>
      </c>
      <c r="M158" s="110">
        <v>1</v>
      </c>
      <c r="N158" s="110">
        <v>1</v>
      </c>
      <c r="O158" s="110">
        <v>1</v>
      </c>
      <c r="P158" s="110">
        <f t="shared" si="5"/>
        <v>0.2722222222222222</v>
      </c>
      <c r="Q158" s="113">
        <v>0.41935483870967744</v>
      </c>
      <c r="R158" s="113">
        <v>0.15</v>
      </c>
      <c r="S158" s="113">
        <v>0.24731182795698925</v>
      </c>
      <c r="T158" s="110">
        <v>1</v>
      </c>
      <c r="U158" s="110">
        <v>1</v>
      </c>
      <c r="V158" s="110">
        <v>1</v>
      </c>
      <c r="W158" s="113">
        <v>0.41052631578947368</v>
      </c>
      <c r="X158" s="113">
        <v>0.16666666666666666</v>
      </c>
      <c r="Y158" s="113">
        <v>0.24175824175824176</v>
      </c>
      <c r="AA158" s="108"/>
      <c r="AB158" s="108"/>
      <c r="AC158" s="108"/>
      <c r="AD158" s="108"/>
      <c r="AE158" s="108"/>
    </row>
    <row r="159" spans="1:31" x14ac:dyDescent="0.45">
      <c r="A159" s="108" t="s">
        <v>536</v>
      </c>
      <c r="B159" s="108">
        <v>0</v>
      </c>
      <c r="F159" s="108">
        <v>0.64029893238400004</v>
      </c>
      <c r="G159" s="108">
        <v>91.654092526699998</v>
      </c>
      <c r="H159" s="108">
        <f>(Table2[[#This Row],[RD]]/(Table2[[#This Row],[OnT]]/100))/0.3296</f>
        <v>2.1195502288107408</v>
      </c>
      <c r="I159" s="108" t="s">
        <v>4598</v>
      </c>
      <c r="J159" s="108" t="s">
        <v>4596</v>
      </c>
      <c r="K159" s="110">
        <v>0.98219999999999996</v>
      </c>
      <c r="L159" s="110">
        <f t="shared" si="4"/>
        <v>1</v>
      </c>
      <c r="M159" s="110">
        <v>1</v>
      </c>
      <c r="N159" s="110">
        <v>1</v>
      </c>
      <c r="O159" s="110">
        <v>1</v>
      </c>
      <c r="P159" s="110">
        <f t="shared" si="5"/>
        <v>0.35430107526881721</v>
      </c>
      <c r="Q159" s="113">
        <v>0.21505376344086022</v>
      </c>
      <c r="R159" s="113">
        <v>0.45</v>
      </c>
      <c r="S159" s="113">
        <v>0.39784946236559138</v>
      </c>
      <c r="T159" s="110">
        <v>1</v>
      </c>
      <c r="U159" s="110">
        <v>1</v>
      </c>
      <c r="V159" s="110">
        <v>1</v>
      </c>
      <c r="W159" s="113">
        <v>0.24210526315789474</v>
      </c>
      <c r="X159" s="113">
        <v>0.43333333333333335</v>
      </c>
      <c r="Y159" s="113">
        <v>0.39560439560439559</v>
      </c>
      <c r="AA159" s="108"/>
      <c r="AB159" s="108"/>
      <c r="AC159" s="108"/>
      <c r="AD159" s="108"/>
      <c r="AE159" s="108"/>
    </row>
    <row r="160" spans="1:31" x14ac:dyDescent="0.45">
      <c r="A160" s="108" t="s">
        <v>3284</v>
      </c>
      <c r="B160" s="108" t="s">
        <v>735</v>
      </c>
      <c r="F160" s="108">
        <v>0.19917793594300001</v>
      </c>
      <c r="G160" s="108">
        <v>28.5800711744</v>
      </c>
      <c r="H160" s="108">
        <f>(Table2[[#This Row],[RD]]/(Table2[[#This Row],[OnT]]/100))/0.3296</f>
        <v>2.1144173729686719</v>
      </c>
      <c r="I160" s="108" t="s">
        <v>4598</v>
      </c>
      <c r="J160" s="108" t="s">
        <v>4596</v>
      </c>
      <c r="K160" s="110">
        <v>0.98569999999999991</v>
      </c>
      <c r="L160" s="110">
        <f t="shared" si="4"/>
        <v>1</v>
      </c>
      <c r="M160" s="110">
        <v>1</v>
      </c>
      <c r="N160" s="110">
        <v>1</v>
      </c>
      <c r="O160" s="110">
        <v>1</v>
      </c>
      <c r="P160" s="110">
        <f t="shared" si="5"/>
        <v>0.31572580645161291</v>
      </c>
      <c r="Q160" s="113">
        <v>0.34408602150537637</v>
      </c>
      <c r="R160" s="113">
        <v>0.23749999999999999</v>
      </c>
      <c r="S160" s="113">
        <v>0.36559139784946237</v>
      </c>
      <c r="T160" s="110">
        <v>1</v>
      </c>
      <c r="U160" s="110">
        <v>1</v>
      </c>
      <c r="V160" s="110">
        <v>1</v>
      </c>
      <c r="W160" s="113">
        <v>0.31578947368421051</v>
      </c>
      <c r="X160" s="113">
        <v>0.23333333333333334</v>
      </c>
      <c r="Y160" s="113">
        <v>0.36263736263736263</v>
      </c>
      <c r="AA160" s="108"/>
      <c r="AB160" s="108"/>
      <c r="AC160" s="108"/>
      <c r="AD160" s="108"/>
      <c r="AE160" s="108"/>
    </row>
    <row r="161" spans="1:31" x14ac:dyDescent="0.45">
      <c r="A161" s="108" t="s">
        <v>868</v>
      </c>
      <c r="B161" s="108">
        <v>0</v>
      </c>
      <c r="F161" s="108">
        <v>0.62153736654799996</v>
      </c>
      <c r="G161" s="108">
        <v>94.185409252699998</v>
      </c>
      <c r="H161" s="108">
        <f>(Table2[[#This Row],[RD]]/(Table2[[#This Row],[OnT]]/100))/0.3296</f>
        <v>2.0021490763611505</v>
      </c>
      <c r="I161" s="108" t="s">
        <v>4598</v>
      </c>
      <c r="J161" s="108" t="s">
        <v>4596</v>
      </c>
      <c r="K161" s="110">
        <v>0.98569999999999991</v>
      </c>
      <c r="L161" s="110">
        <f t="shared" si="4"/>
        <v>1</v>
      </c>
      <c r="M161" s="110">
        <v>1</v>
      </c>
      <c r="N161" s="110">
        <v>1</v>
      </c>
      <c r="O161" s="110">
        <v>1</v>
      </c>
      <c r="P161" s="110">
        <f t="shared" si="5"/>
        <v>0.29731182795698924</v>
      </c>
      <c r="Q161" s="113">
        <v>0.4946236559139785</v>
      </c>
      <c r="R161" s="113">
        <v>0.15</v>
      </c>
      <c r="S161" s="113">
        <v>0.24731182795698925</v>
      </c>
      <c r="T161" s="110">
        <v>1</v>
      </c>
      <c r="U161" s="110">
        <v>1</v>
      </c>
      <c r="V161" s="110">
        <v>1</v>
      </c>
      <c r="W161" s="113">
        <v>0.50526315789473686</v>
      </c>
      <c r="X161" s="113">
        <v>0.15555555555555556</v>
      </c>
      <c r="Y161" s="113">
        <v>0.24175824175824176</v>
      </c>
      <c r="AA161" s="108"/>
      <c r="AB161" s="108"/>
      <c r="AC161" s="108"/>
      <c r="AD161" s="108"/>
      <c r="AE161" s="108"/>
    </row>
    <row r="162" spans="1:31" x14ac:dyDescent="0.45">
      <c r="A162" s="108" t="s">
        <v>1497</v>
      </c>
      <c r="B162" s="108" t="s">
        <v>735</v>
      </c>
      <c r="F162" s="108">
        <v>0.215419928826</v>
      </c>
      <c r="G162" s="108">
        <v>32.794306049799999</v>
      </c>
      <c r="H162" s="108">
        <f>(Table2[[#This Row],[RD]]/(Table2[[#This Row],[OnT]]/100))/0.3296</f>
        <v>1.9929675601439678</v>
      </c>
      <c r="I162" s="108" t="s">
        <v>4598</v>
      </c>
      <c r="J162" s="108" t="s">
        <v>4596</v>
      </c>
      <c r="K162" s="110">
        <v>0.98219999999999996</v>
      </c>
      <c r="L162" s="110">
        <f t="shared" si="4"/>
        <v>1</v>
      </c>
      <c r="M162" s="110">
        <v>1</v>
      </c>
      <c r="N162" s="110">
        <v>1</v>
      </c>
      <c r="O162" s="110">
        <v>1</v>
      </c>
      <c r="P162" s="110">
        <f t="shared" si="5"/>
        <v>0.33655913978494628</v>
      </c>
      <c r="Q162" s="113">
        <v>0.25806451612903225</v>
      </c>
      <c r="R162" s="113">
        <v>0.3</v>
      </c>
      <c r="S162" s="113">
        <v>0.45161290322580644</v>
      </c>
      <c r="T162" s="110">
        <v>1</v>
      </c>
      <c r="U162" s="110">
        <v>1</v>
      </c>
      <c r="V162" s="110">
        <v>1</v>
      </c>
      <c r="W162" s="113">
        <v>0.25263157894736843</v>
      </c>
      <c r="X162" s="113">
        <v>0.34444444444444444</v>
      </c>
      <c r="Y162" s="113">
        <v>0.47252747252747251</v>
      </c>
      <c r="AA162" s="108"/>
      <c r="AB162" s="108"/>
      <c r="AC162" s="108"/>
      <c r="AD162" s="108"/>
      <c r="AE162" s="108"/>
    </row>
    <row r="163" spans="1:31" x14ac:dyDescent="0.45">
      <c r="A163" s="108" t="s">
        <v>2500</v>
      </c>
      <c r="B163" s="108">
        <v>0</v>
      </c>
      <c r="F163" s="108">
        <v>0.625693950178</v>
      </c>
      <c r="G163" s="108">
        <v>96.660854092500003</v>
      </c>
      <c r="H163" s="108">
        <f>(Table2[[#This Row],[RD]]/(Table2[[#This Row],[OnT]]/100))/0.3296</f>
        <v>1.9639214998310834</v>
      </c>
      <c r="I163" s="108" t="s">
        <v>4598</v>
      </c>
      <c r="J163" s="108" t="s">
        <v>4596</v>
      </c>
      <c r="K163" s="110">
        <v>0.98930000000000007</v>
      </c>
      <c r="L163" s="110">
        <f t="shared" si="4"/>
        <v>1</v>
      </c>
      <c r="M163" s="110">
        <v>1</v>
      </c>
      <c r="N163" s="110">
        <v>1</v>
      </c>
      <c r="O163" s="110">
        <v>1</v>
      </c>
      <c r="P163" s="110">
        <f t="shared" si="5"/>
        <v>5.2508960573476704E-2</v>
      </c>
      <c r="Q163" s="113">
        <v>0</v>
      </c>
      <c r="R163" s="113">
        <v>0.05</v>
      </c>
      <c r="S163" s="113">
        <v>0.10752688172043011</v>
      </c>
      <c r="T163" s="110">
        <v>1</v>
      </c>
      <c r="U163" s="110">
        <v>1</v>
      </c>
      <c r="V163" s="110">
        <v>1</v>
      </c>
      <c r="W163" s="113">
        <v>0</v>
      </c>
      <c r="X163" s="113">
        <v>5.5555555555555552E-2</v>
      </c>
      <c r="Y163" s="113">
        <v>0.10989010989010989</v>
      </c>
      <c r="AA163" s="108"/>
      <c r="AB163" s="108"/>
      <c r="AC163" s="108"/>
      <c r="AD163" s="108"/>
      <c r="AE163" s="108"/>
    </row>
    <row r="164" spans="1:31" x14ac:dyDescent="0.45">
      <c r="A164" s="108" t="s">
        <v>2336</v>
      </c>
      <c r="B164" s="108">
        <v>0</v>
      </c>
      <c r="F164" s="108">
        <v>0.298658362989</v>
      </c>
      <c r="G164" s="108">
        <v>46.202491103200003</v>
      </c>
      <c r="H164" s="108">
        <f>(Table2[[#This Row],[RD]]/(Table2[[#This Row],[OnT]]/100))/0.3296</f>
        <v>1.9612009060142497</v>
      </c>
      <c r="I164" s="108" t="s">
        <v>4598</v>
      </c>
      <c r="J164" s="108" t="s">
        <v>4596</v>
      </c>
      <c r="K164" s="110">
        <v>0.98569999999999991</v>
      </c>
      <c r="L164" s="110">
        <f t="shared" si="4"/>
        <v>1</v>
      </c>
      <c r="M164" s="110">
        <v>1</v>
      </c>
      <c r="N164" s="110">
        <v>1</v>
      </c>
      <c r="O164" s="110">
        <v>1</v>
      </c>
      <c r="P164" s="110">
        <f t="shared" si="5"/>
        <v>0.25452508960573478</v>
      </c>
      <c r="Q164" s="113">
        <v>5.3763440860215055E-2</v>
      </c>
      <c r="R164" s="113">
        <v>0.46250000000000002</v>
      </c>
      <c r="S164" s="113">
        <v>0.24731182795698925</v>
      </c>
      <c r="T164" s="110">
        <v>1</v>
      </c>
      <c r="U164" s="110">
        <v>1</v>
      </c>
      <c r="V164" s="110">
        <v>1</v>
      </c>
      <c r="W164" s="113">
        <v>5.2631578947368418E-2</v>
      </c>
      <c r="X164" s="113">
        <v>0.4777777777777778</v>
      </c>
      <c r="Y164" s="113">
        <v>0.25274725274725274</v>
      </c>
      <c r="AA164" s="108"/>
      <c r="AB164" s="108"/>
      <c r="AC164" s="108"/>
      <c r="AD164" s="108"/>
      <c r="AE164" s="108"/>
    </row>
    <row r="165" spans="1:31" x14ac:dyDescent="0.45">
      <c r="A165" s="108" t="s">
        <v>3523</v>
      </c>
      <c r="B165" s="108">
        <v>0</v>
      </c>
      <c r="F165" s="108">
        <v>0.30500711743800002</v>
      </c>
      <c r="G165" s="108">
        <v>48.762989323799999</v>
      </c>
      <c r="H165" s="108">
        <f>(Table2[[#This Row],[RD]]/(Table2[[#This Row],[OnT]]/100))/0.3296</f>
        <v>1.897721375721596</v>
      </c>
      <c r="I165" s="108" t="s">
        <v>4598</v>
      </c>
      <c r="J165" s="108" t="s">
        <v>4596</v>
      </c>
      <c r="K165" s="110">
        <v>0.97499999999999998</v>
      </c>
      <c r="L165" s="110">
        <f t="shared" si="4"/>
        <v>1</v>
      </c>
      <c r="M165" s="110">
        <v>1</v>
      </c>
      <c r="N165" s="110">
        <v>1</v>
      </c>
      <c r="O165" s="110">
        <v>1</v>
      </c>
      <c r="P165" s="110">
        <f t="shared" si="5"/>
        <v>0.19646057347670251</v>
      </c>
      <c r="Q165" s="113">
        <v>0.33333333333333331</v>
      </c>
      <c r="R165" s="113">
        <v>6.25E-2</v>
      </c>
      <c r="S165" s="113">
        <v>0.19354838709677419</v>
      </c>
      <c r="T165" s="110">
        <v>1</v>
      </c>
      <c r="U165" s="110">
        <v>1</v>
      </c>
      <c r="V165" s="110">
        <v>1</v>
      </c>
      <c r="W165" s="113">
        <v>0.32631578947368423</v>
      </c>
      <c r="X165" s="113">
        <v>5.5555555555555552E-2</v>
      </c>
      <c r="Y165" s="113">
        <v>0.19780219780219779</v>
      </c>
      <c r="AA165" s="108"/>
      <c r="AB165" s="108"/>
      <c r="AC165" s="108"/>
      <c r="AD165" s="108"/>
      <c r="AE165" s="108"/>
    </row>
    <row r="166" spans="1:31" x14ac:dyDescent="0.45">
      <c r="A166" s="108" t="s">
        <v>623</v>
      </c>
      <c r="B166" s="108">
        <v>0</v>
      </c>
      <c r="F166" s="108">
        <v>0.57423131672600003</v>
      </c>
      <c r="G166" s="108">
        <v>95.959786476900007</v>
      </c>
      <c r="H166" s="108">
        <f>(Table2[[#This Row],[RD]]/(Table2[[#This Row],[OnT]]/100))/0.3296</f>
        <v>1.815559130327393</v>
      </c>
      <c r="I166" s="108" t="s">
        <v>4598</v>
      </c>
      <c r="J166" s="108" t="s">
        <v>4596</v>
      </c>
      <c r="K166" s="110">
        <v>0.98569999999999991</v>
      </c>
      <c r="L166" s="110">
        <f t="shared" si="4"/>
        <v>1</v>
      </c>
      <c r="M166" s="110">
        <v>1</v>
      </c>
      <c r="N166" s="110">
        <v>1</v>
      </c>
      <c r="O166" s="110">
        <v>1</v>
      </c>
      <c r="P166" s="110">
        <f t="shared" si="5"/>
        <v>0.29731182795698924</v>
      </c>
      <c r="Q166" s="113">
        <v>0.4731182795698925</v>
      </c>
      <c r="R166" s="113">
        <v>0.15</v>
      </c>
      <c r="S166" s="113">
        <v>0.26881720430107525</v>
      </c>
      <c r="T166" s="110">
        <v>1</v>
      </c>
      <c r="U166" s="110">
        <v>1</v>
      </c>
      <c r="V166" s="110">
        <v>1</v>
      </c>
      <c r="W166" s="113">
        <v>0.4631578947368421</v>
      </c>
      <c r="X166" s="113">
        <v>0.13333333333333333</v>
      </c>
      <c r="Y166" s="113">
        <v>0.27472527472527475</v>
      </c>
      <c r="AA166" s="108"/>
      <c r="AB166" s="108"/>
      <c r="AC166" s="108"/>
      <c r="AD166" s="108"/>
      <c r="AE166" s="108"/>
    </row>
    <row r="167" spans="1:31" x14ac:dyDescent="0.45">
      <c r="A167" s="108" t="s">
        <v>2435</v>
      </c>
      <c r="B167" s="108">
        <v>0</v>
      </c>
      <c r="F167" s="108">
        <v>0.54355160142299996</v>
      </c>
      <c r="G167" s="108">
        <v>92.719217081899998</v>
      </c>
      <c r="H167" s="108">
        <f>(Table2[[#This Row],[RD]]/(Table2[[#This Row],[OnT]]/100))/0.3296</f>
        <v>1.7786226590553091</v>
      </c>
      <c r="I167" s="108" t="s">
        <v>4598</v>
      </c>
      <c r="J167" s="108" t="s">
        <v>4596</v>
      </c>
      <c r="K167" s="110">
        <v>0.98219999999999996</v>
      </c>
      <c r="L167" s="110">
        <f t="shared" si="4"/>
        <v>1</v>
      </c>
      <c r="M167" s="110">
        <v>1</v>
      </c>
      <c r="N167" s="110">
        <v>1</v>
      </c>
      <c r="O167" s="110">
        <v>1</v>
      </c>
      <c r="P167" s="110">
        <f t="shared" si="5"/>
        <v>0.44431003584229395</v>
      </c>
      <c r="Q167" s="113">
        <v>0.21505376344086022</v>
      </c>
      <c r="R167" s="113">
        <v>0.61250000000000004</v>
      </c>
      <c r="S167" s="113">
        <v>0.5053763440860215</v>
      </c>
      <c r="T167" s="110">
        <v>1</v>
      </c>
      <c r="U167" s="110">
        <v>1</v>
      </c>
      <c r="V167" s="110">
        <v>1</v>
      </c>
      <c r="W167" s="113">
        <v>0.24210526315789474</v>
      </c>
      <c r="X167" s="113">
        <v>0.6333333333333333</v>
      </c>
      <c r="Y167" s="113">
        <v>0.51648351648351654</v>
      </c>
      <c r="AA167" s="108"/>
      <c r="AB167" s="108"/>
      <c r="AC167" s="108"/>
      <c r="AD167" s="108"/>
      <c r="AE167" s="108"/>
    </row>
    <row r="168" spans="1:31" x14ac:dyDescent="0.45">
      <c r="A168" s="108" t="s">
        <v>2521</v>
      </c>
      <c r="B168" s="108">
        <v>0</v>
      </c>
      <c r="F168" s="108">
        <v>0.49732028469799999</v>
      </c>
      <c r="G168" s="108">
        <v>84.837010676199995</v>
      </c>
      <c r="H168" s="108">
        <f>(Table2[[#This Row],[RD]]/(Table2[[#This Row],[OnT]]/100))/0.3296</f>
        <v>1.7785399026234987</v>
      </c>
      <c r="I168" s="108" t="s">
        <v>4598</v>
      </c>
      <c r="J168" s="108" t="s">
        <v>4596</v>
      </c>
      <c r="K168" s="110">
        <v>0.97860000000000003</v>
      </c>
      <c r="L168" s="110">
        <f t="shared" si="4"/>
        <v>1</v>
      </c>
      <c r="M168" s="110">
        <v>1</v>
      </c>
      <c r="N168" s="110">
        <v>1</v>
      </c>
      <c r="O168" s="110">
        <v>1</v>
      </c>
      <c r="P168" s="110">
        <f t="shared" si="5"/>
        <v>0.34072580645161293</v>
      </c>
      <c r="Q168" s="113">
        <v>0.43010752688172044</v>
      </c>
      <c r="R168" s="113">
        <v>0.3125</v>
      </c>
      <c r="S168" s="113">
        <v>0.27956989247311825</v>
      </c>
      <c r="T168" s="110">
        <v>1</v>
      </c>
      <c r="U168" s="110">
        <v>1</v>
      </c>
      <c r="V168" s="110">
        <v>1</v>
      </c>
      <c r="W168" s="113">
        <v>0.44210526315789472</v>
      </c>
      <c r="X168" s="113">
        <v>0.34444444444444444</v>
      </c>
      <c r="Y168" s="113">
        <v>0.27472527472527475</v>
      </c>
      <c r="AA168" s="108"/>
      <c r="AB168" s="108"/>
      <c r="AC168" s="108"/>
      <c r="AD168" s="108"/>
      <c r="AE168" s="108"/>
    </row>
    <row r="169" spans="1:31" x14ac:dyDescent="0.45">
      <c r="A169" s="108" t="s">
        <v>598</v>
      </c>
      <c r="B169" s="108">
        <v>0</v>
      </c>
      <c r="F169" s="108">
        <v>0.54290035587200003</v>
      </c>
      <c r="G169" s="108">
        <v>93.491103202800005</v>
      </c>
      <c r="H169" s="108">
        <f>(Table2[[#This Row],[RD]]/(Table2[[#This Row],[OnT]]/100))/0.3296</f>
        <v>1.7618244747718774</v>
      </c>
      <c r="I169" s="108" t="s">
        <v>4598</v>
      </c>
      <c r="J169" s="108" t="s">
        <v>4596</v>
      </c>
      <c r="K169" s="110">
        <v>0.98930000000000007</v>
      </c>
      <c r="L169" s="110">
        <f t="shared" si="4"/>
        <v>1</v>
      </c>
      <c r="M169" s="110">
        <v>1</v>
      </c>
      <c r="N169" s="110">
        <v>1</v>
      </c>
      <c r="O169" s="110">
        <v>1</v>
      </c>
      <c r="P169" s="110">
        <f t="shared" si="5"/>
        <v>0.12168458781362007</v>
      </c>
      <c r="Q169" s="113">
        <v>0</v>
      </c>
      <c r="R169" s="113">
        <v>0.15</v>
      </c>
      <c r="S169" s="113">
        <v>0.21505376344086022</v>
      </c>
      <c r="T169" s="110">
        <v>1</v>
      </c>
      <c r="U169" s="110">
        <v>1</v>
      </c>
      <c r="V169" s="110">
        <v>1</v>
      </c>
      <c r="W169" s="113">
        <v>0</v>
      </c>
      <c r="X169" s="113">
        <v>0.14444444444444443</v>
      </c>
      <c r="Y169" s="113">
        <v>0.2087912087912088</v>
      </c>
      <c r="AA169" s="108"/>
      <c r="AB169" s="108"/>
      <c r="AC169" s="108"/>
      <c r="AD169" s="108"/>
      <c r="AE169" s="108"/>
    </row>
    <row r="170" spans="1:31" x14ac:dyDescent="0.45">
      <c r="A170" s="108" t="s">
        <v>2478</v>
      </c>
      <c r="B170" s="108">
        <v>0</v>
      </c>
      <c r="F170" s="108">
        <v>0.46385765124599998</v>
      </c>
      <c r="G170" s="108">
        <v>80.593594306</v>
      </c>
      <c r="H170" s="108">
        <f>(Table2[[#This Row],[RD]]/(Table2[[#This Row],[OnT]]/100))/0.3296</f>
        <v>1.7462121140698483</v>
      </c>
      <c r="I170" s="108" t="s">
        <v>4598</v>
      </c>
      <c r="J170" s="108" t="s">
        <v>4596</v>
      </c>
      <c r="K170" s="110">
        <v>0.98569999999999991</v>
      </c>
      <c r="L170" s="110">
        <f t="shared" si="4"/>
        <v>1</v>
      </c>
      <c r="M170" s="110">
        <v>1</v>
      </c>
      <c r="N170" s="110">
        <v>1</v>
      </c>
      <c r="O170" s="110">
        <v>1</v>
      </c>
      <c r="P170" s="110">
        <f t="shared" si="5"/>
        <v>0.13077956989247311</v>
      </c>
      <c r="Q170" s="113">
        <v>0</v>
      </c>
      <c r="R170" s="113">
        <v>3.7499999999999999E-2</v>
      </c>
      <c r="S170" s="113">
        <v>0.35483870967741937</v>
      </c>
      <c r="T170" s="110">
        <v>1</v>
      </c>
      <c r="U170" s="110">
        <v>1</v>
      </c>
      <c r="V170" s="110">
        <v>1</v>
      </c>
      <c r="W170" s="113">
        <v>0</v>
      </c>
      <c r="X170" s="113">
        <v>2.2222222222222223E-2</v>
      </c>
      <c r="Y170" s="113">
        <v>0.34065934065934067</v>
      </c>
      <c r="AA170" s="108"/>
      <c r="AB170" s="108"/>
      <c r="AC170" s="108"/>
      <c r="AD170" s="108"/>
      <c r="AE170" s="108"/>
    </row>
    <row r="171" spans="1:31" x14ac:dyDescent="0.45">
      <c r="A171" s="108" t="s">
        <v>3774</v>
      </c>
      <c r="B171" s="108">
        <v>0</v>
      </c>
      <c r="F171" s="108">
        <v>0.52201779359400002</v>
      </c>
      <c r="G171" s="108">
        <v>92.188256227799997</v>
      </c>
      <c r="H171" s="108">
        <f>(Table2[[#This Row],[RD]]/(Table2[[#This Row],[OnT]]/100))/0.3296</f>
        <v>1.7179974047700406</v>
      </c>
      <c r="I171" s="108" t="s">
        <v>4598</v>
      </c>
      <c r="J171" s="108" t="s">
        <v>4624</v>
      </c>
      <c r="K171" s="110">
        <v>0.98569999999999991</v>
      </c>
      <c r="L171" s="110">
        <f t="shared" si="4"/>
        <v>1</v>
      </c>
      <c r="M171" s="110">
        <v>1</v>
      </c>
      <c r="N171" s="110">
        <v>1</v>
      </c>
      <c r="O171" s="110">
        <v>1</v>
      </c>
      <c r="P171" s="110">
        <f t="shared" si="5"/>
        <v>0.2817204301075269</v>
      </c>
      <c r="Q171" s="113">
        <v>0.37634408602150538</v>
      </c>
      <c r="R171" s="113">
        <v>0.2</v>
      </c>
      <c r="S171" s="113">
        <v>0.26881720430107525</v>
      </c>
      <c r="T171" s="110">
        <v>1</v>
      </c>
      <c r="U171" s="110">
        <v>1</v>
      </c>
      <c r="V171" s="110">
        <v>1</v>
      </c>
      <c r="W171" s="113">
        <v>0.38947368421052631</v>
      </c>
      <c r="X171" s="113">
        <v>0.22222222222222221</v>
      </c>
      <c r="Y171" s="113">
        <v>0.2857142857142857</v>
      </c>
      <c r="AA171" s="108"/>
      <c r="AB171" s="108"/>
      <c r="AC171" s="108"/>
      <c r="AD171" s="108"/>
      <c r="AE171" s="108"/>
    </row>
    <row r="172" spans="1:31" x14ac:dyDescent="0.45">
      <c r="A172" s="108" t="s">
        <v>817</v>
      </c>
      <c r="B172" s="108">
        <v>0</v>
      </c>
      <c r="F172" s="108">
        <v>0.533483985765</v>
      </c>
      <c r="G172" s="108">
        <v>96.733451957300005</v>
      </c>
      <c r="H172" s="108">
        <f>(Table2[[#This Row],[RD]]/(Table2[[#This Row],[OnT]]/100))/0.3296</f>
        <v>1.6732371492471261</v>
      </c>
      <c r="I172" s="108" t="s">
        <v>4598</v>
      </c>
      <c r="J172" s="108" t="s">
        <v>4596</v>
      </c>
      <c r="K172" s="110">
        <v>0.98569999999999991</v>
      </c>
      <c r="L172" s="110">
        <f t="shared" si="4"/>
        <v>1</v>
      </c>
      <c r="M172" s="110">
        <v>1</v>
      </c>
      <c r="N172" s="110">
        <v>1</v>
      </c>
      <c r="O172" s="110">
        <v>1</v>
      </c>
      <c r="P172" s="110">
        <f t="shared" si="5"/>
        <v>0.25044802867383514</v>
      </c>
      <c r="Q172" s="113">
        <v>1.0752688172043012E-2</v>
      </c>
      <c r="R172" s="113">
        <v>0.375</v>
      </c>
      <c r="S172" s="113">
        <v>0.36559139784946237</v>
      </c>
      <c r="T172" s="110">
        <v>1</v>
      </c>
      <c r="U172" s="110">
        <v>1</v>
      </c>
      <c r="V172" s="110">
        <v>1</v>
      </c>
      <c r="W172" s="113">
        <v>1.0526315789473684E-2</v>
      </c>
      <c r="X172" s="113">
        <v>0.34444444444444444</v>
      </c>
      <c r="Y172" s="113">
        <v>0.37362637362637363</v>
      </c>
      <c r="AA172" s="108"/>
      <c r="AB172" s="108"/>
      <c r="AC172" s="108"/>
      <c r="AD172" s="108"/>
      <c r="AE172" s="108"/>
    </row>
    <row r="173" spans="1:31" x14ac:dyDescent="0.45">
      <c r="A173" s="108" t="s">
        <v>2166</v>
      </c>
      <c r="B173" s="108">
        <v>0</v>
      </c>
      <c r="F173" s="108">
        <v>0.52915302491100003</v>
      </c>
      <c r="G173" s="108">
        <v>96.096797152999997</v>
      </c>
      <c r="H173" s="108">
        <f>(Table2[[#This Row],[RD]]/(Table2[[#This Row],[OnT]]/100))/0.3296</f>
        <v>1.6706488148693068</v>
      </c>
      <c r="I173" s="108" t="s">
        <v>4598</v>
      </c>
      <c r="J173" s="108" t="s">
        <v>4596</v>
      </c>
      <c r="K173" s="110">
        <v>0.98219999999999996</v>
      </c>
      <c r="L173" s="110">
        <f t="shared" si="4"/>
        <v>1</v>
      </c>
      <c r="M173" s="110">
        <v>1</v>
      </c>
      <c r="N173" s="110">
        <v>1</v>
      </c>
      <c r="O173" s="110">
        <v>1</v>
      </c>
      <c r="P173" s="110">
        <f t="shared" si="5"/>
        <v>0.2887992831541219</v>
      </c>
      <c r="Q173" s="113">
        <v>0.20430107526881722</v>
      </c>
      <c r="R173" s="113">
        <v>0.27500000000000002</v>
      </c>
      <c r="S173" s="113">
        <v>0.38709677419354838</v>
      </c>
      <c r="T173" s="110">
        <v>1</v>
      </c>
      <c r="U173" s="110">
        <v>1</v>
      </c>
      <c r="V173" s="110">
        <v>1</v>
      </c>
      <c r="W173" s="113">
        <v>0.23157894736842105</v>
      </c>
      <c r="X173" s="113">
        <v>0.26666666666666666</v>
      </c>
      <c r="Y173" s="113">
        <v>0.38461538461538464</v>
      </c>
      <c r="AA173" s="108"/>
      <c r="AB173" s="108"/>
      <c r="AC173" s="108"/>
      <c r="AD173" s="108"/>
      <c r="AE173" s="108"/>
    </row>
    <row r="174" spans="1:31" x14ac:dyDescent="0.45">
      <c r="A174" s="108" t="s">
        <v>2735</v>
      </c>
      <c r="B174" s="108">
        <v>0</v>
      </c>
      <c r="F174" s="108">
        <v>0.53525266903900004</v>
      </c>
      <c r="G174" s="108">
        <v>97.282918149500006</v>
      </c>
      <c r="H174" s="108">
        <f>(Table2[[#This Row],[RD]]/(Table2[[#This Row],[OnT]]/100))/0.3296</f>
        <v>1.6693025204209122</v>
      </c>
      <c r="I174" s="108" t="s">
        <v>4598</v>
      </c>
      <c r="J174" s="108" t="s">
        <v>4596</v>
      </c>
      <c r="K174" s="110">
        <v>0.98219999999999996</v>
      </c>
      <c r="L174" s="110">
        <f t="shared" si="4"/>
        <v>1</v>
      </c>
      <c r="M174" s="110">
        <v>1</v>
      </c>
      <c r="N174" s="110">
        <v>1</v>
      </c>
      <c r="O174" s="110">
        <v>1</v>
      </c>
      <c r="P174" s="110">
        <f t="shared" si="5"/>
        <v>0.20479390681003581</v>
      </c>
      <c r="Q174" s="113">
        <v>0.33333333333333331</v>
      </c>
      <c r="R174" s="113">
        <v>8.7499999999999994E-2</v>
      </c>
      <c r="S174" s="113">
        <v>0.19354838709677419</v>
      </c>
      <c r="T174" s="110">
        <v>1</v>
      </c>
      <c r="U174" s="110">
        <v>1</v>
      </c>
      <c r="V174" s="110">
        <v>1</v>
      </c>
      <c r="W174" s="113">
        <v>0.33684210526315789</v>
      </c>
      <c r="X174" s="113">
        <v>0.1111111111111111</v>
      </c>
      <c r="Y174" s="113">
        <v>0.19780219780219779</v>
      </c>
      <c r="AA174" s="108"/>
      <c r="AB174" s="108"/>
      <c r="AC174" s="108"/>
      <c r="AD174" s="108"/>
      <c r="AE174" s="108"/>
    </row>
    <row r="175" spans="1:31" x14ac:dyDescent="0.45">
      <c r="A175" s="108" t="s">
        <v>499</v>
      </c>
      <c r="B175" s="108">
        <v>0</v>
      </c>
      <c r="F175" s="108">
        <v>0.51617437722399995</v>
      </c>
      <c r="G175" s="108">
        <v>95.561565836300005</v>
      </c>
      <c r="H175" s="108">
        <f>(Table2[[#This Row],[RD]]/(Table2[[#This Row],[OnT]]/100))/0.3296</f>
        <v>1.6388001012633995</v>
      </c>
      <c r="I175" s="108" t="s">
        <v>4598</v>
      </c>
      <c r="J175" s="108" t="s">
        <v>4596</v>
      </c>
      <c r="K175" s="110">
        <v>0.98569999999999991</v>
      </c>
      <c r="L175" s="110">
        <f t="shared" si="4"/>
        <v>1</v>
      </c>
      <c r="M175" s="110">
        <v>1</v>
      </c>
      <c r="N175" s="110">
        <v>1</v>
      </c>
      <c r="O175" s="110">
        <v>1</v>
      </c>
      <c r="P175" s="110">
        <f t="shared" si="5"/>
        <v>0.49108422939068097</v>
      </c>
      <c r="Q175" s="113">
        <v>0.55913978494623651</v>
      </c>
      <c r="R175" s="113">
        <v>0.46250000000000002</v>
      </c>
      <c r="S175" s="113">
        <v>0.45161290322580644</v>
      </c>
      <c r="T175" s="110">
        <v>1</v>
      </c>
      <c r="U175" s="110">
        <v>1</v>
      </c>
      <c r="V175" s="110">
        <v>1</v>
      </c>
      <c r="W175" s="113">
        <v>0.52631578947368418</v>
      </c>
      <c r="X175" s="113">
        <v>0.4777777777777778</v>
      </c>
      <c r="Y175" s="113">
        <v>0.46153846153846156</v>
      </c>
      <c r="AA175" s="108"/>
      <c r="AB175" s="108"/>
      <c r="AC175" s="108"/>
      <c r="AD175" s="108"/>
      <c r="AE175" s="108"/>
    </row>
    <row r="176" spans="1:31" x14ac:dyDescent="0.45">
      <c r="A176" s="108" t="s">
        <v>1012</v>
      </c>
      <c r="B176" s="108">
        <v>0</v>
      </c>
      <c r="F176" s="108">
        <v>0.50344839857699997</v>
      </c>
      <c r="G176" s="108">
        <v>94.693594305999994</v>
      </c>
      <c r="H176" s="108">
        <f>(Table2[[#This Row],[RD]]/(Table2[[#This Row],[OnT]]/100))/0.3296</f>
        <v>1.6130475105313173</v>
      </c>
      <c r="I176" s="108" t="s">
        <v>4598</v>
      </c>
      <c r="J176" s="108" t="s">
        <v>4596</v>
      </c>
      <c r="K176" s="110">
        <v>0.98569999999999991</v>
      </c>
      <c r="L176" s="110">
        <f t="shared" si="4"/>
        <v>1</v>
      </c>
      <c r="M176" s="110">
        <v>1</v>
      </c>
      <c r="N176" s="110">
        <v>1</v>
      </c>
      <c r="O176" s="110">
        <v>1</v>
      </c>
      <c r="P176" s="110">
        <f t="shared" si="5"/>
        <v>0.13369175627240146</v>
      </c>
      <c r="Q176" s="113">
        <v>0.30107526881720431</v>
      </c>
      <c r="R176" s="113">
        <v>0.1</v>
      </c>
      <c r="S176" s="113">
        <v>0</v>
      </c>
      <c r="T176" s="110">
        <v>1</v>
      </c>
      <c r="U176" s="110">
        <v>1</v>
      </c>
      <c r="V176" s="110">
        <v>1</v>
      </c>
      <c r="W176" s="113">
        <v>0.33684210526315789</v>
      </c>
      <c r="X176" s="113">
        <v>8.8888888888888892E-2</v>
      </c>
      <c r="Y176" s="113">
        <v>0</v>
      </c>
      <c r="AA176" s="108"/>
      <c r="AB176" s="108"/>
      <c r="AC176" s="108"/>
      <c r="AD176" s="108"/>
      <c r="AE176" s="108"/>
    </row>
    <row r="177" spans="1:31" x14ac:dyDescent="0.45">
      <c r="A177" s="108" t="s">
        <v>3259</v>
      </c>
      <c r="B177" s="108" t="s">
        <v>735</v>
      </c>
      <c r="F177" s="108">
        <v>0.109185053381</v>
      </c>
      <c r="G177" s="108">
        <v>20.539501779399998</v>
      </c>
      <c r="H177" s="108">
        <f>(Table2[[#This Row],[RD]]/(Table2[[#This Row],[OnT]]/100))/0.3296</f>
        <v>1.6128206780169867</v>
      </c>
      <c r="I177" s="108" t="s">
        <v>4598</v>
      </c>
      <c r="J177" s="108" t="s">
        <v>4596</v>
      </c>
      <c r="K177" s="110">
        <v>0.98219999999999996</v>
      </c>
      <c r="L177" s="110">
        <f t="shared" si="4"/>
        <v>1</v>
      </c>
      <c r="M177" s="110">
        <v>1</v>
      </c>
      <c r="N177" s="110">
        <v>1</v>
      </c>
      <c r="O177" s="110">
        <v>1</v>
      </c>
      <c r="P177" s="110">
        <f t="shared" si="5"/>
        <v>0.17728494623655913</v>
      </c>
      <c r="Q177" s="113">
        <v>0.10752688172043011</v>
      </c>
      <c r="R177" s="113">
        <v>0.1125</v>
      </c>
      <c r="S177" s="113">
        <v>0.31182795698924731</v>
      </c>
      <c r="T177" s="110">
        <v>1</v>
      </c>
      <c r="U177" s="110">
        <v>1</v>
      </c>
      <c r="V177" s="110">
        <v>1</v>
      </c>
      <c r="W177" s="113">
        <v>8.4210526315789472E-2</v>
      </c>
      <c r="X177" s="113">
        <v>0.1111111111111111</v>
      </c>
      <c r="Y177" s="113">
        <v>0.30769230769230771</v>
      </c>
      <c r="AA177" s="108"/>
      <c r="AB177" s="108"/>
      <c r="AC177" s="108"/>
      <c r="AD177" s="108"/>
      <c r="AE177" s="108"/>
    </row>
    <row r="178" spans="1:31" x14ac:dyDescent="0.45">
      <c r="A178" s="108" t="s">
        <v>2645</v>
      </c>
      <c r="B178" s="108">
        <v>0</v>
      </c>
      <c r="F178" s="108">
        <v>0.51187900355899996</v>
      </c>
      <c r="G178" s="108">
        <v>96.632384341600002</v>
      </c>
      <c r="H178" s="108">
        <f>(Table2[[#This Row],[RD]]/(Table2[[#This Row],[OnT]]/100))/0.3296</f>
        <v>1.6071537176500184</v>
      </c>
      <c r="I178" s="108" t="s">
        <v>4598</v>
      </c>
      <c r="J178" s="108" t="s">
        <v>4596</v>
      </c>
      <c r="K178" s="110">
        <v>0.98569999999999991</v>
      </c>
      <c r="L178" s="110">
        <f t="shared" si="4"/>
        <v>1</v>
      </c>
      <c r="M178" s="110">
        <v>1</v>
      </c>
      <c r="N178" s="110">
        <v>1</v>
      </c>
      <c r="O178" s="110">
        <v>1</v>
      </c>
      <c r="P178" s="110">
        <f t="shared" si="5"/>
        <v>0.49583333333333329</v>
      </c>
      <c r="Q178" s="113">
        <v>0.63440860215053763</v>
      </c>
      <c r="R178" s="113">
        <v>0.48749999999999999</v>
      </c>
      <c r="S178" s="113">
        <v>0.36559139784946237</v>
      </c>
      <c r="T178" s="110">
        <v>1</v>
      </c>
      <c r="U178" s="110">
        <v>1</v>
      </c>
      <c r="V178" s="110">
        <v>1</v>
      </c>
      <c r="W178" s="113">
        <v>0.6</v>
      </c>
      <c r="X178" s="113">
        <v>0.5</v>
      </c>
      <c r="Y178" s="113">
        <v>0.36263736263736263</v>
      </c>
      <c r="AA178" s="108"/>
      <c r="AB178" s="108"/>
      <c r="AC178" s="108"/>
      <c r="AD178" s="108"/>
      <c r="AE178" s="108"/>
    </row>
    <row r="179" spans="1:31" x14ac:dyDescent="0.45">
      <c r="A179" s="108" t="s">
        <v>3829</v>
      </c>
      <c r="B179" s="108">
        <v>0</v>
      </c>
      <c r="F179" s="108">
        <v>0.40923843416400002</v>
      </c>
      <c r="G179" s="108">
        <v>78.216725978599996</v>
      </c>
      <c r="H179" s="108">
        <f>(Table2[[#This Row],[RD]]/(Table2[[#This Row],[OnT]]/100))/0.3296</f>
        <v>1.5874117042637657</v>
      </c>
      <c r="I179" s="108" t="s">
        <v>4598</v>
      </c>
      <c r="J179" s="108" t="s">
        <v>4596</v>
      </c>
      <c r="K179" s="110">
        <v>0.98569999999999991</v>
      </c>
      <c r="L179" s="110">
        <f t="shared" si="4"/>
        <v>1</v>
      </c>
      <c r="M179" s="110">
        <v>1</v>
      </c>
      <c r="N179" s="110">
        <v>1</v>
      </c>
      <c r="O179" s="110">
        <v>1</v>
      </c>
      <c r="P179" s="110">
        <f t="shared" si="5"/>
        <v>0.19870071684587812</v>
      </c>
      <c r="Q179" s="113">
        <v>0.12903225806451613</v>
      </c>
      <c r="R179" s="113">
        <v>0.1875</v>
      </c>
      <c r="S179" s="113">
        <v>0.27956989247311825</v>
      </c>
      <c r="T179" s="110">
        <v>1</v>
      </c>
      <c r="U179" s="110">
        <v>1</v>
      </c>
      <c r="V179" s="110">
        <v>1</v>
      </c>
      <c r="W179" s="113">
        <v>0.16842105263157894</v>
      </c>
      <c r="X179" s="113">
        <v>0.18888888888888888</v>
      </c>
      <c r="Y179" s="113">
        <v>0.27472527472527475</v>
      </c>
      <c r="AA179" s="108"/>
      <c r="AB179" s="108"/>
      <c r="AC179" s="108"/>
      <c r="AD179" s="108"/>
      <c r="AE179" s="108"/>
    </row>
    <row r="180" spans="1:31" x14ac:dyDescent="0.45">
      <c r="A180" s="108" t="s">
        <v>3156</v>
      </c>
      <c r="B180" s="108">
        <v>0</v>
      </c>
      <c r="F180" s="108">
        <v>0.50948754448400002</v>
      </c>
      <c r="G180" s="108">
        <v>97.814946619200001</v>
      </c>
      <c r="H180" s="108">
        <f>(Table2[[#This Row],[RD]]/(Table2[[#This Row],[OnT]]/100))/0.3296</f>
        <v>1.5803058432575052</v>
      </c>
      <c r="I180" s="108" t="s">
        <v>4598</v>
      </c>
      <c r="J180" s="108" t="s">
        <v>4596</v>
      </c>
      <c r="K180" s="110">
        <v>0.98930000000000007</v>
      </c>
      <c r="L180" s="110">
        <f t="shared" si="4"/>
        <v>1</v>
      </c>
      <c r="M180" s="110">
        <v>1</v>
      </c>
      <c r="N180" s="110">
        <v>1</v>
      </c>
      <c r="O180" s="110">
        <v>1</v>
      </c>
      <c r="P180" s="110">
        <f t="shared" si="5"/>
        <v>7.6433691756272404E-2</v>
      </c>
      <c r="Q180" s="113">
        <v>5.3763440860215055E-2</v>
      </c>
      <c r="R180" s="113">
        <v>2.5000000000000001E-2</v>
      </c>
      <c r="S180" s="113">
        <v>0.15053763440860216</v>
      </c>
      <c r="T180" s="110">
        <v>1</v>
      </c>
      <c r="U180" s="110">
        <v>1</v>
      </c>
      <c r="V180" s="110">
        <v>1</v>
      </c>
      <c r="W180" s="113">
        <v>6.3157894736842107E-2</v>
      </c>
      <c r="X180" s="113">
        <v>2.2222222222222223E-2</v>
      </c>
      <c r="Y180" s="113">
        <v>0.15384615384615385</v>
      </c>
      <c r="AA180" s="108"/>
      <c r="AB180" s="108"/>
      <c r="AC180" s="108"/>
      <c r="AD180" s="108"/>
      <c r="AE180" s="108"/>
    </row>
    <row r="181" spans="1:31" x14ac:dyDescent="0.45">
      <c r="A181" s="108" t="s">
        <v>573</v>
      </c>
      <c r="B181" s="108">
        <v>0</v>
      </c>
      <c r="F181" s="108">
        <v>0.49851245551599999</v>
      </c>
      <c r="G181" s="108">
        <v>96.622064056900001</v>
      </c>
      <c r="H181" s="108">
        <f>(Table2[[#This Row],[RD]]/(Table2[[#This Row],[OnT]]/100))/0.3296</f>
        <v>1.5653537573895673</v>
      </c>
      <c r="I181" s="108" t="s">
        <v>4598</v>
      </c>
      <c r="J181" s="108" t="s">
        <v>4596</v>
      </c>
      <c r="K181" s="110">
        <v>0.98930000000000007</v>
      </c>
      <c r="L181" s="110">
        <f t="shared" si="4"/>
        <v>1</v>
      </c>
      <c r="M181" s="110">
        <v>1</v>
      </c>
      <c r="N181" s="110">
        <v>1</v>
      </c>
      <c r="O181" s="110">
        <v>1</v>
      </c>
      <c r="P181" s="110">
        <f t="shared" si="5"/>
        <v>0.24780465949820787</v>
      </c>
      <c r="Q181" s="113">
        <v>0.34408602150537637</v>
      </c>
      <c r="R181" s="113">
        <v>8.7499999999999994E-2</v>
      </c>
      <c r="S181" s="113">
        <v>0.31182795698924731</v>
      </c>
      <c r="T181" s="110">
        <v>1</v>
      </c>
      <c r="U181" s="110">
        <v>1</v>
      </c>
      <c r="V181" s="110">
        <v>1</v>
      </c>
      <c r="W181" s="113">
        <v>0.32631578947368423</v>
      </c>
      <c r="X181" s="113">
        <v>7.7777777777777779E-2</v>
      </c>
      <c r="Y181" s="113">
        <v>0.31868131868131866</v>
      </c>
      <c r="AA181" s="108"/>
      <c r="AB181" s="108"/>
      <c r="AC181" s="108"/>
      <c r="AD181" s="108"/>
      <c r="AE181" s="108"/>
    </row>
    <row r="182" spans="1:31" x14ac:dyDescent="0.45">
      <c r="A182" s="108" t="s">
        <v>2084</v>
      </c>
      <c r="B182" s="108">
        <v>0</v>
      </c>
      <c r="F182" s="108">
        <v>0.500459074733</v>
      </c>
      <c r="G182" s="108">
        <v>97.514590747300005</v>
      </c>
      <c r="H182" s="108">
        <f>(Table2[[#This Row],[RD]]/(Table2[[#This Row],[OnT]]/100))/0.3296</f>
        <v>1.55708300004328</v>
      </c>
      <c r="I182" s="108" t="s">
        <v>4598</v>
      </c>
      <c r="J182" s="108" t="s">
        <v>4596</v>
      </c>
      <c r="K182" s="110">
        <v>0.98930000000000007</v>
      </c>
      <c r="L182" s="110">
        <f t="shared" si="4"/>
        <v>1</v>
      </c>
      <c r="M182" s="110">
        <v>1</v>
      </c>
      <c r="N182" s="110">
        <v>1</v>
      </c>
      <c r="O182" s="110">
        <v>1</v>
      </c>
      <c r="P182" s="110">
        <f t="shared" si="5"/>
        <v>0.13785842293906811</v>
      </c>
      <c r="Q182" s="113">
        <v>0.21505376344086022</v>
      </c>
      <c r="R182" s="113">
        <v>0.1125</v>
      </c>
      <c r="S182" s="113">
        <v>8.6021505376344093E-2</v>
      </c>
      <c r="T182" s="110">
        <v>1</v>
      </c>
      <c r="U182" s="110">
        <v>1</v>
      </c>
      <c r="V182" s="110">
        <v>1</v>
      </c>
      <c r="W182" s="113">
        <v>0.18947368421052632</v>
      </c>
      <c r="X182" s="113">
        <v>0.1</v>
      </c>
      <c r="Y182" s="113">
        <v>8.7912087912087919E-2</v>
      </c>
      <c r="AA182" s="108"/>
      <c r="AB182" s="108"/>
      <c r="AC182" s="108"/>
      <c r="AD182" s="108"/>
      <c r="AE182" s="108"/>
    </row>
    <row r="183" spans="1:31" x14ac:dyDescent="0.45">
      <c r="A183" s="108" t="s">
        <v>2467</v>
      </c>
      <c r="B183" s="108">
        <v>0</v>
      </c>
      <c r="F183" s="108">
        <v>0.48403558718900003</v>
      </c>
      <c r="G183" s="108">
        <v>96.330960854099999</v>
      </c>
      <c r="H183" s="108">
        <f>(Table2[[#This Row],[RD]]/(Table2[[#This Row],[OnT]]/100))/0.3296</f>
        <v>1.524488658434944</v>
      </c>
      <c r="I183" s="108" t="s">
        <v>4598</v>
      </c>
      <c r="J183" s="108" t="s">
        <v>4596</v>
      </c>
      <c r="K183" s="110">
        <v>0.98569999999999991</v>
      </c>
      <c r="L183" s="110">
        <f t="shared" si="4"/>
        <v>1</v>
      </c>
      <c r="M183" s="110">
        <v>1</v>
      </c>
      <c r="N183" s="110">
        <v>1</v>
      </c>
      <c r="O183" s="110">
        <v>1</v>
      </c>
      <c r="P183" s="110">
        <f t="shared" si="5"/>
        <v>0.26944444444444443</v>
      </c>
      <c r="Q183" s="113">
        <v>1.0752688172043012E-2</v>
      </c>
      <c r="R183" s="113">
        <v>0.47499999999999998</v>
      </c>
      <c r="S183" s="113">
        <v>0.32258064516129031</v>
      </c>
      <c r="T183" s="110">
        <v>1</v>
      </c>
      <c r="U183" s="110">
        <v>1</v>
      </c>
      <c r="V183" s="110">
        <v>1</v>
      </c>
      <c r="W183" s="113">
        <v>1.0526315789473684E-2</v>
      </c>
      <c r="X183" s="113">
        <v>0.46666666666666667</v>
      </c>
      <c r="Y183" s="113">
        <v>0.2967032967032967</v>
      </c>
      <c r="AA183" s="108"/>
      <c r="AB183" s="108"/>
      <c r="AC183" s="108"/>
      <c r="AD183" s="108"/>
      <c r="AE183" s="108"/>
    </row>
    <row r="184" spans="1:31" x14ac:dyDescent="0.45">
      <c r="A184" s="108" t="s">
        <v>1078</v>
      </c>
      <c r="B184" s="108">
        <v>0</v>
      </c>
      <c r="F184" s="108">
        <v>0.48407829181500001</v>
      </c>
      <c r="G184" s="108">
        <v>96.522064056900007</v>
      </c>
      <c r="H184" s="108">
        <f>(Table2[[#This Row],[RD]]/(Table2[[#This Row],[OnT]]/100))/0.3296</f>
        <v>1.5216045700415555</v>
      </c>
      <c r="I184" s="108" t="s">
        <v>4598</v>
      </c>
      <c r="J184" s="108" t="s">
        <v>4596</v>
      </c>
      <c r="K184" s="110">
        <v>0.98930000000000007</v>
      </c>
      <c r="L184" s="110">
        <f t="shared" si="4"/>
        <v>1</v>
      </c>
      <c r="M184" s="110">
        <v>1</v>
      </c>
      <c r="N184" s="110">
        <v>1</v>
      </c>
      <c r="O184" s="110">
        <v>1</v>
      </c>
      <c r="P184" s="110">
        <f t="shared" si="5"/>
        <v>0.21487455197132618</v>
      </c>
      <c r="Q184" s="113">
        <v>0.38709677419354838</v>
      </c>
      <c r="R184" s="113">
        <v>0.15</v>
      </c>
      <c r="S184" s="113">
        <v>0.10752688172043011</v>
      </c>
      <c r="T184" s="110">
        <v>1</v>
      </c>
      <c r="U184" s="110">
        <v>1</v>
      </c>
      <c r="V184" s="110">
        <v>1</v>
      </c>
      <c r="W184" s="113">
        <v>0.37894736842105264</v>
      </c>
      <c r="X184" s="113">
        <v>0.14444444444444443</v>
      </c>
      <c r="Y184" s="113">
        <v>0.10989010989010989</v>
      </c>
      <c r="AA184" s="108"/>
      <c r="AB184" s="108"/>
      <c r="AC184" s="108"/>
      <c r="AD184" s="108"/>
      <c r="AE184" s="108"/>
    </row>
    <row r="185" spans="1:31" x14ac:dyDescent="0.45">
      <c r="A185" s="108" t="s">
        <v>2589</v>
      </c>
      <c r="B185" s="108">
        <v>0</v>
      </c>
      <c r="F185" s="108">
        <v>0.47174377224199998</v>
      </c>
      <c r="G185" s="108">
        <v>95.980427046299994</v>
      </c>
      <c r="H185" s="108">
        <f>(Table2[[#This Row],[RD]]/(Table2[[#This Row],[OnT]]/100))/0.3296</f>
        <v>1.4912013719407127</v>
      </c>
      <c r="I185" s="108" t="s">
        <v>4598</v>
      </c>
      <c r="J185" s="108" t="s">
        <v>4596</v>
      </c>
      <c r="K185" s="110">
        <v>0.97860000000000003</v>
      </c>
      <c r="L185" s="110">
        <f t="shared" si="4"/>
        <v>1</v>
      </c>
      <c r="M185" s="110">
        <v>1</v>
      </c>
      <c r="N185" s="110">
        <v>1</v>
      </c>
      <c r="O185" s="110">
        <v>1</v>
      </c>
      <c r="P185" s="110">
        <f t="shared" si="5"/>
        <v>0.40873655913978496</v>
      </c>
      <c r="Q185" s="113">
        <v>0.40860215053763443</v>
      </c>
      <c r="R185" s="113">
        <v>0.38750000000000001</v>
      </c>
      <c r="S185" s="113">
        <v>0.43010752688172044</v>
      </c>
      <c r="T185" s="110">
        <v>1</v>
      </c>
      <c r="U185" s="110">
        <v>1</v>
      </c>
      <c r="V185" s="110">
        <v>1</v>
      </c>
      <c r="W185" s="113">
        <v>0.4</v>
      </c>
      <c r="X185" s="113">
        <v>0.36666666666666664</v>
      </c>
      <c r="Y185" s="113">
        <v>0.4175824175824176</v>
      </c>
      <c r="AA185" s="108"/>
      <c r="AB185" s="108"/>
      <c r="AC185" s="108"/>
      <c r="AD185" s="108"/>
      <c r="AE185" s="108"/>
    </row>
    <row r="186" spans="1:31" x14ac:dyDescent="0.45">
      <c r="A186" s="108" t="s">
        <v>2565</v>
      </c>
      <c r="B186" s="108">
        <v>0</v>
      </c>
      <c r="F186" s="108">
        <v>0.466348754448</v>
      </c>
      <c r="G186" s="108">
        <v>96.564056939500006</v>
      </c>
      <c r="H186" s="108">
        <f>(Table2[[#This Row],[RD]]/(Table2[[#This Row],[OnT]]/100))/0.3296</f>
        <v>1.4652378022664068</v>
      </c>
      <c r="I186" s="108" t="s">
        <v>4598</v>
      </c>
      <c r="J186" s="108" t="s">
        <v>4596</v>
      </c>
      <c r="K186" s="110">
        <v>0.98569999999999991</v>
      </c>
      <c r="L186" s="110">
        <f t="shared" si="4"/>
        <v>1</v>
      </c>
      <c r="M186" s="110">
        <v>1</v>
      </c>
      <c r="N186" s="110">
        <v>1</v>
      </c>
      <c r="O186" s="110">
        <v>1</v>
      </c>
      <c r="P186" s="110">
        <f t="shared" si="5"/>
        <v>0.34238351254480287</v>
      </c>
      <c r="Q186" s="113">
        <v>0.16129032258064516</v>
      </c>
      <c r="R186" s="113">
        <v>0.42499999999999999</v>
      </c>
      <c r="S186" s="113">
        <v>0.44086021505376344</v>
      </c>
      <c r="T186" s="110">
        <v>1</v>
      </c>
      <c r="U186" s="110">
        <v>1</v>
      </c>
      <c r="V186" s="110">
        <v>1</v>
      </c>
      <c r="W186" s="113">
        <v>0.18947368421052632</v>
      </c>
      <c r="X186" s="113">
        <v>0.45555555555555555</v>
      </c>
      <c r="Y186" s="113">
        <v>0.43956043956043955</v>
      </c>
      <c r="AA186" s="108"/>
      <c r="AB186" s="108"/>
      <c r="AC186" s="108"/>
      <c r="AD186" s="108"/>
      <c r="AE186" s="108"/>
    </row>
    <row r="187" spans="1:31" x14ac:dyDescent="0.45">
      <c r="A187" s="108" t="s">
        <v>2713</v>
      </c>
      <c r="B187" s="108">
        <v>0</v>
      </c>
      <c r="F187" s="108">
        <v>0.46457651245600001</v>
      </c>
      <c r="G187" s="108">
        <v>96.337366548000006</v>
      </c>
      <c r="H187" s="108">
        <f>(Table2[[#This Row],[RD]]/(Table2[[#This Row],[OnT]]/100))/0.3296</f>
        <v>1.4631042641030254</v>
      </c>
      <c r="I187" s="108" t="s">
        <v>4598</v>
      </c>
      <c r="J187" s="108" t="s">
        <v>4596</v>
      </c>
      <c r="K187" s="110">
        <v>0.98930000000000007</v>
      </c>
      <c r="L187" s="110">
        <f t="shared" si="4"/>
        <v>1</v>
      </c>
      <c r="M187" s="110">
        <v>1</v>
      </c>
      <c r="N187" s="110">
        <v>1</v>
      </c>
      <c r="O187" s="110">
        <v>1</v>
      </c>
      <c r="P187" s="110">
        <f t="shared" si="5"/>
        <v>0.17768817204301077</v>
      </c>
      <c r="Q187" s="113">
        <v>0</v>
      </c>
      <c r="R187" s="113">
        <v>0.27500000000000002</v>
      </c>
      <c r="S187" s="113">
        <v>0.25806451612903225</v>
      </c>
      <c r="T187" s="110">
        <v>1</v>
      </c>
      <c r="U187" s="110">
        <v>1</v>
      </c>
      <c r="V187" s="110">
        <v>1</v>
      </c>
      <c r="W187" s="113">
        <v>0</v>
      </c>
      <c r="X187" s="113">
        <v>0.26666666666666666</v>
      </c>
      <c r="Y187" s="113">
        <v>0.25274725274725274</v>
      </c>
      <c r="AA187" s="108"/>
      <c r="AB187" s="108"/>
      <c r="AC187" s="108"/>
      <c r="AD187" s="108"/>
      <c r="AE187" s="108"/>
    </row>
    <row r="188" spans="1:31" x14ac:dyDescent="0.45">
      <c r="A188" s="108" t="s">
        <v>2679</v>
      </c>
      <c r="B188" s="108">
        <v>0</v>
      </c>
      <c r="F188" s="108">
        <v>0.45589323843399998</v>
      </c>
      <c r="G188" s="108">
        <v>95.842704626300005</v>
      </c>
      <c r="H188" s="108">
        <f>(Table2[[#This Row],[RD]]/(Table2[[#This Row],[OnT]]/100))/0.3296</f>
        <v>1.4431679891609726</v>
      </c>
      <c r="I188" s="108" t="s">
        <v>4598</v>
      </c>
      <c r="J188" s="108" t="s">
        <v>4596</v>
      </c>
      <c r="K188" s="110">
        <v>0.98930000000000007</v>
      </c>
      <c r="L188" s="110">
        <f t="shared" si="4"/>
        <v>1</v>
      </c>
      <c r="M188" s="110">
        <v>1</v>
      </c>
      <c r="N188" s="110">
        <v>1</v>
      </c>
      <c r="O188" s="110">
        <v>1</v>
      </c>
      <c r="P188" s="110">
        <f t="shared" si="5"/>
        <v>0.2624551971326165</v>
      </c>
      <c r="Q188" s="113">
        <v>8.6021505376344093E-2</v>
      </c>
      <c r="R188" s="113">
        <v>0.32500000000000001</v>
      </c>
      <c r="S188" s="113">
        <v>0.37634408602150538</v>
      </c>
      <c r="T188" s="110">
        <v>1</v>
      </c>
      <c r="U188" s="110">
        <v>1</v>
      </c>
      <c r="V188" s="110">
        <v>1</v>
      </c>
      <c r="W188" s="113">
        <v>6.3157894736842107E-2</v>
      </c>
      <c r="X188" s="113">
        <v>0.3</v>
      </c>
      <c r="Y188" s="113">
        <v>0.39560439560439559</v>
      </c>
      <c r="AA188" s="108"/>
      <c r="AB188" s="108"/>
      <c r="AC188" s="108"/>
      <c r="AD188" s="108"/>
      <c r="AE188" s="108"/>
    </row>
    <row r="189" spans="1:31" x14ac:dyDescent="0.45">
      <c r="A189" s="108" t="s">
        <v>3753</v>
      </c>
      <c r="B189" s="108">
        <v>0</v>
      </c>
      <c r="F189" s="108">
        <v>0.45100000000000001</v>
      </c>
      <c r="G189" s="108">
        <v>96.653380782900001</v>
      </c>
      <c r="H189" s="108">
        <f>(Table2[[#This Row],[RD]]/(Table2[[#This Row],[OnT]]/100))/0.3296</f>
        <v>1.4157034463097973</v>
      </c>
      <c r="I189" s="108" t="s">
        <v>4598</v>
      </c>
      <c r="J189" s="108" t="s">
        <v>4596</v>
      </c>
      <c r="K189" s="110">
        <v>0.98569999999999991</v>
      </c>
      <c r="L189" s="110">
        <f t="shared" si="4"/>
        <v>1</v>
      </c>
      <c r="M189" s="110">
        <v>1</v>
      </c>
      <c r="N189" s="110">
        <v>1</v>
      </c>
      <c r="O189" s="110">
        <v>1</v>
      </c>
      <c r="P189" s="110">
        <f t="shared" si="5"/>
        <v>0.15828853046594982</v>
      </c>
      <c r="Q189" s="113">
        <v>0.46236559139784944</v>
      </c>
      <c r="R189" s="113">
        <v>1.2500000000000001E-2</v>
      </c>
      <c r="S189" s="113">
        <v>0</v>
      </c>
      <c r="T189" s="110">
        <v>1</v>
      </c>
      <c r="U189" s="110">
        <v>1</v>
      </c>
      <c r="V189" s="110">
        <v>1</v>
      </c>
      <c r="W189" s="113">
        <v>0.44210526315789472</v>
      </c>
      <c r="X189" s="113">
        <v>1.1111111111111112E-2</v>
      </c>
      <c r="Y189" s="113">
        <v>0</v>
      </c>
      <c r="AA189" s="108"/>
      <c r="AB189" s="108"/>
      <c r="AC189" s="108"/>
      <c r="AD189" s="108"/>
      <c r="AE189" s="108"/>
    </row>
    <row r="190" spans="1:31" x14ac:dyDescent="0.45">
      <c r="A190" s="108" t="s">
        <v>2132</v>
      </c>
      <c r="B190" s="108" t="s">
        <v>735</v>
      </c>
      <c r="F190" s="108">
        <v>0.244099644128</v>
      </c>
      <c r="G190" s="108">
        <v>52.412455516000001</v>
      </c>
      <c r="H190" s="108">
        <f>(Table2[[#This Row],[RD]]/(Table2[[#This Row],[OnT]]/100))/0.3296</f>
        <v>1.4130106540407275</v>
      </c>
      <c r="I190" s="108" t="s">
        <v>4598</v>
      </c>
      <c r="J190" s="108" t="s">
        <v>4596</v>
      </c>
      <c r="K190" s="110">
        <v>0.98219999999999996</v>
      </c>
      <c r="L190" s="110">
        <f t="shared" si="4"/>
        <v>1</v>
      </c>
      <c r="M190" s="110">
        <v>1</v>
      </c>
      <c r="N190" s="110">
        <v>1</v>
      </c>
      <c r="O190" s="110">
        <v>1</v>
      </c>
      <c r="P190" s="110">
        <f t="shared" si="5"/>
        <v>0.2768817204301075</v>
      </c>
      <c r="Q190" s="113">
        <v>6.4516129032258063E-2</v>
      </c>
      <c r="R190" s="113">
        <v>0.25</v>
      </c>
      <c r="S190" s="113">
        <v>0.5161290322580645</v>
      </c>
      <c r="T190" s="110">
        <v>1</v>
      </c>
      <c r="U190" s="110">
        <v>1</v>
      </c>
      <c r="V190" s="110">
        <v>1</v>
      </c>
      <c r="W190" s="113">
        <v>5.2631578947368418E-2</v>
      </c>
      <c r="X190" s="113">
        <v>0.21111111111111111</v>
      </c>
      <c r="Y190" s="113">
        <v>0.53846153846153844</v>
      </c>
      <c r="AA190" s="108"/>
      <c r="AB190" s="108"/>
      <c r="AC190" s="108"/>
      <c r="AD190" s="108"/>
      <c r="AE190" s="108"/>
    </row>
    <row r="191" spans="1:31" x14ac:dyDescent="0.45">
      <c r="A191" s="108" t="s">
        <v>2391</v>
      </c>
      <c r="B191" s="108">
        <v>0</v>
      </c>
      <c r="F191" s="108">
        <v>0.44758362989299999</v>
      </c>
      <c r="G191" s="108">
        <v>96.148754448399998</v>
      </c>
      <c r="H191" s="108">
        <f>(Table2[[#This Row],[RD]]/(Table2[[#This Row],[OnT]]/100))/0.3296</f>
        <v>1.4123532332182904</v>
      </c>
      <c r="I191" s="108" t="s">
        <v>4598</v>
      </c>
      <c r="J191" s="108" t="s">
        <v>4596</v>
      </c>
      <c r="K191" s="110">
        <v>0.98930000000000007</v>
      </c>
      <c r="L191" s="110">
        <f t="shared" si="4"/>
        <v>1</v>
      </c>
      <c r="M191" s="110">
        <v>1</v>
      </c>
      <c r="N191" s="110">
        <v>1</v>
      </c>
      <c r="O191" s="110">
        <v>1</v>
      </c>
      <c r="P191" s="110">
        <f t="shared" si="5"/>
        <v>0.42007168458781363</v>
      </c>
      <c r="Q191" s="113">
        <v>0.37634408602150538</v>
      </c>
      <c r="R191" s="113">
        <v>0.4</v>
      </c>
      <c r="S191" s="113">
        <v>0.4838709677419355</v>
      </c>
      <c r="T191" s="110">
        <v>1</v>
      </c>
      <c r="U191" s="110">
        <v>0.98888888888888893</v>
      </c>
      <c r="V191" s="110">
        <v>1</v>
      </c>
      <c r="W191" s="113">
        <v>0.41052631578947368</v>
      </c>
      <c r="X191" s="113">
        <v>0.42696629213483145</v>
      </c>
      <c r="Y191" s="113">
        <v>0.47252747252747251</v>
      </c>
      <c r="AA191" s="108"/>
      <c r="AB191" s="108"/>
      <c r="AC191" s="108"/>
      <c r="AD191" s="108"/>
      <c r="AE191" s="108"/>
    </row>
    <row r="192" spans="1:31" x14ac:dyDescent="0.45">
      <c r="A192" s="108" t="s">
        <v>1870</v>
      </c>
      <c r="B192" s="108">
        <v>0</v>
      </c>
      <c r="F192" s="108">
        <v>0.449971530249</v>
      </c>
      <c r="G192" s="108">
        <v>97.163701067600002</v>
      </c>
      <c r="H192" s="108">
        <f>(Table2[[#This Row],[RD]]/(Table2[[#This Row],[OnT]]/100))/0.3296</f>
        <v>1.4050564876222456</v>
      </c>
      <c r="I192" s="108" t="s">
        <v>4598</v>
      </c>
      <c r="J192" s="108" t="s">
        <v>4596</v>
      </c>
      <c r="K192" s="110">
        <v>0.98569999999999991</v>
      </c>
      <c r="L192" s="110">
        <f t="shared" si="4"/>
        <v>1</v>
      </c>
      <c r="M192" s="110">
        <v>1</v>
      </c>
      <c r="N192" s="110">
        <v>1</v>
      </c>
      <c r="O192" s="110">
        <v>1</v>
      </c>
      <c r="P192" s="110">
        <f t="shared" si="5"/>
        <v>6.9265232974910398E-2</v>
      </c>
      <c r="Q192" s="113">
        <v>0.11827956989247312</v>
      </c>
      <c r="R192" s="113">
        <v>2.5000000000000001E-2</v>
      </c>
      <c r="S192" s="113">
        <v>6.4516129032258063E-2</v>
      </c>
      <c r="T192" s="110">
        <v>1</v>
      </c>
      <c r="U192" s="110">
        <v>1</v>
      </c>
      <c r="V192" s="110">
        <v>1</v>
      </c>
      <c r="W192" s="113">
        <v>0.10526315789473684</v>
      </c>
      <c r="X192" s="113">
        <v>2.2222222222222223E-2</v>
      </c>
      <c r="Y192" s="113">
        <v>5.4945054945054944E-2</v>
      </c>
      <c r="AA192" s="108"/>
      <c r="AB192" s="108"/>
      <c r="AC192" s="108"/>
      <c r="AD192" s="108"/>
      <c r="AE192" s="108"/>
    </row>
    <row r="193" spans="1:31" x14ac:dyDescent="0.45">
      <c r="A193" s="108" t="s">
        <v>2543</v>
      </c>
      <c r="B193" s="108">
        <v>0</v>
      </c>
      <c r="F193" s="108">
        <v>0.44287188612099998</v>
      </c>
      <c r="G193" s="108">
        <v>96.013167259799999</v>
      </c>
      <c r="H193" s="108">
        <f>(Table2[[#This Row],[RD]]/(Table2[[#This Row],[OnT]]/100))/0.3296</f>
        <v>1.3994587840240917</v>
      </c>
      <c r="I193" s="108" t="s">
        <v>4598</v>
      </c>
      <c r="J193" s="108" t="s">
        <v>4596</v>
      </c>
      <c r="K193" s="110">
        <v>0.98930000000000007</v>
      </c>
      <c r="L193" s="110">
        <f t="shared" si="4"/>
        <v>1</v>
      </c>
      <c r="M193" s="110">
        <v>1</v>
      </c>
      <c r="N193" s="110">
        <v>1</v>
      </c>
      <c r="O193" s="110">
        <v>1</v>
      </c>
      <c r="P193" s="110">
        <f t="shared" si="5"/>
        <v>0.26353046594982077</v>
      </c>
      <c r="Q193" s="113">
        <v>2.1505376344086023E-2</v>
      </c>
      <c r="R193" s="113">
        <v>0.42499999999999999</v>
      </c>
      <c r="S193" s="113">
        <v>0.34408602150537637</v>
      </c>
      <c r="T193" s="110">
        <v>1</v>
      </c>
      <c r="U193" s="110">
        <v>1</v>
      </c>
      <c r="V193" s="110">
        <v>1</v>
      </c>
      <c r="W193" s="113">
        <v>2.1052631578947368E-2</v>
      </c>
      <c r="X193" s="113">
        <v>0.41111111111111109</v>
      </c>
      <c r="Y193" s="113">
        <v>0.36263736263736263</v>
      </c>
      <c r="AA193" s="108"/>
      <c r="AB193" s="108"/>
      <c r="AC193" s="108"/>
      <c r="AD193" s="108"/>
      <c r="AE193" s="108"/>
    </row>
    <row r="194" spans="1:31" x14ac:dyDescent="0.45">
      <c r="A194" s="108" t="s">
        <v>3393</v>
      </c>
      <c r="B194" s="108">
        <v>0</v>
      </c>
      <c r="F194" s="108">
        <v>0.443747330961</v>
      </c>
      <c r="G194" s="108">
        <v>96.283274021400004</v>
      </c>
      <c r="H194" s="108">
        <f>(Table2[[#This Row],[RD]]/(Table2[[#This Row],[OnT]]/100))/0.3296</f>
        <v>1.3982914471556203</v>
      </c>
      <c r="I194" s="108" t="s">
        <v>4625</v>
      </c>
      <c r="J194" s="108" t="s">
        <v>4596</v>
      </c>
      <c r="K194" s="110">
        <v>0.98219999999999996</v>
      </c>
      <c r="L194" s="110">
        <f t="shared" ref="L194:L257" si="6">AVERAGE(M194,N194,O194)</f>
        <v>1</v>
      </c>
      <c r="M194" s="110">
        <v>1</v>
      </c>
      <c r="N194" s="110">
        <v>1</v>
      </c>
      <c r="O194" s="110">
        <v>1</v>
      </c>
      <c r="P194" s="110">
        <f t="shared" ref="P194:P257" si="7">AVERAGE(Q194,R194,S194)</f>
        <v>0.13261648745519714</v>
      </c>
      <c r="Q194" s="113">
        <v>0.38709677419354838</v>
      </c>
      <c r="R194" s="113">
        <v>0</v>
      </c>
      <c r="S194" s="113">
        <v>1.0752688172043012E-2</v>
      </c>
      <c r="T194" s="110">
        <v>1</v>
      </c>
      <c r="U194" s="110">
        <v>1</v>
      </c>
      <c r="V194" s="110">
        <v>1</v>
      </c>
      <c r="W194" s="113">
        <v>0.35789473684210527</v>
      </c>
      <c r="X194" s="113">
        <v>0</v>
      </c>
      <c r="Y194" s="113">
        <v>1.098901098901099E-2</v>
      </c>
      <c r="AA194" s="108"/>
      <c r="AB194" s="108"/>
      <c r="AC194" s="108"/>
      <c r="AD194" s="108"/>
      <c r="AE194" s="108"/>
    </row>
    <row r="195" spans="1:31" x14ac:dyDescent="0.45">
      <c r="A195" s="108" t="s">
        <v>1574</v>
      </c>
      <c r="B195" s="108">
        <v>0</v>
      </c>
      <c r="F195" s="108">
        <v>0.44533096085399998</v>
      </c>
      <c r="G195" s="108">
        <v>97.244483985800002</v>
      </c>
      <c r="H195" s="108">
        <f>(Table2[[#This Row],[RD]]/(Table2[[#This Row],[OnT]]/100))/0.3296</f>
        <v>1.3894109286704723</v>
      </c>
      <c r="I195" s="108" t="s">
        <v>4598</v>
      </c>
      <c r="J195" s="108" t="s">
        <v>4596</v>
      </c>
      <c r="K195" s="110">
        <v>0.98569999999999991</v>
      </c>
      <c r="L195" s="110">
        <f t="shared" si="6"/>
        <v>1</v>
      </c>
      <c r="M195" s="110">
        <v>1</v>
      </c>
      <c r="N195" s="110">
        <v>1</v>
      </c>
      <c r="O195" s="110">
        <v>1</v>
      </c>
      <c r="P195" s="110">
        <f t="shared" si="7"/>
        <v>0.23902329749103943</v>
      </c>
      <c r="Q195" s="113">
        <v>6.4516129032258063E-2</v>
      </c>
      <c r="R195" s="113">
        <v>0.4375</v>
      </c>
      <c r="S195" s="113">
        <v>0.21505376344086022</v>
      </c>
      <c r="T195" s="110">
        <v>1</v>
      </c>
      <c r="U195" s="110">
        <v>1</v>
      </c>
      <c r="V195" s="110">
        <v>1</v>
      </c>
      <c r="W195" s="113">
        <v>8.4210526315789472E-2</v>
      </c>
      <c r="X195" s="113">
        <v>0.41111111111111109</v>
      </c>
      <c r="Y195" s="113">
        <v>0.21978021978021978</v>
      </c>
      <c r="AA195" s="108"/>
      <c r="AB195" s="108"/>
      <c r="AC195" s="108"/>
      <c r="AD195" s="108"/>
      <c r="AE195" s="108"/>
    </row>
    <row r="196" spans="1:31" x14ac:dyDescent="0.45">
      <c r="A196" s="108" t="s">
        <v>2236</v>
      </c>
      <c r="B196" s="108">
        <v>0</v>
      </c>
      <c r="F196" s="108">
        <v>0.43613879003599998</v>
      </c>
      <c r="G196" s="108">
        <v>95.541637010700001</v>
      </c>
      <c r="H196" s="108">
        <f>(Table2[[#This Row],[RD]]/(Table2[[#This Row],[OnT]]/100))/0.3296</f>
        <v>1.3849842452528431</v>
      </c>
      <c r="I196" s="108" t="s">
        <v>4598</v>
      </c>
      <c r="J196" s="108" t="s">
        <v>4596</v>
      </c>
      <c r="K196" s="110">
        <v>0.98930000000000007</v>
      </c>
      <c r="L196" s="110">
        <f t="shared" si="6"/>
        <v>1</v>
      </c>
      <c r="M196" s="110">
        <v>1</v>
      </c>
      <c r="N196" s="110">
        <v>1</v>
      </c>
      <c r="O196" s="110">
        <v>1</v>
      </c>
      <c r="P196" s="110">
        <f t="shared" si="7"/>
        <v>0.40147849462365598</v>
      </c>
      <c r="Q196" s="113">
        <v>0.24731182795698925</v>
      </c>
      <c r="R196" s="113">
        <v>0.46250000000000002</v>
      </c>
      <c r="S196" s="113">
        <v>0.4946236559139785</v>
      </c>
      <c r="T196" s="110">
        <v>1</v>
      </c>
      <c r="U196" s="110">
        <v>1</v>
      </c>
      <c r="V196" s="110">
        <v>1</v>
      </c>
      <c r="W196" s="113">
        <v>0.23157894736842105</v>
      </c>
      <c r="X196" s="113">
        <v>0.46666666666666667</v>
      </c>
      <c r="Y196" s="113">
        <v>0.50549450549450547</v>
      </c>
      <c r="AA196" s="108"/>
      <c r="AB196" s="108"/>
      <c r="AC196" s="108"/>
      <c r="AD196" s="108"/>
      <c r="AE196" s="108"/>
    </row>
    <row r="197" spans="1:31" x14ac:dyDescent="0.45">
      <c r="A197" s="108" t="s">
        <v>3687</v>
      </c>
      <c r="B197" s="108">
        <v>0</v>
      </c>
      <c r="F197" s="108">
        <v>0.43982562277600001</v>
      </c>
      <c r="G197" s="108">
        <v>96.801067615700006</v>
      </c>
      <c r="H197" s="108">
        <f>(Table2[[#This Row],[RD]]/(Table2[[#This Row],[OnT]]/100))/0.3296</f>
        <v>1.3785203325408379</v>
      </c>
      <c r="I197" s="108" t="s">
        <v>4598</v>
      </c>
      <c r="J197" s="108" t="s">
        <v>4596</v>
      </c>
      <c r="K197" s="110">
        <v>0.97499999999999998</v>
      </c>
      <c r="L197" s="110">
        <f t="shared" si="6"/>
        <v>1</v>
      </c>
      <c r="M197" s="110">
        <v>1</v>
      </c>
      <c r="N197" s="110">
        <v>1</v>
      </c>
      <c r="O197" s="110">
        <v>1</v>
      </c>
      <c r="P197" s="110">
        <f t="shared" si="7"/>
        <v>0.34955197132616483</v>
      </c>
      <c r="Q197" s="113">
        <v>0.40860215053763443</v>
      </c>
      <c r="R197" s="113">
        <v>0.42499999999999999</v>
      </c>
      <c r="S197" s="113">
        <v>0.21505376344086022</v>
      </c>
      <c r="T197" s="110">
        <v>1</v>
      </c>
      <c r="U197" s="110">
        <v>1</v>
      </c>
      <c r="V197" s="110">
        <v>1</v>
      </c>
      <c r="W197" s="113">
        <v>0.41052631578947368</v>
      </c>
      <c r="X197" s="113">
        <v>0.41111111111111109</v>
      </c>
      <c r="Y197" s="113">
        <v>0.21978021978021978</v>
      </c>
      <c r="AA197" s="108"/>
      <c r="AB197" s="108"/>
      <c r="AC197" s="108"/>
      <c r="AD197" s="108"/>
      <c r="AE197" s="108"/>
    </row>
    <row r="198" spans="1:31" x14ac:dyDescent="0.45">
      <c r="A198" s="108" t="s">
        <v>2489</v>
      </c>
      <c r="B198" s="108">
        <v>0</v>
      </c>
      <c r="F198" s="108">
        <v>0.42912099644099999</v>
      </c>
      <c r="G198" s="108">
        <v>97.092170818499994</v>
      </c>
      <c r="H198" s="108">
        <f>(Table2[[#This Row],[RD]]/(Table2[[#This Row],[OnT]]/100))/0.3296</f>
        <v>1.3409369259950545</v>
      </c>
      <c r="I198" s="108" t="s">
        <v>4598</v>
      </c>
      <c r="J198" s="108" t="s">
        <v>4596</v>
      </c>
      <c r="K198" s="110">
        <v>0.98569999999999991</v>
      </c>
      <c r="L198" s="110">
        <f t="shared" si="6"/>
        <v>1</v>
      </c>
      <c r="M198" s="110">
        <v>1</v>
      </c>
      <c r="N198" s="110">
        <v>1</v>
      </c>
      <c r="O198" s="110">
        <v>1</v>
      </c>
      <c r="P198" s="110">
        <f t="shared" si="7"/>
        <v>0.35165770609318997</v>
      </c>
      <c r="Q198" s="113">
        <v>0.4946236559139785</v>
      </c>
      <c r="R198" s="113">
        <v>0.16250000000000001</v>
      </c>
      <c r="S198" s="113">
        <v>0.39784946236559138</v>
      </c>
      <c r="T198" s="110">
        <v>1</v>
      </c>
      <c r="U198" s="110">
        <v>1</v>
      </c>
      <c r="V198" s="110">
        <v>1</v>
      </c>
      <c r="W198" s="113">
        <v>0.50526315789473686</v>
      </c>
      <c r="X198" s="113">
        <v>0.16666666666666666</v>
      </c>
      <c r="Y198" s="113">
        <v>0.39560439560439559</v>
      </c>
      <c r="AA198" s="108"/>
      <c r="AB198" s="108"/>
      <c r="AC198" s="108"/>
      <c r="AD198" s="108"/>
      <c r="AE198" s="108"/>
    </row>
    <row r="199" spans="1:31" x14ac:dyDescent="0.45">
      <c r="A199" s="108" t="s">
        <v>3206</v>
      </c>
      <c r="B199" s="108">
        <v>0</v>
      </c>
      <c r="F199" s="108">
        <v>0.420519572954</v>
      </c>
      <c r="G199" s="108">
        <v>95.919572953699998</v>
      </c>
      <c r="H199" s="108">
        <f>(Table2[[#This Row],[RD]]/(Table2[[#This Row],[OnT]]/100))/0.3296</f>
        <v>1.3301229140476698</v>
      </c>
      <c r="I199" s="108" t="s">
        <v>4598</v>
      </c>
      <c r="J199" s="108" t="s">
        <v>4596</v>
      </c>
      <c r="K199" s="110">
        <v>0.97860000000000003</v>
      </c>
      <c r="L199" s="110">
        <f t="shared" si="6"/>
        <v>1</v>
      </c>
      <c r="M199" s="110">
        <v>1</v>
      </c>
      <c r="N199" s="110">
        <v>1</v>
      </c>
      <c r="O199" s="110">
        <v>1</v>
      </c>
      <c r="P199" s="110">
        <f t="shared" si="7"/>
        <v>0.17226702508960576</v>
      </c>
      <c r="Q199" s="113">
        <v>7.5268817204301078E-2</v>
      </c>
      <c r="R199" s="113">
        <v>0.3125</v>
      </c>
      <c r="S199" s="113">
        <v>0.12903225806451613</v>
      </c>
      <c r="T199" s="110">
        <v>1</v>
      </c>
      <c r="U199" s="110">
        <v>1</v>
      </c>
      <c r="V199" s="110">
        <v>1</v>
      </c>
      <c r="W199" s="113">
        <v>9.4736842105263161E-2</v>
      </c>
      <c r="X199" s="113">
        <v>0.31111111111111112</v>
      </c>
      <c r="Y199" s="113">
        <v>0.13186813186813187</v>
      </c>
      <c r="AA199" s="108"/>
      <c r="AB199" s="108"/>
      <c r="AC199" s="108"/>
      <c r="AD199" s="108"/>
      <c r="AE199" s="108"/>
    </row>
    <row r="200" spans="1:31" x14ac:dyDescent="0.45">
      <c r="A200" s="108" t="s">
        <v>2402</v>
      </c>
      <c r="B200" s="108">
        <v>0</v>
      </c>
      <c r="F200" s="108">
        <v>0.41808540925299997</v>
      </c>
      <c r="G200" s="108">
        <v>95.999288256200003</v>
      </c>
      <c r="H200" s="108">
        <f>(Table2[[#This Row],[RD]]/(Table2[[#This Row],[OnT]]/100))/0.3296</f>
        <v>1.3213254353772705</v>
      </c>
      <c r="I200" s="108" t="s">
        <v>4598</v>
      </c>
      <c r="J200" s="108" t="s">
        <v>4596</v>
      </c>
      <c r="K200" s="110">
        <v>0.98569999999999991</v>
      </c>
      <c r="L200" s="110">
        <f t="shared" si="6"/>
        <v>1</v>
      </c>
      <c r="M200" s="110">
        <v>1</v>
      </c>
      <c r="N200" s="110">
        <v>1</v>
      </c>
      <c r="O200" s="110">
        <v>1</v>
      </c>
      <c r="P200" s="110">
        <f t="shared" si="7"/>
        <v>0.35421146953405019</v>
      </c>
      <c r="Q200" s="113">
        <v>9.6774193548387094E-2</v>
      </c>
      <c r="R200" s="113">
        <v>0.52500000000000002</v>
      </c>
      <c r="S200" s="113">
        <v>0.44086021505376344</v>
      </c>
      <c r="T200" s="110">
        <v>1</v>
      </c>
      <c r="U200" s="110">
        <v>1</v>
      </c>
      <c r="V200" s="110">
        <v>1</v>
      </c>
      <c r="W200" s="113">
        <v>8.4210526315789472E-2</v>
      </c>
      <c r="X200" s="113">
        <v>0.5</v>
      </c>
      <c r="Y200" s="113">
        <v>0.45054945054945056</v>
      </c>
      <c r="AA200" s="108"/>
      <c r="AB200" s="108"/>
      <c r="AC200" s="108"/>
      <c r="AD200" s="108"/>
      <c r="AE200" s="108"/>
    </row>
    <row r="201" spans="1:31" x14ac:dyDescent="0.45">
      <c r="A201" s="108" t="s">
        <v>2155</v>
      </c>
      <c r="B201" s="108">
        <v>0</v>
      </c>
      <c r="F201" s="108">
        <v>0.42408185053399999</v>
      </c>
      <c r="G201" s="108">
        <v>97.421352313200003</v>
      </c>
      <c r="H201" s="108">
        <f>(Table2[[#This Row],[RD]]/(Table2[[#This Row],[OnT]]/100))/0.3296</f>
        <v>1.3207126254875259</v>
      </c>
      <c r="I201" s="108" t="s">
        <v>4598</v>
      </c>
      <c r="J201" s="108" t="s">
        <v>4596</v>
      </c>
      <c r="K201" s="110">
        <v>0.98569999999999991</v>
      </c>
      <c r="L201" s="110">
        <f t="shared" si="6"/>
        <v>1</v>
      </c>
      <c r="M201" s="110">
        <v>1</v>
      </c>
      <c r="N201" s="110">
        <v>1</v>
      </c>
      <c r="O201" s="110">
        <v>1</v>
      </c>
      <c r="P201" s="110">
        <f t="shared" si="7"/>
        <v>0.19887992831541215</v>
      </c>
      <c r="Q201" s="113">
        <v>0.39784946236559138</v>
      </c>
      <c r="R201" s="113">
        <v>3.7499999999999999E-2</v>
      </c>
      <c r="S201" s="113">
        <v>0.16129032258064516</v>
      </c>
      <c r="T201" s="110">
        <v>1</v>
      </c>
      <c r="U201" s="110">
        <v>1</v>
      </c>
      <c r="V201" s="110">
        <v>1</v>
      </c>
      <c r="W201" s="113">
        <v>0.41052631578947368</v>
      </c>
      <c r="X201" s="113">
        <v>4.4444444444444446E-2</v>
      </c>
      <c r="Y201" s="113">
        <v>0.16483516483516483</v>
      </c>
      <c r="AA201" s="108"/>
      <c r="AB201" s="108"/>
      <c r="AC201" s="108"/>
      <c r="AD201" s="108"/>
      <c r="AE201" s="108"/>
    </row>
    <row r="202" spans="1:31" x14ac:dyDescent="0.45">
      <c r="A202" s="108" t="s">
        <v>3644</v>
      </c>
      <c r="B202" s="108">
        <v>0</v>
      </c>
      <c r="F202" s="108">
        <v>0.41886832740199997</v>
      </c>
      <c r="G202" s="108">
        <v>96.808185053399995</v>
      </c>
      <c r="H202" s="108">
        <f>(Table2[[#This Row],[RD]]/(Table2[[#This Row],[OnT]]/100))/0.3296</f>
        <v>1.3127385574588397</v>
      </c>
      <c r="I202" s="108" t="s">
        <v>4598</v>
      </c>
      <c r="J202" s="108" t="s">
        <v>4596</v>
      </c>
      <c r="K202" s="110">
        <v>0.98569999999999991</v>
      </c>
      <c r="L202" s="110">
        <f t="shared" si="6"/>
        <v>1</v>
      </c>
      <c r="M202" s="110">
        <v>1</v>
      </c>
      <c r="N202" s="110">
        <v>1</v>
      </c>
      <c r="O202" s="110">
        <v>1</v>
      </c>
      <c r="P202" s="110">
        <f t="shared" si="7"/>
        <v>0.22562724014336918</v>
      </c>
      <c r="Q202" s="113">
        <v>0.18279569892473119</v>
      </c>
      <c r="R202" s="113">
        <v>0.15</v>
      </c>
      <c r="S202" s="113">
        <v>0.34408602150537637</v>
      </c>
      <c r="T202" s="110">
        <v>1</v>
      </c>
      <c r="U202" s="110">
        <v>1</v>
      </c>
      <c r="V202" s="110">
        <v>1</v>
      </c>
      <c r="W202" s="113">
        <v>0.17894736842105263</v>
      </c>
      <c r="X202" s="113">
        <v>0.18888888888888888</v>
      </c>
      <c r="Y202" s="113">
        <v>0.35164835164835168</v>
      </c>
      <c r="AA202" s="108"/>
      <c r="AB202" s="108"/>
      <c r="AC202" s="108"/>
      <c r="AD202" s="108"/>
      <c r="AE202" s="108"/>
    </row>
    <row r="203" spans="1:31" x14ac:dyDescent="0.45">
      <c r="A203" s="108" t="s">
        <v>967</v>
      </c>
      <c r="B203" s="108">
        <v>0</v>
      </c>
      <c r="F203" s="108">
        <v>0.40803202846999997</v>
      </c>
      <c r="G203" s="108">
        <v>95.998576512499994</v>
      </c>
      <c r="H203" s="108">
        <f>(Table2[[#This Row],[RD]]/(Table2[[#This Row],[OnT]]/100))/0.3296</f>
        <v>1.2895620918553681</v>
      </c>
      <c r="I203" s="108" t="s">
        <v>4598</v>
      </c>
      <c r="J203" s="108" t="s">
        <v>4596</v>
      </c>
      <c r="K203" s="110">
        <v>0.98569999999999991</v>
      </c>
      <c r="L203" s="110">
        <f t="shared" si="6"/>
        <v>1</v>
      </c>
      <c r="M203" s="110">
        <v>1</v>
      </c>
      <c r="N203" s="110">
        <v>1</v>
      </c>
      <c r="O203" s="110">
        <v>1</v>
      </c>
      <c r="P203" s="110">
        <f t="shared" si="7"/>
        <v>0.17759856630824369</v>
      </c>
      <c r="Q203" s="113">
        <v>0.12903225806451613</v>
      </c>
      <c r="R203" s="113">
        <v>0.35</v>
      </c>
      <c r="S203" s="113">
        <v>5.3763440860215055E-2</v>
      </c>
      <c r="T203" s="110">
        <v>1</v>
      </c>
      <c r="U203" s="110">
        <v>1</v>
      </c>
      <c r="V203" s="110">
        <v>1</v>
      </c>
      <c r="W203" s="113">
        <v>0.15789473684210525</v>
      </c>
      <c r="X203" s="113">
        <v>0.35555555555555557</v>
      </c>
      <c r="Y203" s="113">
        <v>5.4945054945054944E-2</v>
      </c>
      <c r="AA203" s="108"/>
      <c r="AB203" s="108"/>
      <c r="AC203" s="108"/>
      <c r="AD203" s="108"/>
      <c r="AE203" s="108"/>
    </row>
    <row r="204" spans="1:31" x14ac:dyDescent="0.45">
      <c r="A204" s="108" t="s">
        <v>2176</v>
      </c>
      <c r="B204" s="108">
        <v>0</v>
      </c>
      <c r="F204" s="108">
        <v>0.41205693950200001</v>
      </c>
      <c r="G204" s="108">
        <v>97.167259786499997</v>
      </c>
      <c r="H204" s="108">
        <f>(Table2[[#This Row],[RD]]/(Table2[[#This Row],[OnT]]/100))/0.3296</f>
        <v>1.2866193366884884</v>
      </c>
      <c r="I204" s="108" t="s">
        <v>4598</v>
      </c>
      <c r="J204" s="108" t="s">
        <v>4596</v>
      </c>
      <c r="K204" s="110">
        <v>0.98930000000000007</v>
      </c>
      <c r="L204" s="110">
        <f t="shared" si="6"/>
        <v>1</v>
      </c>
      <c r="M204" s="110">
        <v>1</v>
      </c>
      <c r="N204" s="110">
        <v>1</v>
      </c>
      <c r="O204" s="110">
        <v>1</v>
      </c>
      <c r="P204" s="110">
        <f t="shared" si="7"/>
        <v>3.9919354838709675E-2</v>
      </c>
      <c r="Q204" s="113">
        <v>0</v>
      </c>
      <c r="R204" s="113">
        <v>8.7499999999999994E-2</v>
      </c>
      <c r="S204" s="113">
        <v>3.2258064516129031E-2</v>
      </c>
      <c r="T204" s="110">
        <v>1</v>
      </c>
      <c r="U204" s="110">
        <v>1</v>
      </c>
      <c r="V204" s="110">
        <v>1</v>
      </c>
      <c r="W204" s="113">
        <v>0</v>
      </c>
      <c r="X204" s="113">
        <v>8.8888888888888892E-2</v>
      </c>
      <c r="Y204" s="113">
        <v>3.2967032967032968E-2</v>
      </c>
      <c r="AA204" s="108"/>
      <c r="AB204" s="108"/>
      <c r="AC204" s="108"/>
      <c r="AD204" s="108"/>
      <c r="AE204" s="108"/>
    </row>
    <row r="205" spans="1:31" x14ac:dyDescent="0.45">
      <c r="A205" s="108" t="s">
        <v>3676</v>
      </c>
      <c r="B205" s="108">
        <v>0</v>
      </c>
      <c r="F205" s="108">
        <v>0.397921708185</v>
      </c>
      <c r="G205" s="108">
        <v>94.696797153000006</v>
      </c>
      <c r="H205" s="108">
        <f>(Table2[[#This Row],[RD]]/(Table2[[#This Row],[OnT]]/100))/0.3296</f>
        <v>1.2748971161586247</v>
      </c>
      <c r="I205" s="108" t="s">
        <v>4595</v>
      </c>
      <c r="J205" s="108" t="s">
        <v>4596</v>
      </c>
      <c r="K205" s="110">
        <v>0.98569999999999991</v>
      </c>
      <c r="L205" s="110">
        <f t="shared" si="6"/>
        <v>1</v>
      </c>
      <c r="M205" s="110">
        <v>1</v>
      </c>
      <c r="N205" s="110">
        <v>1</v>
      </c>
      <c r="O205" s="110">
        <v>1</v>
      </c>
      <c r="P205" s="110">
        <f t="shared" si="7"/>
        <v>0.14453405017921148</v>
      </c>
      <c r="Q205" s="113">
        <v>0.39784946236559138</v>
      </c>
      <c r="R205" s="113">
        <v>2.5000000000000001E-2</v>
      </c>
      <c r="S205" s="113">
        <v>1.0752688172043012E-2</v>
      </c>
      <c r="T205" s="110">
        <v>1</v>
      </c>
      <c r="U205" s="110">
        <v>1</v>
      </c>
      <c r="V205" s="110">
        <v>1</v>
      </c>
      <c r="W205" s="113">
        <v>0.42105263157894735</v>
      </c>
      <c r="X205" s="113">
        <v>3.3333333333333333E-2</v>
      </c>
      <c r="Y205" s="113">
        <v>1.098901098901099E-2</v>
      </c>
      <c r="AA205" s="108"/>
      <c r="AB205" s="108"/>
      <c r="AC205" s="108"/>
      <c r="AD205" s="108"/>
      <c r="AE205" s="108"/>
    </row>
    <row r="206" spans="1:31" x14ac:dyDescent="0.45">
      <c r="A206" s="108" t="s">
        <v>2424</v>
      </c>
      <c r="B206" s="108">
        <v>0</v>
      </c>
      <c r="F206" s="108">
        <v>0.40748042704600002</v>
      </c>
      <c r="G206" s="108">
        <v>97.144128113899995</v>
      </c>
      <c r="H206" s="108">
        <f>(Table2[[#This Row],[RD]]/(Table2[[#This Row],[OnT]]/100))/0.3296</f>
        <v>1.2726324559388025</v>
      </c>
      <c r="I206" s="108" t="s">
        <v>4598</v>
      </c>
      <c r="J206" s="108" t="s">
        <v>4596</v>
      </c>
      <c r="K206" s="110">
        <v>0.98569999999999991</v>
      </c>
      <c r="L206" s="110">
        <f t="shared" si="6"/>
        <v>1</v>
      </c>
      <c r="M206" s="110">
        <v>1</v>
      </c>
      <c r="N206" s="110">
        <v>1</v>
      </c>
      <c r="O206" s="110">
        <v>1</v>
      </c>
      <c r="P206" s="110">
        <f t="shared" si="7"/>
        <v>0.30098566308243729</v>
      </c>
      <c r="Q206" s="113">
        <v>0.32258064516129031</v>
      </c>
      <c r="R206" s="113">
        <v>7.4999999999999997E-2</v>
      </c>
      <c r="S206" s="113">
        <v>0.5053763440860215</v>
      </c>
      <c r="T206" s="110">
        <v>1</v>
      </c>
      <c r="U206" s="110">
        <v>1</v>
      </c>
      <c r="V206" s="110">
        <v>1</v>
      </c>
      <c r="W206" s="113">
        <v>0.3473684210526316</v>
      </c>
      <c r="X206" s="113">
        <v>8.8888888888888892E-2</v>
      </c>
      <c r="Y206" s="113">
        <v>0.51648351648351654</v>
      </c>
      <c r="AA206" s="108"/>
      <c r="AB206" s="108"/>
      <c r="AC206" s="108"/>
      <c r="AD206" s="108"/>
      <c r="AE206" s="108"/>
    </row>
    <row r="207" spans="1:31" x14ac:dyDescent="0.45">
      <c r="A207" s="108" t="s">
        <v>990</v>
      </c>
      <c r="B207" s="108">
        <v>0</v>
      </c>
      <c r="F207" s="108">
        <v>0.407854092527</v>
      </c>
      <c r="G207" s="108">
        <v>97.269750889700006</v>
      </c>
      <c r="H207" s="108">
        <f>(Table2[[#This Row],[RD]]/(Table2[[#This Row],[OnT]]/100))/0.3296</f>
        <v>1.2721543808960321</v>
      </c>
      <c r="I207" s="108" t="s">
        <v>4598</v>
      </c>
      <c r="J207" s="108" t="s">
        <v>4596</v>
      </c>
      <c r="K207" s="110">
        <v>0.98219999999999996</v>
      </c>
      <c r="L207" s="110">
        <f t="shared" si="6"/>
        <v>1</v>
      </c>
      <c r="M207" s="110">
        <v>1</v>
      </c>
      <c r="N207" s="110">
        <v>1</v>
      </c>
      <c r="O207" s="110">
        <v>1</v>
      </c>
      <c r="P207" s="110">
        <f t="shared" si="7"/>
        <v>0.19668458781362005</v>
      </c>
      <c r="Q207" s="113">
        <v>0.16129032258064516</v>
      </c>
      <c r="R207" s="113">
        <v>0.375</v>
      </c>
      <c r="S207" s="113">
        <v>5.3763440860215055E-2</v>
      </c>
      <c r="T207" s="110">
        <v>1</v>
      </c>
      <c r="U207" s="110">
        <v>1</v>
      </c>
      <c r="V207" s="110">
        <v>1</v>
      </c>
      <c r="W207" s="113">
        <v>0.2</v>
      </c>
      <c r="X207" s="113">
        <v>0.37777777777777777</v>
      </c>
      <c r="Y207" s="113">
        <v>5.4945054945054944E-2</v>
      </c>
      <c r="AA207" s="108"/>
      <c r="AB207" s="108"/>
      <c r="AC207" s="108"/>
      <c r="AD207" s="108"/>
      <c r="AE207" s="108"/>
    </row>
    <row r="208" spans="1:31" x14ac:dyDescent="0.45">
      <c r="A208" s="108" t="s">
        <v>1608</v>
      </c>
      <c r="B208" s="108">
        <v>0</v>
      </c>
      <c r="F208" s="108">
        <v>0.40232028469800002</v>
      </c>
      <c r="G208" s="108">
        <v>96.678647686800005</v>
      </c>
      <c r="H208" s="108">
        <f>(Table2[[#This Row],[RD]]/(Table2[[#This Row],[OnT]]/100))/0.3296</f>
        <v>1.2625662035362</v>
      </c>
      <c r="I208" s="108" t="s">
        <v>4598</v>
      </c>
      <c r="J208" s="108" t="s">
        <v>4596</v>
      </c>
      <c r="K208" s="110">
        <v>0.98930000000000007</v>
      </c>
      <c r="L208" s="110">
        <f t="shared" si="6"/>
        <v>1</v>
      </c>
      <c r="M208" s="110">
        <v>1</v>
      </c>
      <c r="N208" s="110">
        <v>1</v>
      </c>
      <c r="O208" s="110">
        <v>1</v>
      </c>
      <c r="P208" s="110">
        <f t="shared" si="7"/>
        <v>5.6003584229390689E-2</v>
      </c>
      <c r="Q208" s="113">
        <v>0</v>
      </c>
      <c r="R208" s="113">
        <v>0.125</v>
      </c>
      <c r="S208" s="113">
        <v>4.3010752688172046E-2</v>
      </c>
      <c r="T208" s="110">
        <v>1</v>
      </c>
      <c r="U208" s="110">
        <v>1</v>
      </c>
      <c r="V208" s="110">
        <v>1</v>
      </c>
      <c r="W208" s="113">
        <v>0</v>
      </c>
      <c r="X208" s="113">
        <v>0.14444444444444443</v>
      </c>
      <c r="Y208" s="113">
        <v>4.3956043956043959E-2</v>
      </c>
      <c r="AA208" s="108"/>
      <c r="AB208" s="108"/>
      <c r="AC208" s="108"/>
      <c r="AD208" s="108"/>
      <c r="AE208" s="108"/>
    </row>
    <row r="209" spans="1:31" x14ac:dyDescent="0.45">
      <c r="A209" s="108" t="s">
        <v>2668</v>
      </c>
      <c r="B209" s="108">
        <v>0</v>
      </c>
      <c r="F209" s="108">
        <v>0.33901779359400003</v>
      </c>
      <c r="G209" s="108">
        <v>81.665480427000006</v>
      </c>
      <c r="H209" s="108">
        <f>(Table2[[#This Row],[RD]]/(Table2[[#This Row],[OnT]]/100))/0.3296</f>
        <v>1.2594959308588769</v>
      </c>
      <c r="I209" s="108" t="s">
        <v>4598</v>
      </c>
      <c r="J209" s="108" t="s">
        <v>4596</v>
      </c>
      <c r="K209" s="110">
        <v>0.98219999999999996</v>
      </c>
      <c r="L209" s="110">
        <f t="shared" si="6"/>
        <v>1</v>
      </c>
      <c r="M209" s="110">
        <v>1</v>
      </c>
      <c r="N209" s="110">
        <v>1</v>
      </c>
      <c r="O209" s="110">
        <v>1</v>
      </c>
      <c r="P209" s="110">
        <f t="shared" si="7"/>
        <v>0.18893369175627239</v>
      </c>
      <c r="Q209" s="113">
        <v>1.0752688172043012E-2</v>
      </c>
      <c r="R209" s="113">
        <v>0.36249999999999999</v>
      </c>
      <c r="S209" s="113">
        <v>0.19354838709677419</v>
      </c>
      <c r="T209" s="110">
        <v>1</v>
      </c>
      <c r="U209" s="110">
        <v>1</v>
      </c>
      <c r="V209" s="110">
        <v>1</v>
      </c>
      <c r="W209" s="113">
        <v>1.0526315789473684E-2</v>
      </c>
      <c r="X209" s="113">
        <v>0.4</v>
      </c>
      <c r="Y209" s="113">
        <v>0.17582417582417584</v>
      </c>
      <c r="AA209" s="108"/>
      <c r="AB209" s="108"/>
      <c r="AC209" s="108"/>
      <c r="AD209" s="108"/>
      <c r="AE209" s="108"/>
    </row>
    <row r="210" spans="1:31" x14ac:dyDescent="0.45">
      <c r="A210" s="108" t="s">
        <v>3795</v>
      </c>
      <c r="B210" s="108">
        <v>0</v>
      </c>
      <c r="F210" s="108">
        <v>0.40353024911000002</v>
      </c>
      <c r="G210" s="108">
        <v>97.547686832699995</v>
      </c>
      <c r="H210" s="108">
        <f>(Table2[[#This Row],[RD]]/(Table2[[#This Row],[OnT]]/100))/0.3296</f>
        <v>1.2550814683701046</v>
      </c>
      <c r="I210" s="108" t="s">
        <v>4598</v>
      </c>
      <c r="J210" s="108" t="s">
        <v>4596</v>
      </c>
      <c r="K210" s="110">
        <v>0.98219999999999996</v>
      </c>
      <c r="L210" s="110">
        <f t="shared" si="6"/>
        <v>1</v>
      </c>
      <c r="M210" s="110">
        <v>1</v>
      </c>
      <c r="N210" s="110">
        <v>1</v>
      </c>
      <c r="O210" s="110">
        <v>1</v>
      </c>
      <c r="P210" s="110">
        <f t="shared" si="7"/>
        <v>0.32755376344086023</v>
      </c>
      <c r="Q210" s="113">
        <v>0.17204301075268819</v>
      </c>
      <c r="R210" s="113">
        <v>0.33750000000000002</v>
      </c>
      <c r="S210" s="113">
        <v>0.4731182795698925</v>
      </c>
      <c r="T210" s="110">
        <v>1</v>
      </c>
      <c r="U210" s="110">
        <v>1</v>
      </c>
      <c r="V210" s="110">
        <v>1</v>
      </c>
      <c r="W210" s="113">
        <v>0.18947368421052632</v>
      </c>
      <c r="X210" s="113">
        <v>0.35555555555555557</v>
      </c>
      <c r="Y210" s="113">
        <v>0.47252747252747251</v>
      </c>
      <c r="AA210" s="108"/>
      <c r="AB210" s="108"/>
      <c r="AC210" s="108"/>
      <c r="AD210" s="108"/>
      <c r="AE210" s="108"/>
    </row>
    <row r="211" spans="1:31" x14ac:dyDescent="0.45">
      <c r="A211" s="108" t="s">
        <v>2358</v>
      </c>
      <c r="B211" s="108">
        <v>0</v>
      </c>
      <c r="F211" s="108">
        <v>0.39578291814900002</v>
      </c>
      <c r="G211" s="108">
        <v>95.691103202799994</v>
      </c>
      <c r="H211" s="108">
        <f>(Table2[[#This Row],[RD]]/(Table2[[#This Row],[OnT]]/100))/0.3296</f>
        <v>1.254868685142009</v>
      </c>
      <c r="I211" s="108" t="s">
        <v>4598</v>
      </c>
      <c r="J211" s="108" t="s">
        <v>4596</v>
      </c>
      <c r="K211" s="110">
        <v>0.98930000000000007</v>
      </c>
      <c r="L211" s="110">
        <f t="shared" si="6"/>
        <v>1</v>
      </c>
      <c r="M211" s="110">
        <v>1</v>
      </c>
      <c r="N211" s="110">
        <v>1</v>
      </c>
      <c r="O211" s="110">
        <v>1</v>
      </c>
      <c r="P211" s="110">
        <f t="shared" si="7"/>
        <v>6.093189964157706E-2</v>
      </c>
      <c r="Q211" s="113">
        <v>0.15053763440860216</v>
      </c>
      <c r="R211" s="113">
        <v>0</v>
      </c>
      <c r="S211" s="113">
        <v>3.2258064516129031E-2</v>
      </c>
      <c r="T211" s="110">
        <v>1</v>
      </c>
      <c r="U211" s="110">
        <v>1</v>
      </c>
      <c r="V211" s="110">
        <v>1</v>
      </c>
      <c r="W211" s="113">
        <v>0.14736842105263157</v>
      </c>
      <c r="X211" s="113">
        <v>1.1111111111111112E-2</v>
      </c>
      <c r="Y211" s="113">
        <v>3.2967032967032968E-2</v>
      </c>
      <c r="AA211" s="108"/>
      <c r="AB211" s="108"/>
      <c r="AC211" s="108"/>
      <c r="AD211" s="108"/>
      <c r="AE211" s="108"/>
    </row>
    <row r="212" spans="1:31" x14ac:dyDescent="0.45">
      <c r="A212" s="108" t="s">
        <v>2201</v>
      </c>
      <c r="B212" s="108">
        <v>0</v>
      </c>
      <c r="F212" s="108">
        <v>0.39762989323800002</v>
      </c>
      <c r="G212" s="108">
        <v>96.372241992900001</v>
      </c>
      <c r="H212" s="108">
        <f>(Table2[[#This Row],[RD]]/(Table2[[#This Row],[OnT]]/100))/0.3296</f>
        <v>1.2518141636719109</v>
      </c>
      <c r="I212" s="108" t="s">
        <v>4598</v>
      </c>
      <c r="J212" s="108" t="s">
        <v>4596</v>
      </c>
      <c r="K212" s="110">
        <v>0.98930000000000007</v>
      </c>
      <c r="L212" s="110">
        <f t="shared" si="6"/>
        <v>1</v>
      </c>
      <c r="M212" s="110">
        <v>1</v>
      </c>
      <c r="N212" s="110">
        <v>1</v>
      </c>
      <c r="O212" s="110">
        <v>1</v>
      </c>
      <c r="P212" s="110">
        <f t="shared" si="7"/>
        <v>0.18534946236559138</v>
      </c>
      <c r="Q212" s="113">
        <v>3.2258064516129031E-2</v>
      </c>
      <c r="R212" s="113">
        <v>0.36249999999999999</v>
      </c>
      <c r="S212" s="113">
        <v>0.16129032258064516</v>
      </c>
      <c r="T212" s="110">
        <v>1</v>
      </c>
      <c r="U212" s="110">
        <v>1</v>
      </c>
      <c r="V212" s="110">
        <v>1</v>
      </c>
      <c r="W212" s="113">
        <v>2.1052631578947368E-2</v>
      </c>
      <c r="X212" s="113">
        <v>0.33333333333333331</v>
      </c>
      <c r="Y212" s="113">
        <v>0.16483516483516483</v>
      </c>
      <c r="AA212" s="108"/>
      <c r="AB212" s="108"/>
      <c r="AC212" s="108"/>
      <c r="AD212" s="108"/>
      <c r="AE212" s="108"/>
    </row>
    <row r="213" spans="1:31" x14ac:dyDescent="0.45">
      <c r="A213" s="108" t="s">
        <v>2746</v>
      </c>
      <c r="B213" s="108">
        <v>0</v>
      </c>
      <c r="F213" s="108">
        <v>0.39579715302500001</v>
      </c>
      <c r="G213" s="108">
        <v>96.212811387900004</v>
      </c>
      <c r="H213" s="108">
        <f>(Table2[[#This Row],[RD]]/(Table2[[#This Row],[OnT]]/100))/0.3296</f>
        <v>1.2481091234875392</v>
      </c>
      <c r="I213" s="108" t="s">
        <v>4598</v>
      </c>
      <c r="J213" s="108" t="s">
        <v>4596</v>
      </c>
      <c r="K213" s="110">
        <v>0.98569999999999991</v>
      </c>
      <c r="L213" s="110">
        <f t="shared" si="6"/>
        <v>1</v>
      </c>
      <c r="M213" s="110">
        <v>1</v>
      </c>
      <c r="N213" s="110">
        <v>1</v>
      </c>
      <c r="O213" s="110">
        <v>1</v>
      </c>
      <c r="P213" s="110">
        <f t="shared" si="7"/>
        <v>0.30497311827956985</v>
      </c>
      <c r="Q213" s="113">
        <v>0.35483870967741937</v>
      </c>
      <c r="R213" s="113">
        <v>0.23749999999999999</v>
      </c>
      <c r="S213" s="113">
        <v>0.32258064516129031</v>
      </c>
      <c r="T213" s="110">
        <v>1</v>
      </c>
      <c r="U213" s="110">
        <v>1</v>
      </c>
      <c r="V213" s="110">
        <v>1</v>
      </c>
      <c r="W213" s="113">
        <v>0.3473684210526316</v>
      </c>
      <c r="X213" s="113">
        <v>0.23333333333333334</v>
      </c>
      <c r="Y213" s="113">
        <v>0.30769230769230771</v>
      </c>
      <c r="AA213" s="108"/>
      <c r="AB213" s="108"/>
      <c r="AC213" s="108"/>
      <c r="AD213" s="108"/>
      <c r="AE213" s="108"/>
    </row>
    <row r="214" spans="1:31" x14ac:dyDescent="0.45">
      <c r="A214" s="108" t="s">
        <v>322</v>
      </c>
      <c r="B214" s="108">
        <v>0</v>
      </c>
      <c r="F214" s="108">
        <v>0.39221352313199997</v>
      </c>
      <c r="G214" s="108">
        <v>96.344483985799997</v>
      </c>
      <c r="H214" s="108">
        <f>(Table2[[#This Row],[RD]]/(Table2[[#This Row],[OnT]]/100))/0.3296</f>
        <v>1.2351181553489965</v>
      </c>
      <c r="I214" s="108" t="s">
        <v>4607</v>
      </c>
      <c r="J214" s="108" t="s">
        <v>4596</v>
      </c>
      <c r="K214" s="110">
        <v>0.98930000000000007</v>
      </c>
      <c r="L214" s="110">
        <f t="shared" si="6"/>
        <v>1</v>
      </c>
      <c r="M214" s="110">
        <v>1</v>
      </c>
      <c r="N214" s="110">
        <v>1</v>
      </c>
      <c r="O214" s="110">
        <v>1</v>
      </c>
      <c r="P214" s="110">
        <f t="shared" si="7"/>
        <v>4.4086021505376348E-2</v>
      </c>
      <c r="Q214" s="113">
        <v>0</v>
      </c>
      <c r="R214" s="113">
        <v>0.1</v>
      </c>
      <c r="S214" s="113">
        <v>3.2258064516129031E-2</v>
      </c>
      <c r="T214" s="110">
        <v>1</v>
      </c>
      <c r="U214" s="110">
        <v>1</v>
      </c>
      <c r="V214" s="110">
        <v>1</v>
      </c>
      <c r="W214" s="113">
        <v>0</v>
      </c>
      <c r="X214" s="113">
        <v>8.8888888888888892E-2</v>
      </c>
      <c r="Y214" s="113">
        <v>3.2967032967032968E-2</v>
      </c>
      <c r="AA214" s="108"/>
      <c r="AB214" s="108"/>
      <c r="AC214" s="108"/>
      <c r="AD214" s="108"/>
      <c r="AE214" s="108"/>
    </row>
    <row r="215" spans="1:31" x14ac:dyDescent="0.45">
      <c r="A215" s="108" t="s">
        <v>2060</v>
      </c>
      <c r="B215" s="108">
        <v>0</v>
      </c>
      <c r="F215" s="108">
        <v>0.39813523131700002</v>
      </c>
      <c r="G215" s="108">
        <v>98.113879003600005</v>
      </c>
      <c r="H215" s="108">
        <f>(Table2[[#This Row],[RD]]/(Table2[[#This Row],[OnT]]/100))/0.3296</f>
        <v>1.2311556461754669</v>
      </c>
      <c r="I215" s="108" t="s">
        <v>4598</v>
      </c>
      <c r="J215" s="108" t="s">
        <v>4596</v>
      </c>
      <c r="K215" s="110">
        <v>0.98569999999999991</v>
      </c>
      <c r="L215" s="110">
        <f t="shared" si="6"/>
        <v>1</v>
      </c>
      <c r="M215" s="110">
        <v>1</v>
      </c>
      <c r="N215" s="110">
        <v>1</v>
      </c>
      <c r="O215" s="110">
        <v>1</v>
      </c>
      <c r="P215" s="110">
        <f t="shared" si="7"/>
        <v>0.18561827956989249</v>
      </c>
      <c r="Q215" s="113">
        <v>4.3010752688172046E-2</v>
      </c>
      <c r="R215" s="113">
        <v>0.13750000000000001</v>
      </c>
      <c r="S215" s="113">
        <v>0.37634408602150538</v>
      </c>
      <c r="T215" s="110">
        <v>1</v>
      </c>
      <c r="U215" s="110">
        <v>1</v>
      </c>
      <c r="V215" s="110">
        <v>1</v>
      </c>
      <c r="W215" s="113">
        <v>3.1578947368421054E-2</v>
      </c>
      <c r="X215" s="113">
        <v>0.13333333333333333</v>
      </c>
      <c r="Y215" s="113">
        <v>0.38461538461538464</v>
      </c>
      <c r="AA215" s="108"/>
      <c r="AB215" s="108"/>
      <c r="AC215" s="108"/>
      <c r="AD215" s="108"/>
      <c r="AE215" s="108"/>
    </row>
    <row r="216" spans="1:31" x14ac:dyDescent="0.45">
      <c r="A216" s="108" t="s">
        <v>2413</v>
      </c>
      <c r="B216" s="108">
        <v>0</v>
      </c>
      <c r="F216" s="108">
        <v>0.35480071174400002</v>
      </c>
      <c r="G216" s="108">
        <v>88.118149466199995</v>
      </c>
      <c r="H216" s="108">
        <f>(Table2[[#This Row],[RD]]/(Table2[[#This Row],[OnT]]/100))/0.3296</f>
        <v>1.2216081211623617</v>
      </c>
      <c r="I216" s="108" t="s">
        <v>4598</v>
      </c>
      <c r="J216" s="108" t="s">
        <v>4596</v>
      </c>
      <c r="K216" s="110">
        <v>0.97860000000000003</v>
      </c>
      <c r="L216" s="110">
        <f t="shared" si="6"/>
        <v>1</v>
      </c>
      <c r="M216" s="110">
        <v>1</v>
      </c>
      <c r="N216" s="110">
        <v>1</v>
      </c>
      <c r="O216" s="110">
        <v>1</v>
      </c>
      <c r="P216" s="110">
        <f t="shared" si="7"/>
        <v>0.25586917562724015</v>
      </c>
      <c r="Q216" s="113">
        <v>1.0752688172043012E-2</v>
      </c>
      <c r="R216" s="113">
        <v>0.33750000000000002</v>
      </c>
      <c r="S216" s="113">
        <v>0.41935483870967744</v>
      </c>
      <c r="T216" s="110">
        <v>1</v>
      </c>
      <c r="U216" s="110">
        <v>1</v>
      </c>
      <c r="V216" s="110">
        <v>1</v>
      </c>
      <c r="W216" s="113">
        <v>1.0526315789473684E-2</v>
      </c>
      <c r="X216" s="113">
        <v>0.31111111111111112</v>
      </c>
      <c r="Y216" s="113">
        <v>0.43956043956043955</v>
      </c>
      <c r="AA216" s="108"/>
      <c r="AB216" s="108"/>
      <c r="AC216" s="108"/>
      <c r="AD216" s="108"/>
      <c r="AE216" s="108"/>
    </row>
    <row r="217" spans="1:31" x14ac:dyDescent="0.45">
      <c r="A217" s="108" t="s">
        <v>2600</v>
      </c>
      <c r="B217" s="108">
        <v>0</v>
      </c>
      <c r="F217" s="108">
        <v>0.378320284698</v>
      </c>
      <c r="G217" s="108">
        <v>95.642704626300002</v>
      </c>
      <c r="H217" s="108">
        <f>(Table2[[#This Row],[RD]]/(Table2[[#This Row],[OnT]]/100))/0.3296</f>
        <v>1.2001086776389194</v>
      </c>
      <c r="I217" s="108" t="s">
        <v>4598</v>
      </c>
      <c r="J217" s="108" t="s">
        <v>4596</v>
      </c>
      <c r="K217" s="110">
        <v>0.98930000000000007</v>
      </c>
      <c r="L217" s="110">
        <f t="shared" si="6"/>
        <v>1</v>
      </c>
      <c r="M217" s="110">
        <v>1</v>
      </c>
      <c r="N217" s="110">
        <v>1</v>
      </c>
      <c r="O217" s="110">
        <v>1</v>
      </c>
      <c r="P217" s="110">
        <f t="shared" si="7"/>
        <v>5.4928315412186374E-2</v>
      </c>
      <c r="Q217" s="113">
        <v>0</v>
      </c>
      <c r="R217" s="113">
        <v>2.5000000000000001E-2</v>
      </c>
      <c r="S217" s="113">
        <v>0.13978494623655913</v>
      </c>
      <c r="T217" s="110">
        <v>1</v>
      </c>
      <c r="U217" s="110">
        <v>1</v>
      </c>
      <c r="V217" s="110">
        <v>1</v>
      </c>
      <c r="W217" s="113">
        <v>0</v>
      </c>
      <c r="X217" s="113">
        <v>2.2222222222222223E-2</v>
      </c>
      <c r="Y217" s="113">
        <v>0.13186813186813187</v>
      </c>
      <c r="AA217" s="108"/>
      <c r="AB217" s="108"/>
      <c r="AC217" s="108"/>
      <c r="AD217" s="108"/>
      <c r="AE217" s="108"/>
    </row>
    <row r="218" spans="1:31" x14ac:dyDescent="0.45">
      <c r="A218" s="108" t="s">
        <v>3238</v>
      </c>
      <c r="B218" s="108">
        <v>0</v>
      </c>
      <c r="F218" s="108">
        <v>0.373476868327</v>
      </c>
      <c r="G218" s="108">
        <v>94.676868327400001</v>
      </c>
      <c r="H218" s="108">
        <f>(Table2[[#This Row],[RD]]/(Table2[[#This Row],[OnT]]/100))/0.3296</f>
        <v>1.1968304259998013</v>
      </c>
      <c r="I218" s="108" t="s">
        <v>4598</v>
      </c>
      <c r="J218" s="108" t="s">
        <v>4596</v>
      </c>
      <c r="K218" s="110">
        <v>0.98219999999999996</v>
      </c>
      <c r="L218" s="110">
        <f t="shared" si="6"/>
        <v>1</v>
      </c>
      <c r="M218" s="110">
        <v>1</v>
      </c>
      <c r="N218" s="110">
        <v>1</v>
      </c>
      <c r="O218" s="110">
        <v>1</v>
      </c>
      <c r="P218" s="110">
        <f t="shared" si="7"/>
        <v>5.0089605734767027E-2</v>
      </c>
      <c r="Q218" s="113">
        <v>1.0752688172043012E-2</v>
      </c>
      <c r="R218" s="113">
        <v>7.4999999999999997E-2</v>
      </c>
      <c r="S218" s="113">
        <v>6.4516129032258063E-2</v>
      </c>
      <c r="T218" s="110">
        <v>1</v>
      </c>
      <c r="U218" s="110">
        <v>1</v>
      </c>
      <c r="V218" s="110">
        <v>1</v>
      </c>
      <c r="W218" s="113">
        <v>1.0526315789473684E-2</v>
      </c>
      <c r="X218" s="113">
        <v>7.7777777777777779E-2</v>
      </c>
      <c r="Y218" s="113">
        <v>6.5934065934065936E-2</v>
      </c>
      <c r="AA218" s="108"/>
      <c r="AB218" s="108"/>
      <c r="AC218" s="108"/>
      <c r="AD218" s="108"/>
      <c r="AE218" s="108"/>
    </row>
    <row r="219" spans="1:31" x14ac:dyDescent="0.45">
      <c r="A219" s="108" t="s">
        <v>2037</v>
      </c>
      <c r="B219" s="108">
        <v>0</v>
      </c>
      <c r="F219" s="108">
        <v>0.37989323843400002</v>
      </c>
      <c r="G219" s="108">
        <v>96.6014234875</v>
      </c>
      <c r="H219" s="108">
        <f>(Table2[[#This Row],[RD]]/(Table2[[#This Row],[OnT]]/100))/0.3296</f>
        <v>1.193138431329805</v>
      </c>
      <c r="I219" s="108" t="s">
        <v>4598</v>
      </c>
      <c r="J219" s="108" t="s">
        <v>4596</v>
      </c>
      <c r="K219" s="110">
        <v>0.98930000000000007</v>
      </c>
      <c r="L219" s="110">
        <f t="shared" si="6"/>
        <v>1</v>
      </c>
      <c r="M219" s="110">
        <v>1</v>
      </c>
      <c r="N219" s="110">
        <v>1</v>
      </c>
      <c r="O219" s="110">
        <v>1</v>
      </c>
      <c r="P219" s="110">
        <f t="shared" si="7"/>
        <v>0.29278673835125452</v>
      </c>
      <c r="Q219" s="113">
        <v>0</v>
      </c>
      <c r="R219" s="113">
        <v>0.4375</v>
      </c>
      <c r="S219" s="113">
        <v>0.44086021505376344</v>
      </c>
      <c r="T219" s="110">
        <v>1</v>
      </c>
      <c r="U219" s="110">
        <v>1</v>
      </c>
      <c r="V219" s="110">
        <v>1</v>
      </c>
      <c r="W219" s="113">
        <v>0</v>
      </c>
      <c r="X219" s="113">
        <v>0.4777777777777778</v>
      </c>
      <c r="Y219" s="113">
        <v>0.43956043956043955</v>
      </c>
      <c r="AA219" s="108"/>
      <c r="AB219" s="108"/>
      <c r="AC219" s="108"/>
      <c r="AD219" s="108"/>
      <c r="AE219" s="108"/>
    </row>
    <row r="220" spans="1:31" x14ac:dyDescent="0.45">
      <c r="A220" s="108" t="s">
        <v>585</v>
      </c>
      <c r="B220" s="108">
        <v>0</v>
      </c>
      <c r="F220" s="108">
        <v>0.37755871886100001</v>
      </c>
      <c r="G220" s="108">
        <v>96.549822064099999</v>
      </c>
      <c r="H220" s="108">
        <f>(Table2[[#This Row],[RD]]/(Table2[[#This Row],[OnT]]/100))/0.3296</f>
        <v>1.186440116923785</v>
      </c>
      <c r="I220" s="108" t="s">
        <v>4598</v>
      </c>
      <c r="J220" s="108" t="s">
        <v>4596</v>
      </c>
      <c r="K220" s="110">
        <v>0.97860000000000003</v>
      </c>
      <c r="L220" s="110">
        <f t="shared" si="6"/>
        <v>1</v>
      </c>
      <c r="M220" s="110">
        <v>1</v>
      </c>
      <c r="N220" s="110">
        <v>1</v>
      </c>
      <c r="O220" s="110">
        <v>1</v>
      </c>
      <c r="P220" s="110">
        <f t="shared" si="7"/>
        <v>0.38181003584229395</v>
      </c>
      <c r="Q220" s="113">
        <v>0.29032258064516131</v>
      </c>
      <c r="R220" s="113">
        <v>0.42499999999999999</v>
      </c>
      <c r="S220" s="113">
        <v>0.43010752688172044</v>
      </c>
      <c r="T220" s="110">
        <v>1</v>
      </c>
      <c r="U220" s="110">
        <v>1</v>
      </c>
      <c r="V220" s="110">
        <v>1</v>
      </c>
      <c r="W220" s="113">
        <v>0.27368421052631581</v>
      </c>
      <c r="X220" s="113">
        <v>0.43333333333333335</v>
      </c>
      <c r="Y220" s="113">
        <v>0.43956043956043955</v>
      </c>
      <c r="AA220" s="108"/>
      <c r="AB220" s="108"/>
      <c r="AC220" s="108"/>
      <c r="AD220" s="108"/>
      <c r="AE220" s="108"/>
    </row>
    <row r="221" spans="1:31" x14ac:dyDescent="0.45">
      <c r="A221" s="108" t="s">
        <v>2634</v>
      </c>
      <c r="B221" s="108">
        <v>0</v>
      </c>
      <c r="F221" s="108">
        <v>0.36187900355899999</v>
      </c>
      <c r="G221" s="108">
        <v>96.501779359400004</v>
      </c>
      <c r="H221" s="108">
        <f>(Table2[[#This Row],[RD]]/(Table2[[#This Row],[OnT]]/100))/0.3296</f>
        <v>1.1377343270865716</v>
      </c>
      <c r="I221" s="108" t="s">
        <v>4598</v>
      </c>
      <c r="J221" s="108" t="s">
        <v>4596</v>
      </c>
      <c r="K221" s="110">
        <v>0.98930000000000007</v>
      </c>
      <c r="L221" s="110">
        <f t="shared" si="6"/>
        <v>1</v>
      </c>
      <c r="M221" s="110">
        <v>1</v>
      </c>
      <c r="N221" s="110">
        <v>1</v>
      </c>
      <c r="O221" s="110">
        <v>1</v>
      </c>
      <c r="P221" s="110">
        <f t="shared" si="7"/>
        <v>0.17710573476702507</v>
      </c>
      <c r="Q221" s="113">
        <v>0.24731182795698925</v>
      </c>
      <c r="R221" s="113">
        <v>0.26250000000000001</v>
      </c>
      <c r="S221" s="113">
        <v>2.1505376344086023E-2</v>
      </c>
      <c r="T221" s="110">
        <v>1</v>
      </c>
      <c r="U221" s="110">
        <v>1</v>
      </c>
      <c r="V221" s="110">
        <v>1</v>
      </c>
      <c r="W221" s="113">
        <v>0.24210526315789474</v>
      </c>
      <c r="X221" s="113">
        <v>0.27777777777777779</v>
      </c>
      <c r="Y221" s="113">
        <v>2.197802197802198E-2</v>
      </c>
      <c r="AA221" s="108"/>
      <c r="AB221" s="108"/>
      <c r="AC221" s="108"/>
      <c r="AD221" s="108"/>
      <c r="AE221" s="108"/>
    </row>
    <row r="222" spans="1:31" x14ac:dyDescent="0.45">
      <c r="A222" s="108" t="s">
        <v>2303</v>
      </c>
      <c r="B222" s="108">
        <v>0</v>
      </c>
      <c r="F222" s="108">
        <v>0.35756227757999998</v>
      </c>
      <c r="G222" s="108">
        <v>95.480782918100005</v>
      </c>
      <c r="H222" s="108">
        <f>(Table2[[#This Row],[RD]]/(Table2[[#This Row],[OnT]]/100))/0.3296</f>
        <v>1.1361836110533445</v>
      </c>
      <c r="I222" s="108" t="s">
        <v>4598</v>
      </c>
      <c r="J222" s="108" t="s">
        <v>4596</v>
      </c>
      <c r="K222" s="110">
        <v>0.98569999999999991</v>
      </c>
      <c r="L222" s="110">
        <f t="shared" si="6"/>
        <v>1</v>
      </c>
      <c r="M222" s="110">
        <v>1</v>
      </c>
      <c r="N222" s="110">
        <v>1</v>
      </c>
      <c r="O222" s="110">
        <v>1</v>
      </c>
      <c r="P222" s="110">
        <f t="shared" si="7"/>
        <v>0.48991935483870969</v>
      </c>
      <c r="Q222" s="113">
        <v>0.5376344086021505</v>
      </c>
      <c r="R222" s="113">
        <v>0.4375</v>
      </c>
      <c r="S222" s="113">
        <v>0.4946236559139785</v>
      </c>
      <c r="T222" s="110">
        <v>1</v>
      </c>
      <c r="U222" s="110">
        <v>1</v>
      </c>
      <c r="V222" s="110">
        <v>1</v>
      </c>
      <c r="W222" s="113">
        <v>0.52631578947368418</v>
      </c>
      <c r="X222" s="113">
        <v>0.46666666666666667</v>
      </c>
      <c r="Y222" s="113">
        <v>0.48351648351648352</v>
      </c>
      <c r="AA222" s="108"/>
      <c r="AB222" s="108"/>
      <c r="AC222" s="108"/>
      <c r="AD222" s="108"/>
      <c r="AE222" s="108"/>
    </row>
    <row r="223" spans="1:31" x14ac:dyDescent="0.45">
      <c r="A223" s="108" t="s">
        <v>2702</v>
      </c>
      <c r="B223" s="108">
        <v>0</v>
      </c>
      <c r="F223" s="108">
        <v>0.359352313167</v>
      </c>
      <c r="G223" s="108">
        <v>96.916725978599999</v>
      </c>
      <c r="H223" s="108">
        <f>(Table2[[#This Row],[RD]]/(Table2[[#This Row],[OnT]]/100))/0.3296</f>
        <v>1.1249533343445788</v>
      </c>
      <c r="I223" s="108" t="s">
        <v>4598</v>
      </c>
      <c r="J223" s="108" t="s">
        <v>4596</v>
      </c>
      <c r="K223" s="110">
        <v>0.97499999999999998</v>
      </c>
      <c r="L223" s="110">
        <f t="shared" si="6"/>
        <v>1</v>
      </c>
      <c r="M223" s="110">
        <v>1</v>
      </c>
      <c r="N223" s="110">
        <v>1</v>
      </c>
      <c r="O223" s="110">
        <v>1</v>
      </c>
      <c r="P223" s="110">
        <f t="shared" si="7"/>
        <v>0.24287634408602146</v>
      </c>
      <c r="Q223" s="113">
        <v>0.18279569892473119</v>
      </c>
      <c r="R223" s="113">
        <v>0.21249999999999999</v>
      </c>
      <c r="S223" s="113">
        <v>0.33333333333333331</v>
      </c>
      <c r="T223" s="110">
        <v>1</v>
      </c>
      <c r="U223" s="110">
        <v>1</v>
      </c>
      <c r="V223" s="110">
        <v>1</v>
      </c>
      <c r="W223" s="113">
        <v>0.17894736842105263</v>
      </c>
      <c r="X223" s="113">
        <v>0.22222222222222221</v>
      </c>
      <c r="Y223" s="113">
        <v>0.34065934065934067</v>
      </c>
      <c r="AA223" s="108"/>
      <c r="AB223" s="108"/>
      <c r="AC223" s="108"/>
      <c r="AD223" s="108"/>
      <c r="AE223" s="108"/>
    </row>
    <row r="224" spans="1:31" x14ac:dyDescent="0.45">
      <c r="A224" s="108" t="s">
        <v>2260</v>
      </c>
      <c r="B224" s="108">
        <v>0</v>
      </c>
      <c r="F224" s="108">
        <v>0.35654448398600003</v>
      </c>
      <c r="G224" s="108">
        <v>96.328825622799997</v>
      </c>
      <c r="H224" s="108">
        <f>(Table2[[#This Row],[RD]]/(Table2[[#This Row],[OnT]]/100))/0.3296</f>
        <v>1.1229754273715777</v>
      </c>
      <c r="I224" s="108" t="s">
        <v>4598</v>
      </c>
      <c r="J224" s="108" t="s">
        <v>4596</v>
      </c>
      <c r="K224" s="110">
        <v>0.98219999999999996</v>
      </c>
      <c r="L224" s="110">
        <f t="shared" si="6"/>
        <v>1</v>
      </c>
      <c r="M224" s="110">
        <v>1</v>
      </c>
      <c r="N224" s="110">
        <v>1</v>
      </c>
      <c r="O224" s="110">
        <v>1</v>
      </c>
      <c r="P224" s="110">
        <f t="shared" si="7"/>
        <v>0.35488351254480288</v>
      </c>
      <c r="Q224" s="113">
        <v>0.12903225806451613</v>
      </c>
      <c r="R224" s="113">
        <v>0.46250000000000002</v>
      </c>
      <c r="S224" s="113">
        <v>0.4731182795698925</v>
      </c>
      <c r="T224" s="110">
        <v>1</v>
      </c>
      <c r="U224" s="110">
        <v>1</v>
      </c>
      <c r="V224" s="110">
        <v>1</v>
      </c>
      <c r="W224" s="113">
        <v>0.11578947368421053</v>
      </c>
      <c r="X224" s="113">
        <v>0.48888888888888887</v>
      </c>
      <c r="Y224" s="113">
        <v>0.46153846153846156</v>
      </c>
      <c r="AA224" s="108"/>
      <c r="AB224" s="108"/>
      <c r="AC224" s="108"/>
      <c r="AD224" s="108"/>
      <c r="AE224" s="108"/>
    </row>
    <row r="225" spans="1:31" x14ac:dyDescent="0.45">
      <c r="A225" s="108" t="s">
        <v>2212</v>
      </c>
      <c r="B225" s="108">
        <v>0</v>
      </c>
      <c r="F225" s="108">
        <v>0.355658362989</v>
      </c>
      <c r="G225" s="108">
        <v>96.253380782899995</v>
      </c>
      <c r="H225" s="108">
        <f>(Table2[[#This Row],[RD]]/(Table2[[#This Row],[OnT]]/100))/0.3296</f>
        <v>1.1210625107857997</v>
      </c>
      <c r="I225" s="108" t="s">
        <v>4598</v>
      </c>
      <c r="J225" s="108" t="s">
        <v>4596</v>
      </c>
      <c r="K225" s="110">
        <v>0.98930000000000007</v>
      </c>
      <c r="L225" s="110">
        <f t="shared" si="6"/>
        <v>1</v>
      </c>
      <c r="M225" s="110">
        <v>1</v>
      </c>
      <c r="N225" s="110">
        <v>1</v>
      </c>
      <c r="O225" s="110">
        <v>1</v>
      </c>
      <c r="P225" s="110">
        <f t="shared" si="7"/>
        <v>0.2196236559139785</v>
      </c>
      <c r="Q225" s="113">
        <v>0</v>
      </c>
      <c r="R225" s="113">
        <v>0.17499999999999999</v>
      </c>
      <c r="S225" s="113">
        <v>0.4838709677419355</v>
      </c>
      <c r="T225" s="110">
        <v>1</v>
      </c>
      <c r="U225" s="110">
        <v>1</v>
      </c>
      <c r="V225" s="110">
        <v>1</v>
      </c>
      <c r="W225" s="113">
        <v>0</v>
      </c>
      <c r="X225" s="113">
        <v>0.16666666666666666</v>
      </c>
      <c r="Y225" s="113">
        <v>0.48351648351648352</v>
      </c>
      <c r="AA225" s="108"/>
      <c r="AB225" s="108"/>
      <c r="AC225" s="108"/>
      <c r="AD225" s="108"/>
      <c r="AE225" s="108"/>
    </row>
    <row r="226" spans="1:31" x14ac:dyDescent="0.45">
      <c r="A226" s="108" t="s">
        <v>1001</v>
      </c>
      <c r="B226" s="108">
        <v>0</v>
      </c>
      <c r="F226" s="108">
        <v>0.34533807829199997</v>
      </c>
      <c r="G226" s="108">
        <v>93.593238434200003</v>
      </c>
      <c r="H226" s="108">
        <f>(Table2[[#This Row],[RD]]/(Table2[[#This Row],[OnT]]/100))/0.3296</f>
        <v>1.1194708522462191</v>
      </c>
      <c r="I226" s="108" t="s">
        <v>4598</v>
      </c>
      <c r="J226" s="108" t="s">
        <v>4596</v>
      </c>
      <c r="K226" s="110">
        <v>0.97499999999999998</v>
      </c>
      <c r="L226" s="110">
        <f t="shared" si="6"/>
        <v>1</v>
      </c>
      <c r="M226" s="110">
        <v>1</v>
      </c>
      <c r="N226" s="110">
        <v>1</v>
      </c>
      <c r="O226" s="110">
        <v>1</v>
      </c>
      <c r="P226" s="110">
        <f t="shared" si="7"/>
        <v>0.1103494623655914</v>
      </c>
      <c r="Q226" s="113">
        <v>0.12903225806451613</v>
      </c>
      <c r="R226" s="113">
        <v>0.13750000000000001</v>
      </c>
      <c r="S226" s="113">
        <v>6.4516129032258063E-2</v>
      </c>
      <c r="T226" s="110">
        <v>1</v>
      </c>
      <c r="U226" s="110">
        <v>1</v>
      </c>
      <c r="V226" s="110">
        <v>1</v>
      </c>
      <c r="W226" s="113">
        <v>9.4736842105263161E-2</v>
      </c>
      <c r="X226" s="113">
        <v>0.15555555555555556</v>
      </c>
      <c r="Y226" s="113">
        <v>6.5934065934065936E-2</v>
      </c>
      <c r="AA226" s="108"/>
      <c r="AB226" s="108"/>
      <c r="AC226" s="108"/>
      <c r="AD226" s="108"/>
      <c r="AE226" s="108"/>
    </row>
    <row r="227" spans="1:31" x14ac:dyDescent="0.45">
      <c r="A227" s="108" t="s">
        <v>2281</v>
      </c>
      <c r="B227" s="108">
        <v>0</v>
      </c>
      <c r="F227" s="108">
        <v>0.35422064056899999</v>
      </c>
      <c r="G227" s="108">
        <v>96.035231316700006</v>
      </c>
      <c r="H227" s="108">
        <f>(Table2[[#This Row],[RD]]/(Table2[[#This Row],[OnT]]/100))/0.3296</f>
        <v>1.1190669618648286</v>
      </c>
      <c r="I227" s="108" t="s">
        <v>4598</v>
      </c>
      <c r="J227" s="108" t="s">
        <v>4596</v>
      </c>
      <c r="K227" s="110">
        <v>0.97860000000000003</v>
      </c>
      <c r="L227" s="110">
        <f t="shared" si="6"/>
        <v>1</v>
      </c>
      <c r="M227" s="110">
        <v>1</v>
      </c>
      <c r="N227" s="110">
        <v>1</v>
      </c>
      <c r="O227" s="110">
        <v>1</v>
      </c>
      <c r="P227" s="110">
        <f t="shared" si="7"/>
        <v>0.36088709677419351</v>
      </c>
      <c r="Q227" s="113">
        <v>0.12903225806451613</v>
      </c>
      <c r="R227" s="113">
        <v>0.4375</v>
      </c>
      <c r="S227" s="113">
        <v>0.5161290322580645</v>
      </c>
      <c r="T227" s="110">
        <v>1</v>
      </c>
      <c r="U227" s="110">
        <v>1</v>
      </c>
      <c r="V227" s="110">
        <v>1</v>
      </c>
      <c r="W227" s="113">
        <v>9.4736842105263161E-2</v>
      </c>
      <c r="X227" s="113">
        <v>0.42222222222222222</v>
      </c>
      <c r="Y227" s="113">
        <v>0.52747252747252749</v>
      </c>
      <c r="AA227" s="108"/>
      <c r="AB227" s="108"/>
      <c r="AC227" s="108"/>
      <c r="AD227" s="108"/>
      <c r="AE227" s="108"/>
    </row>
    <row r="228" spans="1:31" x14ac:dyDescent="0.45">
      <c r="A228" s="108" t="s">
        <v>730</v>
      </c>
      <c r="B228" s="108" t="s">
        <v>735</v>
      </c>
      <c r="F228" s="108">
        <v>0.18500355871900001</v>
      </c>
      <c r="G228" s="108">
        <v>50.206405693999997</v>
      </c>
      <c r="H228" s="108">
        <f>(Table2[[#This Row],[RD]]/(Table2[[#This Row],[OnT]]/100))/0.3296</f>
        <v>1.1179792639854593</v>
      </c>
      <c r="I228" s="108" t="s">
        <v>4626</v>
      </c>
      <c r="J228" s="108" t="s">
        <v>4596</v>
      </c>
      <c r="K228" s="110">
        <v>0.98219999999999996</v>
      </c>
      <c r="L228" s="110">
        <f t="shared" si="6"/>
        <v>1</v>
      </c>
      <c r="M228" s="110">
        <v>1</v>
      </c>
      <c r="N228" s="110">
        <v>1</v>
      </c>
      <c r="O228" s="110">
        <v>1</v>
      </c>
      <c r="P228" s="110">
        <f t="shared" si="7"/>
        <v>0.2868727598566308</v>
      </c>
      <c r="Q228" s="113">
        <v>6.4516129032258063E-2</v>
      </c>
      <c r="R228" s="113">
        <v>0.38750000000000001</v>
      </c>
      <c r="S228" s="113">
        <v>0.40860215053763443</v>
      </c>
      <c r="T228" s="110">
        <v>1</v>
      </c>
      <c r="U228" s="110">
        <v>0.98888888888888893</v>
      </c>
      <c r="V228" s="110">
        <v>1</v>
      </c>
      <c r="W228" s="113">
        <v>6.3157894736842107E-2</v>
      </c>
      <c r="X228" s="113">
        <v>0.42696629213483145</v>
      </c>
      <c r="Y228" s="113">
        <v>0.39560439560439559</v>
      </c>
      <c r="AA228" s="108"/>
      <c r="AB228" s="108"/>
      <c r="AC228" s="108"/>
      <c r="AD228" s="108"/>
      <c r="AE228" s="108"/>
    </row>
    <row r="229" spans="1:31" x14ac:dyDescent="0.45">
      <c r="A229" s="108" t="s">
        <v>1671</v>
      </c>
      <c r="B229" s="108">
        <v>0</v>
      </c>
      <c r="F229" s="108">
        <v>0.342483985765</v>
      </c>
      <c r="G229" s="108">
        <v>93.274021352299997</v>
      </c>
      <c r="H229" s="108">
        <f>(Table2[[#This Row],[RD]]/(Table2[[#This Row],[OnT]]/100))/0.3296</f>
        <v>1.1140184025215791</v>
      </c>
      <c r="I229" s="108" t="s">
        <v>4598</v>
      </c>
      <c r="J229" s="108" t="s">
        <v>4596</v>
      </c>
      <c r="K229" s="110">
        <v>0.98930000000000007</v>
      </c>
      <c r="L229" s="110">
        <f t="shared" si="6"/>
        <v>1</v>
      </c>
      <c r="M229" s="110">
        <v>1</v>
      </c>
      <c r="N229" s="110">
        <v>1</v>
      </c>
      <c r="O229" s="110">
        <v>1</v>
      </c>
      <c r="P229" s="110">
        <f t="shared" si="7"/>
        <v>0.35430107526881721</v>
      </c>
      <c r="Q229" s="113">
        <v>0.46236559139784944</v>
      </c>
      <c r="R229" s="113">
        <v>0.45</v>
      </c>
      <c r="S229" s="113">
        <v>0.15053763440860216</v>
      </c>
      <c r="T229" s="110">
        <v>1</v>
      </c>
      <c r="U229" s="110">
        <v>1</v>
      </c>
      <c r="V229" s="110">
        <v>1</v>
      </c>
      <c r="W229" s="113">
        <v>0.44210526315789472</v>
      </c>
      <c r="X229" s="113">
        <v>0.4777777777777778</v>
      </c>
      <c r="Y229" s="113">
        <v>0.15384615384615385</v>
      </c>
      <c r="AA229" s="108"/>
      <c r="AB229" s="108"/>
      <c r="AC229" s="108"/>
      <c r="AD229" s="108"/>
      <c r="AE229" s="108"/>
    </row>
    <row r="230" spans="1:31" x14ac:dyDescent="0.45">
      <c r="A230" s="108" t="s">
        <v>1993</v>
      </c>
      <c r="B230" s="108">
        <v>0</v>
      </c>
      <c r="F230" s="108">
        <v>0.35208185053399998</v>
      </c>
      <c r="G230" s="108">
        <v>95.954092526699995</v>
      </c>
      <c r="H230" s="108">
        <f>(Table2[[#This Row],[RD]]/(Table2[[#This Row],[OnT]]/100))/0.3296</f>
        <v>1.1132505866616695</v>
      </c>
      <c r="I230" s="108" t="s">
        <v>4598</v>
      </c>
      <c r="J230" s="108" t="s">
        <v>4596</v>
      </c>
      <c r="K230" s="110">
        <v>0.98930000000000007</v>
      </c>
      <c r="L230" s="110">
        <f t="shared" si="6"/>
        <v>1</v>
      </c>
      <c r="M230" s="110">
        <v>1</v>
      </c>
      <c r="N230" s="110">
        <v>1</v>
      </c>
      <c r="O230" s="110">
        <v>1</v>
      </c>
      <c r="P230" s="110">
        <f t="shared" si="7"/>
        <v>0.48275089605734767</v>
      </c>
      <c r="Q230" s="113">
        <v>0.46236559139784944</v>
      </c>
      <c r="R230" s="113">
        <v>0.4375</v>
      </c>
      <c r="S230" s="113">
        <v>0.54838709677419351</v>
      </c>
      <c r="T230" s="110">
        <v>1</v>
      </c>
      <c r="U230" s="110">
        <v>1</v>
      </c>
      <c r="V230" s="110">
        <v>1</v>
      </c>
      <c r="W230" s="113">
        <v>0.4631578947368421</v>
      </c>
      <c r="X230" s="113">
        <v>0.44444444444444442</v>
      </c>
      <c r="Y230" s="113">
        <v>0.5494505494505495</v>
      </c>
      <c r="AA230" s="108"/>
      <c r="AB230" s="108"/>
      <c r="AC230" s="108"/>
      <c r="AD230" s="108"/>
      <c r="AE230" s="108"/>
    </row>
    <row r="231" spans="1:31" x14ac:dyDescent="0.45">
      <c r="A231" s="108" t="s">
        <v>3166</v>
      </c>
      <c r="B231" s="108">
        <v>0</v>
      </c>
      <c r="F231" s="108">
        <v>0.35084697508899998</v>
      </c>
      <c r="G231" s="108">
        <v>95.710676156600002</v>
      </c>
      <c r="H231" s="108">
        <f>(Table2[[#This Row],[RD]]/(Table2[[#This Row],[OnT]]/100))/0.3296</f>
        <v>1.1121673700390005</v>
      </c>
      <c r="I231" s="108" t="s">
        <v>4598</v>
      </c>
      <c r="J231" s="108" t="s">
        <v>4596</v>
      </c>
      <c r="K231" s="110">
        <v>0.98569999999999991</v>
      </c>
      <c r="L231" s="110">
        <f t="shared" si="6"/>
        <v>1</v>
      </c>
      <c r="M231" s="110">
        <v>1</v>
      </c>
      <c r="N231" s="110">
        <v>1</v>
      </c>
      <c r="O231" s="110">
        <v>1</v>
      </c>
      <c r="P231" s="110">
        <f t="shared" si="7"/>
        <v>5.4928315412186381E-2</v>
      </c>
      <c r="Q231" s="113">
        <v>6.4516129032258063E-2</v>
      </c>
      <c r="R231" s="113">
        <v>2.5000000000000001E-2</v>
      </c>
      <c r="S231" s="113">
        <v>7.5268817204301078E-2</v>
      </c>
      <c r="T231" s="110">
        <v>1</v>
      </c>
      <c r="U231" s="110">
        <v>1</v>
      </c>
      <c r="V231" s="110">
        <v>1</v>
      </c>
      <c r="W231" s="113">
        <v>5.2631578947368418E-2</v>
      </c>
      <c r="X231" s="113">
        <v>2.2222222222222223E-2</v>
      </c>
      <c r="Y231" s="113">
        <v>7.6923076923076927E-2</v>
      </c>
      <c r="AA231" s="108"/>
      <c r="AB231" s="108"/>
      <c r="AC231" s="108"/>
      <c r="AD231" s="108"/>
      <c r="AE231" s="108"/>
    </row>
    <row r="232" spans="1:31" x14ac:dyDescent="0.45">
      <c r="A232" s="108" t="s">
        <v>548</v>
      </c>
      <c r="B232" s="108">
        <v>0</v>
      </c>
      <c r="F232" s="108">
        <v>0.276395017794</v>
      </c>
      <c r="G232" s="108">
        <v>75.426690391500003</v>
      </c>
      <c r="H232" s="108">
        <f>(Table2[[#This Row],[RD]]/(Table2[[#This Row],[OnT]]/100))/0.3296</f>
        <v>1.1117776913461759</v>
      </c>
      <c r="I232" s="108" t="s">
        <v>4598</v>
      </c>
      <c r="J232" s="108" t="s">
        <v>4596</v>
      </c>
      <c r="K232" s="110">
        <v>0.96790000000000009</v>
      </c>
      <c r="L232" s="110">
        <f t="shared" si="6"/>
        <v>1</v>
      </c>
      <c r="M232" s="110">
        <v>1</v>
      </c>
      <c r="N232" s="110">
        <v>1</v>
      </c>
      <c r="O232" s="110">
        <v>1</v>
      </c>
      <c r="P232" s="110">
        <f t="shared" si="7"/>
        <v>0.12119175627240143</v>
      </c>
      <c r="Q232" s="113">
        <v>0</v>
      </c>
      <c r="R232" s="113">
        <v>6.25E-2</v>
      </c>
      <c r="S232" s="113">
        <v>0.30107526881720431</v>
      </c>
      <c r="T232" s="110">
        <v>1</v>
      </c>
      <c r="U232" s="110">
        <v>1</v>
      </c>
      <c r="V232" s="110">
        <v>1</v>
      </c>
      <c r="W232" s="113">
        <v>1.0526315789473684E-2</v>
      </c>
      <c r="X232" s="113">
        <v>5.5555555555555552E-2</v>
      </c>
      <c r="Y232" s="113">
        <v>0.2967032967032967</v>
      </c>
      <c r="AA232" s="108"/>
      <c r="AB232" s="108"/>
      <c r="AC232" s="108"/>
      <c r="AD232" s="108"/>
      <c r="AE232" s="108"/>
    </row>
    <row r="233" spans="1:31" x14ac:dyDescent="0.45">
      <c r="A233" s="108" t="s">
        <v>2511</v>
      </c>
      <c r="B233" s="108">
        <v>0</v>
      </c>
      <c r="F233" s="108">
        <v>0.34252669039099998</v>
      </c>
      <c r="G233" s="108">
        <v>93.771886120999994</v>
      </c>
      <c r="H233" s="108">
        <f>(Table2[[#This Row],[RD]]/(Table2[[#This Row],[OnT]]/100))/0.3296</f>
        <v>1.1082418949125374</v>
      </c>
      <c r="I233" s="108" t="s">
        <v>4598</v>
      </c>
      <c r="J233" s="108" t="s">
        <v>4596</v>
      </c>
      <c r="K233" s="110">
        <v>0.98930000000000007</v>
      </c>
      <c r="L233" s="110">
        <f t="shared" si="6"/>
        <v>1</v>
      </c>
      <c r="M233" s="110">
        <v>1</v>
      </c>
      <c r="N233" s="110">
        <v>1</v>
      </c>
      <c r="O233" s="110">
        <v>1</v>
      </c>
      <c r="P233" s="110">
        <f t="shared" si="7"/>
        <v>0.13019713261648747</v>
      </c>
      <c r="Q233" s="113">
        <v>0.32258064516129031</v>
      </c>
      <c r="R233" s="113">
        <v>2.5000000000000001E-2</v>
      </c>
      <c r="S233" s="113">
        <v>4.3010752688172046E-2</v>
      </c>
      <c r="T233" s="110">
        <v>1</v>
      </c>
      <c r="U233" s="110">
        <v>1</v>
      </c>
      <c r="V233" s="110">
        <v>1</v>
      </c>
      <c r="W233" s="113">
        <v>0.29473684210526313</v>
      </c>
      <c r="X233" s="113">
        <v>2.2222222222222223E-2</v>
      </c>
      <c r="Y233" s="113">
        <v>4.3956043956043959E-2</v>
      </c>
      <c r="AA233" s="108"/>
      <c r="AB233" s="108"/>
      <c r="AC233" s="108"/>
      <c r="AD233" s="108"/>
      <c r="AE233" s="108"/>
    </row>
    <row r="234" spans="1:31" x14ac:dyDescent="0.45">
      <c r="A234" s="108" t="s">
        <v>2724</v>
      </c>
      <c r="B234" s="108">
        <v>0</v>
      </c>
      <c r="F234" s="108">
        <v>0.34845907473299997</v>
      </c>
      <c r="G234" s="108">
        <v>97.201067615699998</v>
      </c>
      <c r="H234" s="108">
        <f>(Table2[[#This Row],[RD]]/(Table2[[#This Row],[OnT]]/100))/0.3296</f>
        <v>1.0876609614250092</v>
      </c>
      <c r="I234" s="108" t="s">
        <v>4598</v>
      </c>
      <c r="J234" s="108" t="s">
        <v>4596</v>
      </c>
      <c r="K234" s="110">
        <v>0.97860000000000003</v>
      </c>
      <c r="L234" s="110">
        <f t="shared" si="6"/>
        <v>1</v>
      </c>
      <c r="M234" s="110">
        <v>1</v>
      </c>
      <c r="N234" s="110">
        <v>1</v>
      </c>
      <c r="O234" s="110">
        <v>1</v>
      </c>
      <c r="P234" s="110">
        <f t="shared" si="7"/>
        <v>0.22387992831541217</v>
      </c>
      <c r="Q234" s="113">
        <v>0.17204301075268819</v>
      </c>
      <c r="R234" s="113">
        <v>0.1125</v>
      </c>
      <c r="S234" s="113">
        <v>0.38709677419354838</v>
      </c>
      <c r="T234" s="110">
        <v>1</v>
      </c>
      <c r="U234" s="110">
        <v>1</v>
      </c>
      <c r="V234" s="110">
        <v>1</v>
      </c>
      <c r="W234" s="113">
        <v>0.16842105263157894</v>
      </c>
      <c r="X234" s="113">
        <v>0.1111111111111111</v>
      </c>
      <c r="Y234" s="113">
        <v>0.38461538461538464</v>
      </c>
      <c r="AA234" s="108"/>
      <c r="AB234" s="108"/>
      <c r="AC234" s="108"/>
      <c r="AD234" s="108"/>
      <c r="AE234" s="108"/>
    </row>
    <row r="235" spans="1:31" x14ac:dyDescent="0.45">
      <c r="A235" s="108" t="s">
        <v>2554</v>
      </c>
      <c r="B235" s="108">
        <v>0</v>
      </c>
      <c r="F235" s="108">
        <v>0.34798220640600003</v>
      </c>
      <c r="G235" s="108">
        <v>97.850889679700003</v>
      </c>
      <c r="H235" s="108">
        <f>(Table2[[#This Row],[RD]]/(Table2[[#This Row],[OnT]]/100))/0.3296</f>
        <v>1.0789592825938159</v>
      </c>
      <c r="I235" s="108" t="s">
        <v>4598</v>
      </c>
      <c r="J235" s="108" t="s">
        <v>4596</v>
      </c>
      <c r="K235" s="110">
        <v>0.97499999999999998</v>
      </c>
      <c r="L235" s="110">
        <f t="shared" si="6"/>
        <v>1</v>
      </c>
      <c r="M235" s="110">
        <v>1</v>
      </c>
      <c r="N235" s="110">
        <v>1</v>
      </c>
      <c r="O235" s="110">
        <v>1</v>
      </c>
      <c r="P235" s="110">
        <f t="shared" si="7"/>
        <v>0.39224910394265233</v>
      </c>
      <c r="Q235" s="113">
        <v>0.4731182795698925</v>
      </c>
      <c r="R235" s="113">
        <v>0.1875</v>
      </c>
      <c r="S235" s="113">
        <v>0.5161290322580645</v>
      </c>
      <c r="T235" s="110">
        <v>1</v>
      </c>
      <c r="U235" s="110">
        <v>1</v>
      </c>
      <c r="V235" s="110">
        <v>1</v>
      </c>
      <c r="W235" s="113">
        <v>0.4631578947368421</v>
      </c>
      <c r="X235" s="113">
        <v>0.18888888888888888</v>
      </c>
      <c r="Y235" s="113">
        <v>0.51648351648351654</v>
      </c>
      <c r="AA235" s="108"/>
      <c r="AB235" s="108"/>
      <c r="AC235" s="108"/>
      <c r="AD235" s="108"/>
      <c r="AE235" s="108"/>
    </row>
    <row r="236" spans="1:31" x14ac:dyDescent="0.45">
      <c r="A236" s="108" t="s">
        <v>2690</v>
      </c>
      <c r="B236" s="108">
        <v>0</v>
      </c>
      <c r="F236" s="108">
        <v>0.34023131672599999</v>
      </c>
      <c r="G236" s="108">
        <v>95.673665480400004</v>
      </c>
      <c r="H236" s="108">
        <f>(Table2[[#This Row],[RD]]/(Table2[[#This Row],[OnT]]/100))/0.3296</f>
        <v>1.0789334801067283</v>
      </c>
      <c r="I236" s="108" t="s">
        <v>4598</v>
      </c>
      <c r="J236" s="108" t="s">
        <v>4596</v>
      </c>
      <c r="K236" s="110">
        <v>0.98219999999999996</v>
      </c>
      <c r="L236" s="110">
        <f t="shared" si="6"/>
        <v>1</v>
      </c>
      <c r="M236" s="110">
        <v>1</v>
      </c>
      <c r="N236" s="110">
        <v>1</v>
      </c>
      <c r="O236" s="110">
        <v>1</v>
      </c>
      <c r="P236" s="110">
        <f t="shared" si="7"/>
        <v>0.46017025089605729</v>
      </c>
      <c r="Q236" s="113">
        <v>0.5161290322580645</v>
      </c>
      <c r="R236" s="113">
        <v>0.33750000000000002</v>
      </c>
      <c r="S236" s="113">
        <v>0.5268817204301075</v>
      </c>
      <c r="T236" s="110">
        <v>1</v>
      </c>
      <c r="U236" s="110">
        <v>1</v>
      </c>
      <c r="V236" s="110">
        <v>1</v>
      </c>
      <c r="W236" s="113">
        <v>0.50526315789473686</v>
      </c>
      <c r="X236" s="113">
        <v>0.31111111111111112</v>
      </c>
      <c r="Y236" s="113">
        <v>0.53846153846153844</v>
      </c>
      <c r="AA236" s="108"/>
      <c r="AB236" s="108"/>
      <c r="AC236" s="108"/>
      <c r="AD236" s="108"/>
      <c r="AE236" s="108"/>
    </row>
    <row r="237" spans="1:31" x14ac:dyDescent="0.45">
      <c r="A237" s="108" t="s">
        <v>793</v>
      </c>
      <c r="B237" s="108">
        <v>0</v>
      </c>
      <c r="F237" s="108">
        <v>0.32558362989299999</v>
      </c>
      <c r="G237" s="108">
        <v>92.684697508900001</v>
      </c>
      <c r="H237" s="108">
        <f>(Table2[[#This Row],[RD]]/(Table2[[#This Row],[OnT]]/100))/0.3296</f>
        <v>1.0657793979294981</v>
      </c>
      <c r="I237" s="108" t="s">
        <v>4598</v>
      </c>
      <c r="J237" s="108" t="s">
        <v>4596</v>
      </c>
      <c r="K237" s="110">
        <v>0.98930000000000007</v>
      </c>
      <c r="L237" s="110">
        <f t="shared" si="6"/>
        <v>1</v>
      </c>
      <c r="M237" s="110">
        <v>1</v>
      </c>
      <c r="N237" s="110">
        <v>1</v>
      </c>
      <c r="O237" s="110">
        <v>1</v>
      </c>
      <c r="P237" s="110">
        <f t="shared" si="7"/>
        <v>8.6021505376344079E-2</v>
      </c>
      <c r="Q237" s="113">
        <v>0.25806451612903225</v>
      </c>
      <c r="R237" s="113">
        <v>0</v>
      </c>
      <c r="S237" s="113">
        <v>0</v>
      </c>
      <c r="T237" s="110">
        <v>1</v>
      </c>
      <c r="U237" s="110">
        <v>1</v>
      </c>
      <c r="V237" s="110">
        <v>1</v>
      </c>
      <c r="W237" s="113">
        <v>0.26315789473684209</v>
      </c>
      <c r="X237" s="113">
        <v>0</v>
      </c>
      <c r="Y237" s="113">
        <v>0</v>
      </c>
      <c r="AA237" s="108"/>
      <c r="AB237" s="108"/>
      <c r="AC237" s="108"/>
      <c r="AD237" s="108"/>
      <c r="AE237" s="108"/>
    </row>
    <row r="238" spans="1:31" x14ac:dyDescent="0.45">
      <c r="A238" s="108" t="s">
        <v>2048</v>
      </c>
      <c r="B238" s="108">
        <v>0</v>
      </c>
      <c r="F238" s="108">
        <v>0.33200000000000002</v>
      </c>
      <c r="G238" s="108">
        <v>94.603202847000006</v>
      </c>
      <c r="H238" s="108">
        <f>(Table2[[#This Row],[RD]]/(Table2[[#This Row],[OnT]]/100))/0.3296</f>
        <v>1.0647436060141813</v>
      </c>
      <c r="I238" s="108" t="s">
        <v>4598</v>
      </c>
      <c r="J238" s="108" t="s">
        <v>4596</v>
      </c>
      <c r="K238" s="110">
        <v>0.98569999999999991</v>
      </c>
      <c r="L238" s="110">
        <f t="shared" si="6"/>
        <v>1</v>
      </c>
      <c r="M238" s="110">
        <v>1</v>
      </c>
      <c r="N238" s="110">
        <v>1</v>
      </c>
      <c r="O238" s="110">
        <v>1</v>
      </c>
      <c r="P238" s="110">
        <f t="shared" si="7"/>
        <v>0.34247311827956989</v>
      </c>
      <c r="Q238" s="113">
        <v>0.4731182795698925</v>
      </c>
      <c r="R238" s="113">
        <v>0.35</v>
      </c>
      <c r="S238" s="113">
        <v>0.20430107526881722</v>
      </c>
      <c r="T238" s="110">
        <v>1</v>
      </c>
      <c r="U238" s="110">
        <v>1</v>
      </c>
      <c r="V238" s="110">
        <v>1</v>
      </c>
      <c r="W238" s="113">
        <v>0.44210526315789472</v>
      </c>
      <c r="X238" s="113">
        <v>0.37777777777777777</v>
      </c>
      <c r="Y238" s="113">
        <v>0.2087912087912088</v>
      </c>
      <c r="AA238" s="108"/>
      <c r="AB238" s="108"/>
      <c r="AC238" s="108"/>
      <c r="AD238" s="108"/>
      <c r="AE238" s="108"/>
    </row>
    <row r="239" spans="1:31" x14ac:dyDescent="0.45">
      <c r="A239" s="108" t="s">
        <v>3763</v>
      </c>
      <c r="B239" s="108">
        <v>0</v>
      </c>
      <c r="F239" s="108">
        <v>0.33416725978599998</v>
      </c>
      <c r="G239" s="108">
        <v>96.985765124599993</v>
      </c>
      <c r="H239" s="108">
        <f>(Table2[[#This Row],[RD]]/(Table2[[#This Row],[OnT]]/100))/0.3296</f>
        <v>1.0453667877997774</v>
      </c>
      <c r="I239" s="108" t="s">
        <v>4598</v>
      </c>
      <c r="J239" s="108" t="s">
        <v>4596</v>
      </c>
      <c r="K239" s="110">
        <v>0.98569999999999991</v>
      </c>
      <c r="L239" s="110">
        <f t="shared" si="6"/>
        <v>1</v>
      </c>
      <c r="M239" s="110">
        <v>1</v>
      </c>
      <c r="N239" s="110">
        <v>1</v>
      </c>
      <c r="O239" s="110">
        <v>1</v>
      </c>
      <c r="P239" s="110">
        <f t="shared" si="7"/>
        <v>0.35797491039426527</v>
      </c>
      <c r="Q239" s="113">
        <v>0.27956989247311825</v>
      </c>
      <c r="R239" s="113">
        <v>0.375</v>
      </c>
      <c r="S239" s="113">
        <v>0.41935483870967744</v>
      </c>
      <c r="T239" s="110">
        <v>1</v>
      </c>
      <c r="U239" s="110">
        <v>1</v>
      </c>
      <c r="V239" s="110">
        <v>1</v>
      </c>
      <c r="W239" s="113">
        <v>0.26315789473684209</v>
      </c>
      <c r="X239" s="113">
        <v>0.3888888888888889</v>
      </c>
      <c r="Y239" s="113">
        <v>0.39560439560439559</v>
      </c>
      <c r="AA239" s="108"/>
      <c r="AB239" s="108"/>
      <c r="AC239" s="108"/>
      <c r="AD239" s="108"/>
      <c r="AE239" s="108"/>
    </row>
    <row r="240" spans="1:31" x14ac:dyDescent="0.45">
      <c r="A240" s="108" t="s">
        <v>3339</v>
      </c>
      <c r="B240" s="108">
        <v>0</v>
      </c>
      <c r="F240" s="108">
        <v>0.32433807829200001</v>
      </c>
      <c r="G240" s="108">
        <v>94.247686832699998</v>
      </c>
      <c r="H240" s="108">
        <f>(Table2[[#This Row],[RD]]/(Table2[[#This Row],[OnT]]/100))/0.3296</f>
        <v>1.0440950486752383</v>
      </c>
      <c r="I240" s="108" t="s">
        <v>4598</v>
      </c>
      <c r="J240" s="108" t="s">
        <v>4596</v>
      </c>
      <c r="K240" s="110">
        <v>0.98569999999999991</v>
      </c>
      <c r="L240" s="110">
        <f t="shared" si="6"/>
        <v>1</v>
      </c>
      <c r="M240" s="110">
        <v>1</v>
      </c>
      <c r="N240" s="110">
        <v>1</v>
      </c>
      <c r="O240" s="110">
        <v>1</v>
      </c>
      <c r="P240" s="110">
        <f t="shared" si="7"/>
        <v>0.10958781362007169</v>
      </c>
      <c r="Q240" s="113">
        <v>0</v>
      </c>
      <c r="R240" s="113">
        <v>0.27500000000000002</v>
      </c>
      <c r="S240" s="113">
        <v>5.3763440860215055E-2</v>
      </c>
      <c r="T240" s="110">
        <v>1</v>
      </c>
      <c r="U240" s="110">
        <v>1</v>
      </c>
      <c r="V240" s="110">
        <v>1</v>
      </c>
      <c r="W240" s="113">
        <v>0</v>
      </c>
      <c r="X240" s="113">
        <v>0.27777777777777779</v>
      </c>
      <c r="Y240" s="113">
        <v>5.4945054945054944E-2</v>
      </c>
      <c r="AA240" s="108"/>
      <c r="AB240" s="108"/>
      <c r="AC240" s="108"/>
      <c r="AD240" s="108"/>
      <c r="AE240" s="108"/>
    </row>
    <row r="241" spans="1:31" x14ac:dyDescent="0.45">
      <c r="A241" s="108" t="s">
        <v>2072</v>
      </c>
      <c r="B241" s="108">
        <v>0</v>
      </c>
      <c r="F241" s="108">
        <v>0.33190747330999998</v>
      </c>
      <c r="G241" s="108">
        <v>96.522064056900007</v>
      </c>
      <c r="H241" s="108">
        <f>(Table2[[#This Row],[RD]]/(Table2[[#This Row],[OnT]]/100))/0.3296</f>
        <v>1.0432856353171265</v>
      </c>
      <c r="I241" s="108" t="s">
        <v>4598</v>
      </c>
      <c r="J241" s="108" t="s">
        <v>4596</v>
      </c>
      <c r="K241" s="110">
        <v>0.98569999999999991</v>
      </c>
      <c r="L241" s="110">
        <f t="shared" si="6"/>
        <v>1</v>
      </c>
      <c r="M241" s="110">
        <v>1</v>
      </c>
      <c r="N241" s="110">
        <v>1</v>
      </c>
      <c r="O241" s="110">
        <v>1</v>
      </c>
      <c r="P241" s="110">
        <f t="shared" si="7"/>
        <v>0.25470430107526881</v>
      </c>
      <c r="Q241" s="113">
        <v>0.30107526881720431</v>
      </c>
      <c r="R241" s="113">
        <v>0.3125</v>
      </c>
      <c r="S241" s="113">
        <v>0.15053763440860216</v>
      </c>
      <c r="T241" s="110">
        <v>1</v>
      </c>
      <c r="U241" s="110">
        <v>1</v>
      </c>
      <c r="V241" s="110">
        <v>1</v>
      </c>
      <c r="W241" s="113">
        <v>0.29473684210526313</v>
      </c>
      <c r="X241" s="113">
        <v>0.32222222222222224</v>
      </c>
      <c r="Y241" s="113">
        <v>0.15384615384615385</v>
      </c>
      <c r="AA241" s="108"/>
      <c r="AB241" s="108"/>
      <c r="AC241" s="108"/>
      <c r="AD241" s="108"/>
      <c r="AE241" s="108"/>
    </row>
    <row r="242" spans="1:31" x14ac:dyDescent="0.45">
      <c r="A242" s="108" t="s">
        <v>3633</v>
      </c>
      <c r="B242" s="108">
        <v>0</v>
      </c>
      <c r="F242" s="108">
        <v>0.28892882562299999</v>
      </c>
      <c r="G242" s="108">
        <v>84.145551601400001</v>
      </c>
      <c r="H242" s="108">
        <f>(Table2[[#This Row],[RD]]/(Table2[[#This Row],[OnT]]/100))/0.3296</f>
        <v>1.0417715850556482</v>
      </c>
      <c r="I242" s="108" t="s">
        <v>4598</v>
      </c>
      <c r="J242" s="108" t="s">
        <v>4596</v>
      </c>
      <c r="K242" s="110">
        <v>0.98219999999999996</v>
      </c>
      <c r="L242" s="110">
        <f t="shared" si="6"/>
        <v>1</v>
      </c>
      <c r="M242" s="110">
        <v>1</v>
      </c>
      <c r="N242" s="110">
        <v>1</v>
      </c>
      <c r="O242" s="110">
        <v>1</v>
      </c>
      <c r="P242" s="110">
        <f t="shared" si="7"/>
        <v>0.30663082437275985</v>
      </c>
      <c r="Q242" s="113">
        <v>0.13978494623655913</v>
      </c>
      <c r="R242" s="113">
        <v>0.35</v>
      </c>
      <c r="S242" s="113">
        <v>0.43010752688172044</v>
      </c>
      <c r="T242" s="110">
        <v>1</v>
      </c>
      <c r="U242" s="110">
        <v>1</v>
      </c>
      <c r="V242" s="110">
        <v>1</v>
      </c>
      <c r="W242" s="113">
        <v>0.1368421052631579</v>
      </c>
      <c r="X242" s="113">
        <v>0.37777777777777777</v>
      </c>
      <c r="Y242" s="113">
        <v>0.42857142857142855</v>
      </c>
      <c r="AA242" s="108"/>
      <c r="AB242" s="108"/>
      <c r="AC242" s="108"/>
      <c r="AD242" s="108"/>
      <c r="AE242" s="108"/>
    </row>
    <row r="243" spans="1:31" x14ac:dyDescent="0.45">
      <c r="A243" s="108" t="s">
        <v>2015</v>
      </c>
      <c r="B243" s="108">
        <v>0</v>
      </c>
      <c r="F243" s="108">
        <v>0.315153024911</v>
      </c>
      <c r="G243" s="108">
        <v>92.319217081900007</v>
      </c>
      <c r="H243" s="108">
        <f>(Table2[[#This Row],[RD]]/(Table2[[#This Row],[OnT]]/100))/0.3296</f>
        <v>1.0357195265808068</v>
      </c>
      <c r="I243" s="108" t="s">
        <v>4598</v>
      </c>
      <c r="J243" s="108" t="s">
        <v>4596</v>
      </c>
      <c r="K243" s="110">
        <v>0.98219999999999996</v>
      </c>
      <c r="L243" s="110">
        <f t="shared" si="6"/>
        <v>1</v>
      </c>
      <c r="M243" s="110">
        <v>1</v>
      </c>
      <c r="N243" s="110">
        <v>1</v>
      </c>
      <c r="O243" s="110">
        <v>1</v>
      </c>
      <c r="P243" s="110">
        <f t="shared" si="7"/>
        <v>0.10667562724014339</v>
      </c>
      <c r="Q243" s="113">
        <v>7.5268817204301078E-2</v>
      </c>
      <c r="R243" s="113">
        <v>0.21249999999999999</v>
      </c>
      <c r="S243" s="113">
        <v>3.2258064516129031E-2</v>
      </c>
      <c r="T243" s="110">
        <v>1</v>
      </c>
      <c r="U243" s="110">
        <v>1</v>
      </c>
      <c r="V243" s="110">
        <v>1</v>
      </c>
      <c r="W243" s="113">
        <v>9.4736842105263161E-2</v>
      </c>
      <c r="X243" s="113">
        <v>0.21111111111111111</v>
      </c>
      <c r="Y243" s="113">
        <v>4.3956043956043959E-2</v>
      </c>
      <c r="AA243" s="108"/>
      <c r="AB243" s="108"/>
      <c r="AC243" s="108"/>
      <c r="AD243" s="108"/>
      <c r="AE243" s="108"/>
    </row>
    <row r="244" spans="1:31" x14ac:dyDescent="0.45">
      <c r="A244" s="108" t="s">
        <v>3427</v>
      </c>
      <c r="B244" s="108">
        <v>0</v>
      </c>
      <c r="F244" s="108">
        <v>0.32813523131700001</v>
      </c>
      <c r="G244" s="108">
        <v>96.488967971500003</v>
      </c>
      <c r="H244" s="108">
        <f>(Table2[[#This Row],[RD]]/(Table2[[#This Row],[OnT]]/100))/0.3296</f>
        <v>1.0317821209901905</v>
      </c>
      <c r="I244" s="108" t="s">
        <v>4598</v>
      </c>
      <c r="J244" s="108" t="s">
        <v>4596</v>
      </c>
      <c r="K244" s="110">
        <v>0.97860000000000003</v>
      </c>
      <c r="L244" s="110">
        <f t="shared" si="6"/>
        <v>1</v>
      </c>
      <c r="M244" s="110">
        <v>1</v>
      </c>
      <c r="N244" s="110">
        <v>1</v>
      </c>
      <c r="O244" s="110">
        <v>1</v>
      </c>
      <c r="P244" s="110">
        <f t="shared" si="7"/>
        <v>0.43257168458781364</v>
      </c>
      <c r="Q244" s="113">
        <v>0.37634408602150538</v>
      </c>
      <c r="R244" s="113">
        <v>0.4375</v>
      </c>
      <c r="S244" s="113">
        <v>0.4838709677419355</v>
      </c>
      <c r="T244" s="110">
        <v>1</v>
      </c>
      <c r="U244" s="110">
        <v>1</v>
      </c>
      <c r="V244" s="110">
        <v>1</v>
      </c>
      <c r="W244" s="113">
        <v>0.41052631578947368</v>
      </c>
      <c r="X244" s="113">
        <v>0.43333333333333335</v>
      </c>
      <c r="Y244" s="113">
        <v>0.48351648351648352</v>
      </c>
      <c r="AA244" s="108"/>
      <c r="AB244" s="108"/>
      <c r="AC244" s="108"/>
      <c r="AD244" s="108"/>
      <c r="AE244" s="108"/>
    </row>
    <row r="245" spans="1:31" x14ac:dyDescent="0.45">
      <c r="A245" s="108" t="s">
        <v>524</v>
      </c>
      <c r="B245" s="108">
        <v>0</v>
      </c>
      <c r="F245" s="108">
        <v>0.322918149466</v>
      </c>
      <c r="G245" s="108">
        <v>95.734519573</v>
      </c>
      <c r="H245" s="108">
        <f>(Table2[[#This Row],[RD]]/(Table2[[#This Row],[OnT]]/100))/0.3296</f>
        <v>1.0233794451513882</v>
      </c>
      <c r="I245" s="108" t="s">
        <v>4598</v>
      </c>
      <c r="J245" s="108" t="s">
        <v>4596</v>
      </c>
      <c r="K245" s="110">
        <v>0.97150000000000003</v>
      </c>
      <c r="L245" s="110">
        <f t="shared" si="6"/>
        <v>1</v>
      </c>
      <c r="M245" s="110">
        <v>1</v>
      </c>
      <c r="N245" s="110">
        <v>1</v>
      </c>
      <c r="O245" s="110">
        <v>1</v>
      </c>
      <c r="P245" s="110">
        <f t="shared" si="7"/>
        <v>0.4330645161290323</v>
      </c>
      <c r="Q245" s="113">
        <v>0.31182795698924731</v>
      </c>
      <c r="R245" s="113">
        <v>0.52500000000000002</v>
      </c>
      <c r="S245" s="113">
        <v>0.46236559139784944</v>
      </c>
      <c r="T245" s="110">
        <v>1</v>
      </c>
      <c r="U245" s="110">
        <v>0.98888888888888893</v>
      </c>
      <c r="V245" s="110">
        <v>1</v>
      </c>
      <c r="W245" s="113">
        <v>0.30526315789473685</v>
      </c>
      <c r="X245" s="113">
        <v>0.5168539325842697</v>
      </c>
      <c r="Y245" s="113">
        <v>0.46153846153846156</v>
      </c>
      <c r="AA245" s="108"/>
      <c r="AB245" s="108"/>
      <c r="AC245" s="108"/>
      <c r="AD245" s="108"/>
      <c r="AE245" s="108"/>
    </row>
    <row r="246" spans="1:31" x14ac:dyDescent="0.45">
      <c r="A246" s="108" t="s">
        <v>3806</v>
      </c>
      <c r="B246" s="108">
        <v>0</v>
      </c>
      <c r="F246" s="108">
        <v>0.32152313167300001</v>
      </c>
      <c r="G246" s="108">
        <v>95.666192170800002</v>
      </c>
      <c r="H246" s="108">
        <f>(Table2[[#This Row],[RD]]/(Table2[[#This Row],[OnT]]/100))/0.3296</f>
        <v>1.0196861777321007</v>
      </c>
      <c r="I246" s="108" t="s">
        <v>4598</v>
      </c>
      <c r="J246" s="108" t="s">
        <v>4596</v>
      </c>
      <c r="K246" s="110">
        <v>0.98569999999999991</v>
      </c>
      <c r="L246" s="110">
        <f t="shared" si="6"/>
        <v>1</v>
      </c>
      <c r="M246" s="110">
        <v>1</v>
      </c>
      <c r="N246" s="110">
        <v>1</v>
      </c>
      <c r="O246" s="110">
        <v>1</v>
      </c>
      <c r="P246" s="110">
        <f t="shared" si="7"/>
        <v>0.33113799283154122</v>
      </c>
      <c r="Q246" s="113">
        <v>0.22580645161290322</v>
      </c>
      <c r="R246" s="113">
        <v>0.33750000000000002</v>
      </c>
      <c r="S246" s="113">
        <v>0.43010752688172044</v>
      </c>
      <c r="T246" s="110">
        <v>1</v>
      </c>
      <c r="U246" s="110">
        <v>1</v>
      </c>
      <c r="V246" s="110">
        <v>1</v>
      </c>
      <c r="W246" s="113">
        <v>0.21052631578947367</v>
      </c>
      <c r="X246" s="113">
        <v>0.32222222222222224</v>
      </c>
      <c r="Y246" s="113">
        <v>0.42857142857142855</v>
      </c>
      <c r="AA246" s="108"/>
      <c r="AB246" s="108"/>
      <c r="AC246" s="108"/>
      <c r="AD246" s="108"/>
      <c r="AE246" s="108"/>
    </row>
    <row r="247" spans="1:31" x14ac:dyDescent="0.45">
      <c r="A247" s="108" t="s">
        <v>435</v>
      </c>
      <c r="B247" s="108">
        <v>0</v>
      </c>
      <c r="F247" s="108">
        <v>0.31099288256199997</v>
      </c>
      <c r="G247" s="108">
        <v>92.686120996400007</v>
      </c>
      <c r="H247" s="108">
        <f>(Table2[[#This Row],[RD]]/(Table2[[#This Row],[OnT]]/100))/0.3296</f>
        <v>1.0180017858693289</v>
      </c>
      <c r="I247" s="108" t="s">
        <v>4598</v>
      </c>
      <c r="J247" s="108" t="s">
        <v>4596</v>
      </c>
      <c r="K247" s="110">
        <v>0.97150000000000003</v>
      </c>
      <c r="L247" s="110">
        <f t="shared" si="6"/>
        <v>1</v>
      </c>
      <c r="M247" s="110">
        <v>1</v>
      </c>
      <c r="N247" s="110">
        <v>1</v>
      </c>
      <c r="O247" s="110">
        <v>1</v>
      </c>
      <c r="P247" s="110">
        <f t="shared" si="7"/>
        <v>0.43974014336917566</v>
      </c>
      <c r="Q247" s="113">
        <v>0.46236559139784944</v>
      </c>
      <c r="R247" s="113">
        <v>0.4375</v>
      </c>
      <c r="S247" s="113">
        <v>0.41935483870967744</v>
      </c>
      <c r="T247" s="110">
        <v>1</v>
      </c>
      <c r="U247" s="110">
        <v>1</v>
      </c>
      <c r="V247" s="110">
        <v>1</v>
      </c>
      <c r="W247" s="113">
        <v>0.4631578947368421</v>
      </c>
      <c r="X247" s="113">
        <v>0.4777777777777778</v>
      </c>
      <c r="Y247" s="113">
        <v>0.43956043956043955</v>
      </c>
      <c r="AA247" s="108"/>
      <c r="AB247" s="108"/>
      <c r="AC247" s="108"/>
      <c r="AD247" s="108"/>
      <c r="AE247" s="108"/>
    </row>
    <row r="248" spans="1:31" x14ac:dyDescent="0.45">
      <c r="A248" s="108" t="s">
        <v>3460</v>
      </c>
      <c r="B248" s="108">
        <v>0</v>
      </c>
      <c r="F248" s="108">
        <v>0.31361565836299998</v>
      </c>
      <c r="G248" s="108">
        <v>95.613523131700006</v>
      </c>
      <c r="H248" s="108">
        <f>(Table2[[#This Row],[RD]]/(Table2[[#This Row],[OnT]]/100))/0.3296</f>
        <v>0.99515611043668695</v>
      </c>
      <c r="I248" s="108" t="s">
        <v>4598</v>
      </c>
      <c r="J248" s="108" t="s">
        <v>4596</v>
      </c>
      <c r="K248" s="110">
        <v>0.98569999999999991</v>
      </c>
      <c r="L248" s="110">
        <f t="shared" si="6"/>
        <v>1</v>
      </c>
      <c r="M248" s="110">
        <v>1</v>
      </c>
      <c r="N248" s="110">
        <v>1</v>
      </c>
      <c r="O248" s="110">
        <v>1</v>
      </c>
      <c r="P248" s="110">
        <f t="shared" si="7"/>
        <v>0.16061827956989247</v>
      </c>
      <c r="Q248" s="113">
        <v>0.41935483870967744</v>
      </c>
      <c r="R248" s="113">
        <v>6.25E-2</v>
      </c>
      <c r="S248" s="113">
        <v>0</v>
      </c>
      <c r="T248" s="110">
        <v>1</v>
      </c>
      <c r="U248" s="110">
        <v>1</v>
      </c>
      <c r="V248" s="110">
        <v>1</v>
      </c>
      <c r="W248" s="113">
        <v>0.37894736842105264</v>
      </c>
      <c r="X248" s="113">
        <v>5.5555555555555552E-2</v>
      </c>
      <c r="Y248" s="113">
        <v>0</v>
      </c>
      <c r="AA248" s="108"/>
      <c r="AB248" s="108"/>
      <c r="AC248" s="108"/>
      <c r="AD248" s="108"/>
      <c r="AE248" s="108"/>
    </row>
    <row r="249" spans="1:31" x14ac:dyDescent="0.45">
      <c r="A249" s="108" t="s">
        <v>2026</v>
      </c>
      <c r="B249" s="108">
        <v>0</v>
      </c>
      <c r="F249" s="108">
        <v>0.30287900355899999</v>
      </c>
      <c r="G249" s="108">
        <v>93.173309608500006</v>
      </c>
      <c r="H249" s="108">
        <f>(Table2[[#This Row],[RD]]/(Table2[[#This Row],[OnT]]/100))/0.3296</f>
        <v>0.98625778081030391</v>
      </c>
      <c r="I249" s="108" t="s">
        <v>4598</v>
      </c>
      <c r="J249" s="108" t="s">
        <v>4596</v>
      </c>
      <c r="K249" s="110">
        <v>0.98930000000000007</v>
      </c>
      <c r="L249" s="110">
        <f t="shared" si="6"/>
        <v>1</v>
      </c>
      <c r="M249" s="110">
        <v>1</v>
      </c>
      <c r="N249" s="110">
        <v>1</v>
      </c>
      <c r="O249" s="110">
        <v>1</v>
      </c>
      <c r="P249" s="110">
        <f t="shared" si="7"/>
        <v>5.4928315412186374E-2</v>
      </c>
      <c r="Q249" s="113">
        <v>0.12903225806451613</v>
      </c>
      <c r="R249" s="113">
        <v>2.5000000000000001E-2</v>
      </c>
      <c r="S249" s="113">
        <v>1.0752688172043012E-2</v>
      </c>
      <c r="T249" s="110">
        <v>1</v>
      </c>
      <c r="U249" s="110">
        <v>1</v>
      </c>
      <c r="V249" s="110">
        <v>1</v>
      </c>
      <c r="W249" s="113">
        <v>0.12631578947368421</v>
      </c>
      <c r="X249" s="113">
        <v>4.4444444444444446E-2</v>
      </c>
      <c r="Y249" s="113">
        <v>1.098901098901099E-2</v>
      </c>
      <c r="AA249" s="108"/>
      <c r="AB249" s="108"/>
      <c r="AC249" s="108"/>
      <c r="AD249" s="108"/>
      <c r="AE249" s="108"/>
    </row>
    <row r="250" spans="1:31" x14ac:dyDescent="0.45">
      <c r="A250" s="108" t="s">
        <v>3186</v>
      </c>
      <c r="B250" s="108">
        <v>0</v>
      </c>
      <c r="F250" s="108">
        <v>0.31306761565800001</v>
      </c>
      <c r="G250" s="108">
        <v>97.261921708200006</v>
      </c>
      <c r="H250" s="108">
        <f>(Table2[[#This Row],[RD]]/(Table2[[#This Row],[OnT]]/100))/0.3296</f>
        <v>0.97658060856869122</v>
      </c>
      <c r="I250" s="108" t="s">
        <v>4598</v>
      </c>
      <c r="J250" s="108" t="s">
        <v>4596</v>
      </c>
      <c r="K250" s="110">
        <v>0.98569999999999991</v>
      </c>
      <c r="L250" s="110">
        <f t="shared" si="6"/>
        <v>1</v>
      </c>
      <c r="M250" s="110">
        <v>1</v>
      </c>
      <c r="N250" s="110">
        <v>1</v>
      </c>
      <c r="O250" s="110">
        <v>1</v>
      </c>
      <c r="P250" s="110">
        <f t="shared" si="7"/>
        <v>0.17818100358422939</v>
      </c>
      <c r="Q250" s="113">
        <v>2.1505376344086023E-2</v>
      </c>
      <c r="R250" s="113">
        <v>0.36249999999999999</v>
      </c>
      <c r="S250" s="113">
        <v>0.15053763440860216</v>
      </c>
      <c r="T250" s="110">
        <v>1</v>
      </c>
      <c r="U250" s="110">
        <v>1</v>
      </c>
      <c r="V250" s="110">
        <v>1</v>
      </c>
      <c r="W250" s="113">
        <v>2.1052631578947368E-2</v>
      </c>
      <c r="X250" s="113">
        <v>0.36666666666666664</v>
      </c>
      <c r="Y250" s="113">
        <v>0.14285714285714285</v>
      </c>
      <c r="AA250" s="108"/>
      <c r="AB250" s="108"/>
      <c r="AC250" s="108"/>
      <c r="AD250" s="108"/>
      <c r="AE250" s="108"/>
    </row>
    <row r="251" spans="1:31" x14ac:dyDescent="0.45">
      <c r="A251" s="108" t="s">
        <v>670</v>
      </c>
      <c r="B251" s="108">
        <v>0</v>
      </c>
      <c r="F251" s="108">
        <v>0.28838078291800001</v>
      </c>
      <c r="G251" s="108">
        <v>89.602491103199995</v>
      </c>
      <c r="H251" s="108">
        <f>(Table2[[#This Row],[RD]]/(Table2[[#This Row],[OnT]]/100))/0.3296</f>
        <v>0.97647027998210667</v>
      </c>
      <c r="I251" s="108" t="s">
        <v>4598</v>
      </c>
      <c r="J251" s="108" t="s">
        <v>4596</v>
      </c>
      <c r="K251" s="110">
        <v>0.97499999999999998</v>
      </c>
      <c r="L251" s="110">
        <f t="shared" si="6"/>
        <v>1</v>
      </c>
      <c r="M251" s="110">
        <v>1</v>
      </c>
      <c r="N251" s="110">
        <v>1</v>
      </c>
      <c r="O251" s="110">
        <v>1</v>
      </c>
      <c r="P251" s="110">
        <f t="shared" si="7"/>
        <v>7.6433691756272404E-2</v>
      </c>
      <c r="Q251" s="113">
        <v>0.20430107526881722</v>
      </c>
      <c r="R251" s="113">
        <v>2.5000000000000001E-2</v>
      </c>
      <c r="S251" s="113">
        <v>0</v>
      </c>
      <c r="T251" s="110">
        <v>1</v>
      </c>
      <c r="U251" s="110">
        <v>1</v>
      </c>
      <c r="V251" s="110">
        <v>1</v>
      </c>
      <c r="W251" s="113">
        <v>0.21052631578947367</v>
      </c>
      <c r="X251" s="113">
        <v>2.2222222222222223E-2</v>
      </c>
      <c r="Y251" s="113">
        <v>0</v>
      </c>
      <c r="AA251" s="108"/>
      <c r="AB251" s="108"/>
      <c r="AC251" s="108"/>
      <c r="AD251" s="108"/>
      <c r="AE251" s="108"/>
    </row>
    <row r="252" spans="1:31" x14ac:dyDescent="0.45">
      <c r="A252" s="108" t="s">
        <v>3698</v>
      </c>
      <c r="B252" s="108">
        <v>0</v>
      </c>
      <c r="F252" s="108">
        <v>0.30193238434199998</v>
      </c>
      <c r="G252" s="108">
        <v>94.688612099599993</v>
      </c>
      <c r="H252" s="108">
        <f>(Table2[[#This Row],[RD]]/(Table2[[#This Row],[OnT]]/100))/0.3296</f>
        <v>0.96744156558690675</v>
      </c>
      <c r="I252" s="108" t="s">
        <v>4598</v>
      </c>
      <c r="J252" s="108" t="s">
        <v>4596</v>
      </c>
      <c r="K252" s="110">
        <v>0.97499999999999998</v>
      </c>
      <c r="L252" s="110">
        <f t="shared" si="6"/>
        <v>1</v>
      </c>
      <c r="M252" s="110">
        <v>1</v>
      </c>
      <c r="N252" s="110">
        <v>1</v>
      </c>
      <c r="O252" s="110">
        <v>1</v>
      </c>
      <c r="P252" s="110">
        <f t="shared" si="7"/>
        <v>3.5842293906810034E-2</v>
      </c>
      <c r="Q252" s="113">
        <v>0</v>
      </c>
      <c r="R252" s="113">
        <v>0</v>
      </c>
      <c r="S252" s="113">
        <v>0.10752688172043011</v>
      </c>
      <c r="T252" s="110">
        <v>1</v>
      </c>
      <c r="U252" s="110">
        <v>1</v>
      </c>
      <c r="V252" s="110">
        <v>1</v>
      </c>
      <c r="W252" s="113">
        <v>0</v>
      </c>
      <c r="X252" s="113">
        <v>0</v>
      </c>
      <c r="Y252" s="113">
        <v>0.10989010989010989</v>
      </c>
      <c r="AA252" s="108"/>
      <c r="AB252" s="108"/>
      <c r="AC252" s="108"/>
      <c r="AD252" s="108"/>
      <c r="AE252" s="108"/>
    </row>
    <row r="253" spans="1:31" x14ac:dyDescent="0.45">
      <c r="A253" s="108" t="s">
        <v>2768</v>
      </c>
      <c r="B253" s="108">
        <v>0</v>
      </c>
      <c r="F253" s="108">
        <v>0.298270462633</v>
      </c>
      <c r="G253" s="108">
        <v>97.060854092499994</v>
      </c>
      <c r="H253" s="108">
        <f>(Table2[[#This Row],[RD]]/(Table2[[#This Row],[OnT]]/100))/0.3296</f>
        <v>0.93234991637991338</v>
      </c>
      <c r="I253" s="108" t="s">
        <v>4598</v>
      </c>
      <c r="J253" s="108" t="s">
        <v>4596</v>
      </c>
      <c r="K253" s="110">
        <v>0.98219999999999996</v>
      </c>
      <c r="L253" s="110">
        <f t="shared" si="6"/>
        <v>1</v>
      </c>
      <c r="M253" s="110">
        <v>1</v>
      </c>
      <c r="N253" s="110">
        <v>1</v>
      </c>
      <c r="O253" s="110">
        <v>1</v>
      </c>
      <c r="P253" s="110">
        <f t="shared" si="7"/>
        <v>0.33906810035842289</v>
      </c>
      <c r="Q253" s="113">
        <v>0.44086021505376344</v>
      </c>
      <c r="R253" s="113">
        <v>0.2</v>
      </c>
      <c r="S253" s="113">
        <v>0.37634408602150538</v>
      </c>
      <c r="T253" s="110">
        <v>1</v>
      </c>
      <c r="U253" s="110">
        <v>1</v>
      </c>
      <c r="V253" s="110">
        <v>1</v>
      </c>
      <c r="W253" s="113">
        <v>0.41052631578947368</v>
      </c>
      <c r="X253" s="113">
        <v>0.22222222222222221</v>
      </c>
      <c r="Y253" s="113">
        <v>0.38461538461538464</v>
      </c>
      <c r="AA253" s="108"/>
      <c r="AB253" s="108"/>
      <c r="AC253" s="108"/>
      <c r="AD253" s="108"/>
      <c r="AE253" s="108"/>
    </row>
    <row r="254" spans="1:31" x14ac:dyDescent="0.45">
      <c r="A254" s="108" t="s">
        <v>3589</v>
      </c>
      <c r="B254" s="108">
        <v>0</v>
      </c>
      <c r="F254" s="108">
        <v>0.27946975088999998</v>
      </c>
      <c r="G254" s="108">
        <v>91.265836298899998</v>
      </c>
      <c r="H254" s="108">
        <f>(Table2[[#This Row],[RD]]/(Table2[[#This Row],[OnT]]/100))/0.3296</f>
        <v>0.92905059766967257</v>
      </c>
      <c r="I254" s="108" t="s">
        <v>4598</v>
      </c>
      <c r="J254" s="108" t="s">
        <v>4596</v>
      </c>
      <c r="K254" s="110">
        <v>0.98569999999999991</v>
      </c>
      <c r="L254" s="110">
        <f t="shared" si="6"/>
        <v>1</v>
      </c>
      <c r="M254" s="110">
        <v>1</v>
      </c>
      <c r="N254" s="110">
        <v>1</v>
      </c>
      <c r="O254" s="110">
        <v>1</v>
      </c>
      <c r="P254" s="110">
        <f t="shared" si="7"/>
        <v>3.9426523297491044E-2</v>
      </c>
      <c r="Q254" s="113">
        <v>0</v>
      </c>
      <c r="R254" s="113">
        <v>0</v>
      </c>
      <c r="S254" s="113">
        <v>0.11827956989247312</v>
      </c>
      <c r="T254" s="110">
        <v>1</v>
      </c>
      <c r="U254" s="110">
        <v>1</v>
      </c>
      <c r="V254" s="110">
        <v>1</v>
      </c>
      <c r="W254" s="113">
        <v>0</v>
      </c>
      <c r="X254" s="113">
        <v>0</v>
      </c>
      <c r="Y254" s="113">
        <v>0.12087912087912088</v>
      </c>
      <c r="AA254" s="108"/>
      <c r="AB254" s="108"/>
      <c r="AC254" s="108"/>
      <c r="AD254" s="108"/>
      <c r="AE254" s="108"/>
    </row>
    <row r="255" spans="1:31" x14ac:dyDescent="0.45">
      <c r="A255" s="108" t="s">
        <v>2380</v>
      </c>
      <c r="B255" s="108">
        <v>0</v>
      </c>
      <c r="F255" s="108">
        <v>0.290740213523</v>
      </c>
      <c r="G255" s="108">
        <v>96.491103202800005</v>
      </c>
      <c r="H255" s="108">
        <f>(Table2[[#This Row],[RD]]/(Table2[[#This Row],[OnT]]/100))/0.3296</f>
        <v>0.91417771494827893</v>
      </c>
      <c r="I255" s="108" t="s">
        <v>4598</v>
      </c>
      <c r="J255" s="108" t="s">
        <v>4596</v>
      </c>
      <c r="K255" s="110">
        <v>0.98930000000000007</v>
      </c>
      <c r="L255" s="110">
        <f t="shared" si="6"/>
        <v>1</v>
      </c>
      <c r="M255" s="110">
        <v>1</v>
      </c>
      <c r="N255" s="110">
        <v>1</v>
      </c>
      <c r="O255" s="110">
        <v>1</v>
      </c>
      <c r="P255" s="110">
        <f t="shared" si="7"/>
        <v>0.39480286738351261</v>
      </c>
      <c r="Q255" s="113">
        <v>0.27956989247311825</v>
      </c>
      <c r="R255" s="113">
        <v>0.55000000000000004</v>
      </c>
      <c r="S255" s="113">
        <v>0.35483870967741937</v>
      </c>
      <c r="T255" s="110">
        <v>1</v>
      </c>
      <c r="U255" s="110">
        <v>1</v>
      </c>
      <c r="V255" s="110">
        <v>1</v>
      </c>
      <c r="W255" s="113">
        <v>0.27368421052631581</v>
      </c>
      <c r="X255" s="113">
        <v>0.53333333333333333</v>
      </c>
      <c r="Y255" s="113">
        <v>0.37362637362637363</v>
      </c>
      <c r="AA255" s="108"/>
      <c r="AB255" s="108"/>
      <c r="AC255" s="108"/>
      <c r="AD255" s="108"/>
      <c r="AE255" s="108"/>
    </row>
    <row r="256" spans="1:31" x14ac:dyDescent="0.45">
      <c r="A256" s="108" t="s">
        <v>892</v>
      </c>
      <c r="B256" s="108">
        <v>0</v>
      </c>
      <c r="F256" s="108">
        <v>0.288384341637</v>
      </c>
      <c r="G256" s="108">
        <v>95.745195729499997</v>
      </c>
      <c r="H256" s="108">
        <f>(Table2[[#This Row],[RD]]/(Table2[[#This Row],[OnT]]/100))/0.3296</f>
        <v>0.91383435603664731</v>
      </c>
      <c r="I256" s="108" t="s">
        <v>4598</v>
      </c>
      <c r="J256" s="108" t="s">
        <v>4596</v>
      </c>
      <c r="K256" s="110">
        <v>0.96790000000000009</v>
      </c>
      <c r="L256" s="110">
        <f t="shared" si="6"/>
        <v>1</v>
      </c>
      <c r="M256" s="110">
        <v>1</v>
      </c>
      <c r="N256" s="110">
        <v>1</v>
      </c>
      <c r="O256" s="110">
        <v>1</v>
      </c>
      <c r="P256" s="110">
        <f t="shared" si="7"/>
        <v>0.26680107526881719</v>
      </c>
      <c r="Q256" s="113">
        <v>0.34408602150537637</v>
      </c>
      <c r="R256" s="113">
        <v>0.1875</v>
      </c>
      <c r="S256" s="113">
        <v>0.26881720430107525</v>
      </c>
      <c r="T256" s="110">
        <v>1</v>
      </c>
      <c r="U256" s="110">
        <v>1</v>
      </c>
      <c r="V256" s="110">
        <v>1</v>
      </c>
      <c r="W256" s="113">
        <v>0.3473684210526316</v>
      </c>
      <c r="X256" s="113">
        <v>0.18888888888888888</v>
      </c>
      <c r="Y256" s="113">
        <v>0.2857142857142857</v>
      </c>
      <c r="AA256" s="108"/>
      <c r="AB256" s="108"/>
      <c r="AC256" s="108"/>
      <c r="AD256" s="108"/>
      <c r="AE256" s="108"/>
    </row>
    <row r="257" spans="1:31" x14ac:dyDescent="0.45">
      <c r="A257" s="108" t="s">
        <v>3055</v>
      </c>
      <c r="B257" s="108">
        <v>0</v>
      </c>
      <c r="F257" s="108">
        <v>0.27432740213500001</v>
      </c>
      <c r="G257" s="108">
        <v>92.733807829200003</v>
      </c>
      <c r="H257" s="108">
        <f>(Table2[[#This Row],[RD]]/(Table2[[#This Row],[OnT]]/100))/0.3296</f>
        <v>0.89751950320521812</v>
      </c>
      <c r="I257" s="108" t="s">
        <v>4598</v>
      </c>
      <c r="J257" s="108" t="s">
        <v>4596</v>
      </c>
      <c r="K257" s="110">
        <v>0.98930000000000007</v>
      </c>
      <c r="L257" s="110">
        <f t="shared" si="6"/>
        <v>1</v>
      </c>
      <c r="M257" s="110">
        <v>1</v>
      </c>
      <c r="N257" s="110">
        <v>1</v>
      </c>
      <c r="O257" s="110">
        <v>1</v>
      </c>
      <c r="P257" s="110">
        <f t="shared" si="7"/>
        <v>7.459677419354839E-2</v>
      </c>
      <c r="Q257" s="113">
        <v>1.0752688172043012E-2</v>
      </c>
      <c r="R257" s="113">
        <v>6.25E-2</v>
      </c>
      <c r="S257" s="113">
        <v>0.15053763440860216</v>
      </c>
      <c r="T257" s="110">
        <v>1</v>
      </c>
      <c r="U257" s="110">
        <v>1</v>
      </c>
      <c r="V257" s="110">
        <v>1</v>
      </c>
      <c r="W257" s="113">
        <v>1.0526315789473684E-2</v>
      </c>
      <c r="X257" s="113">
        <v>5.5555555555555552E-2</v>
      </c>
      <c r="Y257" s="113">
        <v>0.15384615384615385</v>
      </c>
      <c r="AA257" s="108"/>
      <c r="AB257" s="108"/>
      <c r="AC257" s="108"/>
      <c r="AD257" s="108"/>
      <c r="AE257" s="108"/>
    </row>
    <row r="258" spans="1:31" x14ac:dyDescent="0.45">
      <c r="A258" s="108" t="s">
        <v>1475</v>
      </c>
      <c r="B258" s="108">
        <v>0</v>
      </c>
      <c r="F258" s="108">
        <v>0.28206049822099999</v>
      </c>
      <c r="G258" s="108">
        <v>95.635587188599999</v>
      </c>
      <c r="H258" s="108">
        <f>(Table2[[#This Row],[RD]]/(Table2[[#This Row],[OnT]]/100))/0.3296</f>
        <v>0.8948197003402153</v>
      </c>
      <c r="I258" s="108" t="s">
        <v>4598</v>
      </c>
      <c r="J258" s="108" t="s">
        <v>4596</v>
      </c>
      <c r="K258" s="110">
        <v>0.98219999999999996</v>
      </c>
      <c r="L258" s="110">
        <f t="shared" ref="L258:L321" si="8">AVERAGE(M258,N258,O258)</f>
        <v>1</v>
      </c>
      <c r="M258" s="110">
        <v>1</v>
      </c>
      <c r="N258" s="110">
        <v>1</v>
      </c>
      <c r="O258" s="110">
        <v>1</v>
      </c>
      <c r="P258" s="110">
        <f t="shared" ref="P258:P321" si="9">AVERAGE(Q258,R258,S258)</f>
        <v>0.23637992831541221</v>
      </c>
      <c r="Q258" s="113">
        <v>0.25806451612903225</v>
      </c>
      <c r="R258" s="113">
        <v>0.15</v>
      </c>
      <c r="S258" s="113">
        <v>0.30107526881720431</v>
      </c>
      <c r="T258" s="110">
        <v>1</v>
      </c>
      <c r="U258" s="110">
        <v>1</v>
      </c>
      <c r="V258" s="110">
        <v>1</v>
      </c>
      <c r="W258" s="113">
        <v>0.27368421052631581</v>
      </c>
      <c r="X258" s="113">
        <v>0.15555555555555556</v>
      </c>
      <c r="Y258" s="113">
        <v>0.31868131868131866</v>
      </c>
      <c r="AA258" s="108"/>
      <c r="AB258" s="108"/>
      <c r="AC258" s="108"/>
      <c r="AD258" s="108"/>
      <c r="AE258" s="108"/>
    </row>
    <row r="259" spans="1:31" x14ac:dyDescent="0.45">
      <c r="A259" s="108" t="s">
        <v>3196</v>
      </c>
      <c r="B259" s="108">
        <v>0</v>
      </c>
      <c r="F259" s="108">
        <v>0.28487900355899998</v>
      </c>
      <c r="G259" s="108">
        <v>96.681494661900004</v>
      </c>
      <c r="H259" s="108">
        <f>(Table2[[#This Row],[RD]]/(Table2[[#This Row],[OnT]]/100))/0.3296</f>
        <v>0.89398428126233431</v>
      </c>
      <c r="I259" s="108" t="s">
        <v>4598</v>
      </c>
      <c r="J259" s="108" t="s">
        <v>4596</v>
      </c>
      <c r="K259" s="110">
        <v>0.98569999999999991</v>
      </c>
      <c r="L259" s="110">
        <f t="shared" si="8"/>
        <v>1</v>
      </c>
      <c r="M259" s="110">
        <v>1</v>
      </c>
      <c r="N259" s="110">
        <v>1</v>
      </c>
      <c r="O259" s="110">
        <v>1</v>
      </c>
      <c r="P259" s="110">
        <f t="shared" si="9"/>
        <v>5.0089605734767027E-2</v>
      </c>
      <c r="Q259" s="113">
        <v>1.0752688172043012E-2</v>
      </c>
      <c r="R259" s="113">
        <v>7.4999999999999997E-2</v>
      </c>
      <c r="S259" s="113">
        <v>6.4516129032258063E-2</v>
      </c>
      <c r="T259" s="110">
        <v>1</v>
      </c>
      <c r="U259" s="110">
        <v>1</v>
      </c>
      <c r="V259" s="110">
        <v>1</v>
      </c>
      <c r="W259" s="113">
        <v>1.0526315789473684E-2</v>
      </c>
      <c r="X259" s="113">
        <v>7.7777777777777779E-2</v>
      </c>
      <c r="Y259" s="113">
        <v>6.5934065934065936E-2</v>
      </c>
      <c r="AA259" s="108"/>
      <c r="AB259" s="108"/>
      <c r="AC259" s="108"/>
      <c r="AD259" s="108"/>
      <c r="AE259" s="108"/>
    </row>
    <row r="260" spans="1:31" x14ac:dyDescent="0.45">
      <c r="A260" s="108" t="s">
        <v>1982</v>
      </c>
      <c r="B260" s="108">
        <v>0</v>
      </c>
      <c r="F260" s="108">
        <v>0.27513523131700002</v>
      </c>
      <c r="G260" s="108">
        <v>94.758718861199995</v>
      </c>
      <c r="H260" s="108">
        <f>(Table2[[#This Row],[RD]]/(Table2[[#This Row],[OnT]]/100))/0.3296</f>
        <v>0.88092679957696396</v>
      </c>
      <c r="I260" s="108" t="s">
        <v>4598</v>
      </c>
      <c r="J260" s="108" t="s">
        <v>4596</v>
      </c>
      <c r="K260" s="110">
        <v>0.98219999999999996</v>
      </c>
      <c r="L260" s="110">
        <f t="shared" si="8"/>
        <v>1</v>
      </c>
      <c r="M260" s="110">
        <v>1</v>
      </c>
      <c r="N260" s="110">
        <v>1</v>
      </c>
      <c r="O260" s="110">
        <v>1</v>
      </c>
      <c r="P260" s="110">
        <f t="shared" si="9"/>
        <v>0.41765232974910393</v>
      </c>
      <c r="Q260" s="113">
        <v>0.40860215053763443</v>
      </c>
      <c r="R260" s="113">
        <v>0.42499999999999999</v>
      </c>
      <c r="S260" s="113">
        <v>0.41935483870967744</v>
      </c>
      <c r="T260" s="110">
        <v>1</v>
      </c>
      <c r="U260" s="110">
        <v>1</v>
      </c>
      <c r="V260" s="110">
        <v>0.98901098901098905</v>
      </c>
      <c r="W260" s="113">
        <v>0.37894736842105264</v>
      </c>
      <c r="X260" s="113">
        <v>0.45555555555555555</v>
      </c>
      <c r="Y260" s="113">
        <v>0.41111111111111109</v>
      </c>
      <c r="AA260" s="108"/>
      <c r="AB260" s="108"/>
      <c r="AC260" s="108"/>
      <c r="AD260" s="108"/>
      <c r="AE260" s="108"/>
    </row>
    <row r="261" spans="1:31" x14ac:dyDescent="0.45">
      <c r="A261" s="108" t="s">
        <v>3989</v>
      </c>
      <c r="B261" s="108">
        <v>0</v>
      </c>
      <c r="F261" s="108">
        <v>0.19875088967999999</v>
      </c>
      <c r="G261" s="108">
        <v>68.496441281100005</v>
      </c>
      <c r="H261" s="108">
        <f>(Table2[[#This Row],[RD]]/(Table2[[#This Row],[OnT]]/100))/0.3296</f>
        <v>0.88034696222229747</v>
      </c>
      <c r="I261" s="108" t="s">
        <v>4598</v>
      </c>
      <c r="J261" s="108" t="s">
        <v>4596</v>
      </c>
      <c r="K261" s="110">
        <v>0.98219999999999996</v>
      </c>
      <c r="L261" s="110">
        <f t="shared" si="8"/>
        <v>1</v>
      </c>
      <c r="M261" s="110">
        <v>1</v>
      </c>
      <c r="N261" s="110">
        <v>1</v>
      </c>
      <c r="O261" s="110">
        <v>1</v>
      </c>
      <c r="P261" s="110">
        <f t="shared" si="9"/>
        <v>0.36854838709677423</v>
      </c>
      <c r="Q261" s="113">
        <v>0.10752688172043011</v>
      </c>
      <c r="R261" s="113">
        <v>0.52500000000000002</v>
      </c>
      <c r="S261" s="113">
        <v>0.4731182795698925</v>
      </c>
      <c r="T261" s="110">
        <v>1</v>
      </c>
      <c r="U261" s="110">
        <v>1</v>
      </c>
      <c r="V261" s="110">
        <v>1</v>
      </c>
      <c r="W261" s="113">
        <v>0.10526315789473684</v>
      </c>
      <c r="X261" s="113">
        <v>0.53333333333333333</v>
      </c>
      <c r="Y261" s="113">
        <v>0.47252747252747251</v>
      </c>
      <c r="AA261" s="108"/>
      <c r="AB261" s="108"/>
      <c r="AC261" s="108"/>
      <c r="AD261" s="108"/>
      <c r="AE261" s="108"/>
    </row>
    <row r="262" spans="1:31" x14ac:dyDescent="0.45">
      <c r="A262" s="108" t="s">
        <v>3503</v>
      </c>
      <c r="B262" s="108">
        <v>0</v>
      </c>
      <c r="F262" s="108">
        <v>0.280088967972</v>
      </c>
      <c r="G262" s="108">
        <v>96.928825622800005</v>
      </c>
      <c r="H262" s="108">
        <f>(Table2[[#This Row],[RD]]/(Table2[[#This Row],[OnT]]/100))/0.3296</f>
        <v>0.87670977621585955</v>
      </c>
      <c r="I262" s="108" t="s">
        <v>4598</v>
      </c>
      <c r="J262" s="108" t="s">
        <v>4596</v>
      </c>
      <c r="K262" s="110">
        <v>0.98219999999999996</v>
      </c>
      <c r="L262" s="110">
        <f t="shared" si="8"/>
        <v>1</v>
      </c>
      <c r="M262" s="110">
        <v>1</v>
      </c>
      <c r="N262" s="110">
        <v>1</v>
      </c>
      <c r="O262" s="110">
        <v>1</v>
      </c>
      <c r="P262" s="110">
        <f t="shared" si="9"/>
        <v>0.19471326164874556</v>
      </c>
      <c r="Q262" s="113">
        <v>0.37634408602150538</v>
      </c>
      <c r="R262" s="113">
        <v>2.5000000000000001E-2</v>
      </c>
      <c r="S262" s="113">
        <v>0.18279569892473119</v>
      </c>
      <c r="T262" s="110">
        <v>1</v>
      </c>
      <c r="U262" s="110">
        <v>1</v>
      </c>
      <c r="V262" s="110">
        <v>1</v>
      </c>
      <c r="W262" s="113">
        <v>0.3473684210526316</v>
      </c>
      <c r="X262" s="113">
        <v>3.3333333333333333E-2</v>
      </c>
      <c r="Y262" s="113">
        <v>0.18681318681318682</v>
      </c>
      <c r="AA262" s="108"/>
      <c r="AB262" s="108"/>
      <c r="AC262" s="108"/>
      <c r="AD262" s="108"/>
      <c r="AE262" s="108"/>
    </row>
    <row r="263" spans="1:31" x14ac:dyDescent="0.45">
      <c r="A263" s="108" t="s">
        <v>3949</v>
      </c>
      <c r="B263" s="108">
        <v>0</v>
      </c>
      <c r="F263" s="108">
        <v>0.14386832740200001</v>
      </c>
      <c r="G263" s="108">
        <v>50.199288256199999</v>
      </c>
      <c r="H263" s="108">
        <f>(Table2[[#This Row],[RD]]/(Table2[[#This Row],[OnT]]/100))/0.3296</f>
        <v>0.86952171423267588</v>
      </c>
      <c r="I263" s="108" t="s">
        <v>4598</v>
      </c>
      <c r="J263" s="108" t="s">
        <v>4596</v>
      </c>
      <c r="K263" s="110">
        <v>0.97499999999999998</v>
      </c>
      <c r="L263" s="110">
        <f t="shared" si="8"/>
        <v>1</v>
      </c>
      <c r="M263" s="110">
        <v>1</v>
      </c>
      <c r="N263" s="110">
        <v>1</v>
      </c>
      <c r="O263" s="110">
        <v>1</v>
      </c>
      <c r="P263" s="110">
        <f t="shared" si="9"/>
        <v>0.3696236559139785</v>
      </c>
      <c r="Q263" s="113">
        <v>0.44086021505376344</v>
      </c>
      <c r="R263" s="113">
        <v>0.625</v>
      </c>
      <c r="S263" s="113">
        <v>4.3010752688172046E-2</v>
      </c>
      <c r="T263" s="110">
        <v>1</v>
      </c>
      <c r="U263" s="110">
        <v>1</v>
      </c>
      <c r="V263" s="110">
        <v>1</v>
      </c>
      <c r="W263" s="113">
        <v>0.47368421052631576</v>
      </c>
      <c r="X263" s="113">
        <v>0.6</v>
      </c>
      <c r="Y263" s="113">
        <v>4.3956043956043959E-2</v>
      </c>
      <c r="AA263" s="108"/>
      <c r="AB263" s="108"/>
      <c r="AC263" s="108"/>
      <c r="AD263" s="108"/>
      <c r="AE263" s="108"/>
    </row>
    <row r="264" spans="1:31" x14ac:dyDescent="0.45">
      <c r="A264" s="108" t="s">
        <v>3106</v>
      </c>
      <c r="B264" s="108">
        <v>0</v>
      </c>
      <c r="F264" s="108">
        <v>0.268697508897</v>
      </c>
      <c r="G264" s="108">
        <v>95.192170818500003</v>
      </c>
      <c r="H264" s="108">
        <f>(Table2[[#This Row],[RD]]/(Table2[[#This Row],[OnT]]/100))/0.3296</f>
        <v>0.85639713597928302</v>
      </c>
      <c r="I264" s="108" t="s">
        <v>4598</v>
      </c>
      <c r="J264" s="108" t="s">
        <v>4596</v>
      </c>
      <c r="K264" s="110">
        <v>0.98569999999999991</v>
      </c>
      <c r="L264" s="110">
        <f t="shared" si="8"/>
        <v>1</v>
      </c>
      <c r="M264" s="110">
        <v>1</v>
      </c>
      <c r="N264" s="110">
        <v>1</v>
      </c>
      <c r="O264" s="110">
        <v>1</v>
      </c>
      <c r="P264" s="110">
        <f t="shared" si="9"/>
        <v>0.2839605734767025</v>
      </c>
      <c r="Q264" s="113">
        <v>0.45161290322580644</v>
      </c>
      <c r="R264" s="113">
        <v>0.32500000000000001</v>
      </c>
      <c r="S264" s="113">
        <v>7.5268817204301078E-2</v>
      </c>
      <c r="T264" s="110">
        <v>1</v>
      </c>
      <c r="U264" s="110">
        <v>1</v>
      </c>
      <c r="V264" s="110">
        <v>1</v>
      </c>
      <c r="W264" s="113">
        <v>0.44210526315789472</v>
      </c>
      <c r="X264" s="113">
        <v>0.32222222222222224</v>
      </c>
      <c r="Y264" s="113">
        <v>7.6923076923076927E-2</v>
      </c>
      <c r="AA264" s="108"/>
      <c r="AB264" s="108"/>
      <c r="AC264" s="108"/>
      <c r="AD264" s="108"/>
      <c r="AE264" s="108"/>
    </row>
    <row r="265" spans="1:31" x14ac:dyDescent="0.45">
      <c r="A265" s="108" t="s">
        <v>3438</v>
      </c>
      <c r="B265" s="108">
        <v>0</v>
      </c>
      <c r="F265" s="108">
        <v>0.26908896797199999</v>
      </c>
      <c r="G265" s="108">
        <v>96.792882562299994</v>
      </c>
      <c r="H265" s="108">
        <f>(Table2[[#This Row],[RD]]/(Table2[[#This Row],[OnT]]/100))/0.3296</f>
        <v>0.84346150479924709</v>
      </c>
      <c r="I265" s="108" t="s">
        <v>4598</v>
      </c>
      <c r="J265" s="108" t="s">
        <v>4596</v>
      </c>
      <c r="K265" s="110">
        <v>0.98569999999999991</v>
      </c>
      <c r="L265" s="110">
        <f t="shared" si="8"/>
        <v>1</v>
      </c>
      <c r="M265" s="110">
        <v>1</v>
      </c>
      <c r="N265" s="110">
        <v>1</v>
      </c>
      <c r="O265" s="110">
        <v>1</v>
      </c>
      <c r="P265" s="110">
        <f t="shared" si="9"/>
        <v>0.30156810035842296</v>
      </c>
      <c r="Q265" s="113">
        <v>0.59139784946236562</v>
      </c>
      <c r="R265" s="113">
        <v>8.7499999999999994E-2</v>
      </c>
      <c r="S265" s="113">
        <v>0.22580645161290322</v>
      </c>
      <c r="T265" s="110">
        <v>1</v>
      </c>
      <c r="U265" s="110">
        <v>1</v>
      </c>
      <c r="V265" s="110">
        <v>1</v>
      </c>
      <c r="W265" s="113">
        <v>0.56842105263157894</v>
      </c>
      <c r="X265" s="113">
        <v>0.1</v>
      </c>
      <c r="Y265" s="113">
        <v>0.21978021978021978</v>
      </c>
      <c r="AA265" s="108"/>
      <c r="AB265" s="108"/>
      <c r="AC265" s="108"/>
      <c r="AD265" s="108"/>
      <c r="AE265" s="108"/>
    </row>
    <row r="266" spans="1:31" x14ac:dyDescent="0.45">
      <c r="A266" s="108" t="s">
        <v>1430</v>
      </c>
      <c r="B266" s="108">
        <v>0</v>
      </c>
      <c r="F266" s="108">
        <v>0.26970818505299998</v>
      </c>
      <c r="G266" s="108">
        <v>97.421352313200003</v>
      </c>
      <c r="H266" s="108">
        <f>(Table2[[#This Row],[RD]]/(Table2[[#This Row],[OnT]]/100))/0.3296</f>
        <v>0.8399487144953045</v>
      </c>
      <c r="I266" s="108" t="s">
        <v>4598</v>
      </c>
      <c r="J266" s="108" t="s">
        <v>4596</v>
      </c>
      <c r="K266" s="110">
        <v>0.98569999999999991</v>
      </c>
      <c r="L266" s="110">
        <f t="shared" si="8"/>
        <v>1</v>
      </c>
      <c r="M266" s="110">
        <v>1</v>
      </c>
      <c r="N266" s="110">
        <v>1</v>
      </c>
      <c r="O266" s="110">
        <v>1</v>
      </c>
      <c r="P266" s="110">
        <f t="shared" si="9"/>
        <v>0.33337813620071688</v>
      </c>
      <c r="Q266" s="113">
        <v>7.5268817204301078E-2</v>
      </c>
      <c r="R266" s="113">
        <v>0.46250000000000002</v>
      </c>
      <c r="S266" s="113">
        <v>0.46236559139784944</v>
      </c>
      <c r="T266" s="110">
        <v>1</v>
      </c>
      <c r="U266" s="110">
        <v>1</v>
      </c>
      <c r="V266" s="110">
        <v>0.98901098901098905</v>
      </c>
      <c r="W266" s="113">
        <v>6.3157894736842107E-2</v>
      </c>
      <c r="X266" s="113">
        <v>0.46666666666666667</v>
      </c>
      <c r="Y266" s="113">
        <v>0.46666666666666667</v>
      </c>
      <c r="AA266" s="108"/>
      <c r="AB266" s="108"/>
      <c r="AC266" s="108"/>
      <c r="AD266" s="108"/>
      <c r="AE266" s="108"/>
    </row>
    <row r="267" spans="1:31" x14ac:dyDescent="0.45">
      <c r="A267" s="108" t="s">
        <v>1749</v>
      </c>
      <c r="B267" s="108">
        <v>0</v>
      </c>
      <c r="F267" s="108">
        <v>0.26670462633499997</v>
      </c>
      <c r="G267" s="108">
        <v>96.512455516000003</v>
      </c>
      <c r="H267" s="108">
        <f>(Table2[[#This Row],[RD]]/(Table2[[#This Row],[OnT]]/100))/0.3296</f>
        <v>0.83841681702486026</v>
      </c>
      <c r="I267" s="108" t="s">
        <v>4598</v>
      </c>
      <c r="J267" s="108" t="s">
        <v>4596</v>
      </c>
      <c r="K267" s="110">
        <v>0.98930000000000007</v>
      </c>
      <c r="L267" s="110">
        <f t="shared" si="8"/>
        <v>1</v>
      </c>
      <c r="M267" s="110">
        <v>1</v>
      </c>
      <c r="N267" s="110">
        <v>1</v>
      </c>
      <c r="O267" s="110">
        <v>1</v>
      </c>
      <c r="P267" s="110">
        <f t="shared" si="9"/>
        <v>0.22329749103942653</v>
      </c>
      <c r="Q267" s="113">
        <v>0.43010752688172044</v>
      </c>
      <c r="R267" s="113">
        <v>0.1</v>
      </c>
      <c r="S267" s="113">
        <v>0.13978494623655913</v>
      </c>
      <c r="T267" s="110">
        <v>1</v>
      </c>
      <c r="U267" s="110">
        <v>1</v>
      </c>
      <c r="V267" s="110">
        <v>1</v>
      </c>
      <c r="W267" s="113">
        <v>0.41052631578947368</v>
      </c>
      <c r="X267" s="113">
        <v>8.8888888888888892E-2</v>
      </c>
      <c r="Y267" s="113">
        <v>0.14285714285714285</v>
      </c>
      <c r="AA267" s="108"/>
      <c r="AB267" s="108"/>
      <c r="AC267" s="108"/>
      <c r="AD267" s="108"/>
      <c r="AE267" s="108"/>
    </row>
    <row r="268" spans="1:31" x14ac:dyDescent="0.45">
      <c r="A268" s="108" t="s">
        <v>1530</v>
      </c>
      <c r="B268" s="108">
        <v>0</v>
      </c>
      <c r="F268" s="108">
        <v>0.262206405694</v>
      </c>
      <c r="G268" s="108">
        <v>95.822064056900004</v>
      </c>
      <c r="H268" s="108">
        <f>(Table2[[#This Row],[RD]]/(Table2[[#This Row],[OnT]]/100))/0.3296</f>
        <v>0.8302149941340079</v>
      </c>
      <c r="I268" s="108" t="s">
        <v>4598</v>
      </c>
      <c r="J268" s="108" t="s">
        <v>4596</v>
      </c>
      <c r="K268" s="110">
        <v>0.98219999999999996</v>
      </c>
      <c r="L268" s="110">
        <f t="shared" si="8"/>
        <v>1</v>
      </c>
      <c r="M268" s="110">
        <v>1</v>
      </c>
      <c r="N268" s="110">
        <v>1</v>
      </c>
      <c r="O268" s="110">
        <v>1</v>
      </c>
      <c r="P268" s="110">
        <f t="shared" si="9"/>
        <v>0.10134408602150537</v>
      </c>
      <c r="Q268" s="113">
        <v>0</v>
      </c>
      <c r="R268" s="113">
        <v>0.17499999999999999</v>
      </c>
      <c r="S268" s="113">
        <v>0.12903225806451613</v>
      </c>
      <c r="T268" s="110">
        <v>1</v>
      </c>
      <c r="U268" s="110">
        <v>1</v>
      </c>
      <c r="V268" s="110">
        <v>1</v>
      </c>
      <c r="W268" s="113">
        <v>0</v>
      </c>
      <c r="X268" s="113">
        <v>0.21111111111111111</v>
      </c>
      <c r="Y268" s="113">
        <v>0.13186813186813187</v>
      </c>
      <c r="AA268" s="108"/>
      <c r="AB268" s="108"/>
      <c r="AC268" s="108"/>
      <c r="AD268" s="108"/>
      <c r="AE268" s="108"/>
    </row>
    <row r="269" spans="1:31" x14ac:dyDescent="0.45">
      <c r="A269" s="108" t="s">
        <v>398</v>
      </c>
      <c r="B269" s="108">
        <v>0</v>
      </c>
      <c r="F269" s="108">
        <v>0.26000355871899999</v>
      </c>
      <c r="G269" s="108">
        <v>95.206405693999997</v>
      </c>
      <c r="H269" s="108">
        <f>(Table2[[#This Row],[RD]]/(Table2[[#This Row],[OnT]]/100))/0.3296</f>
        <v>0.82856373244050452</v>
      </c>
      <c r="I269" s="108" t="s">
        <v>4598</v>
      </c>
      <c r="J269" s="108" t="s">
        <v>4596</v>
      </c>
      <c r="K269" s="110">
        <v>0.98569999999999991</v>
      </c>
      <c r="L269" s="110">
        <f t="shared" si="8"/>
        <v>1</v>
      </c>
      <c r="M269" s="110">
        <v>1</v>
      </c>
      <c r="N269" s="110">
        <v>1</v>
      </c>
      <c r="O269" s="110">
        <v>1</v>
      </c>
      <c r="P269" s="110">
        <f t="shared" si="9"/>
        <v>8.118279569892474E-2</v>
      </c>
      <c r="Q269" s="113">
        <v>8.6021505376344093E-2</v>
      </c>
      <c r="R269" s="113">
        <v>0.05</v>
      </c>
      <c r="S269" s="113">
        <v>0.10752688172043011</v>
      </c>
      <c r="T269" s="110">
        <v>1</v>
      </c>
      <c r="U269" s="110">
        <v>1</v>
      </c>
      <c r="V269" s="110">
        <v>1</v>
      </c>
      <c r="W269" s="113">
        <v>6.3157894736842107E-2</v>
      </c>
      <c r="X269" s="113">
        <v>4.4444444444444446E-2</v>
      </c>
      <c r="Y269" s="113">
        <v>0.10989010989010989</v>
      </c>
      <c r="AA269" s="108"/>
      <c r="AB269" s="108"/>
      <c r="AC269" s="108"/>
      <c r="AD269" s="108"/>
      <c r="AE269" s="108"/>
    </row>
    <row r="270" spans="1:31" x14ac:dyDescent="0.45">
      <c r="A270" s="108" t="s">
        <v>2347</v>
      </c>
      <c r="B270" s="108">
        <v>0</v>
      </c>
      <c r="F270" s="108">
        <v>0.26349110320300001</v>
      </c>
      <c r="G270" s="108">
        <v>96.946619217099993</v>
      </c>
      <c r="H270" s="108">
        <f>(Table2[[#This Row],[RD]]/(Table2[[#This Row],[OnT]]/100))/0.3296</f>
        <v>0.82460522836343897</v>
      </c>
      <c r="I270" s="108" t="s">
        <v>4627</v>
      </c>
      <c r="J270" s="108" t="s">
        <v>4596</v>
      </c>
      <c r="K270" s="110">
        <v>0.96790000000000009</v>
      </c>
      <c r="L270" s="110">
        <f t="shared" si="8"/>
        <v>1</v>
      </c>
      <c r="M270" s="110">
        <v>1</v>
      </c>
      <c r="N270" s="110">
        <v>1</v>
      </c>
      <c r="O270" s="110">
        <v>1</v>
      </c>
      <c r="P270" s="110">
        <f t="shared" si="9"/>
        <v>0.38956093189964158</v>
      </c>
      <c r="Q270" s="113">
        <v>0.23655913978494625</v>
      </c>
      <c r="R270" s="113">
        <v>0.4375</v>
      </c>
      <c r="S270" s="113">
        <v>0.4946236559139785</v>
      </c>
      <c r="T270" s="110">
        <v>1</v>
      </c>
      <c r="U270" s="110">
        <v>1</v>
      </c>
      <c r="V270" s="110">
        <v>1</v>
      </c>
      <c r="W270" s="113">
        <v>0.23157894736842105</v>
      </c>
      <c r="X270" s="113">
        <v>0.4</v>
      </c>
      <c r="Y270" s="113">
        <v>0.49450549450549453</v>
      </c>
      <c r="AA270" s="108"/>
      <c r="AB270" s="108"/>
      <c r="AC270" s="108"/>
      <c r="AD270" s="108"/>
      <c r="AE270" s="108"/>
    </row>
    <row r="271" spans="1:31" x14ac:dyDescent="0.45">
      <c r="A271" s="108" t="s">
        <v>3600</v>
      </c>
      <c r="B271" s="108">
        <v>0</v>
      </c>
      <c r="F271" s="108">
        <v>0.25453024911</v>
      </c>
      <c r="G271" s="108">
        <v>93.839501779399995</v>
      </c>
      <c r="H271" s="108">
        <f>(Table2[[#This Row],[RD]]/(Table2[[#This Row],[OnT]]/100))/0.3296</f>
        <v>0.82293684303674641</v>
      </c>
      <c r="I271" s="108" t="s">
        <v>4598</v>
      </c>
      <c r="J271" s="108" t="s">
        <v>4596</v>
      </c>
      <c r="K271" s="110">
        <v>0.97150000000000003</v>
      </c>
      <c r="L271" s="110">
        <f t="shared" si="8"/>
        <v>1</v>
      </c>
      <c r="M271" s="110">
        <v>1</v>
      </c>
      <c r="N271" s="110">
        <v>1</v>
      </c>
      <c r="O271" s="110">
        <v>1</v>
      </c>
      <c r="P271" s="110">
        <f t="shared" si="9"/>
        <v>0.43181003584229388</v>
      </c>
      <c r="Q271" s="113">
        <v>0.25806451612903225</v>
      </c>
      <c r="R271" s="113">
        <v>0.57499999999999996</v>
      </c>
      <c r="S271" s="113">
        <v>0.46236559139784944</v>
      </c>
      <c r="T271" s="110">
        <v>1</v>
      </c>
      <c r="U271" s="110">
        <v>1</v>
      </c>
      <c r="V271" s="110">
        <v>1</v>
      </c>
      <c r="W271" s="113">
        <v>0.24210526315789474</v>
      </c>
      <c r="X271" s="113">
        <v>0.56666666666666665</v>
      </c>
      <c r="Y271" s="113">
        <v>0.48351648351648352</v>
      </c>
      <c r="AA271" s="108"/>
      <c r="AB271" s="108"/>
      <c r="AC271" s="108"/>
      <c r="AD271" s="108"/>
      <c r="AE271" s="108"/>
    </row>
    <row r="272" spans="1:31" x14ac:dyDescent="0.45">
      <c r="A272" s="108" t="s">
        <v>1682</v>
      </c>
      <c r="B272" s="108">
        <v>0</v>
      </c>
      <c r="F272" s="108">
        <v>0.25846263345199999</v>
      </c>
      <c r="G272" s="108">
        <v>97.086476868299997</v>
      </c>
      <c r="H272" s="108">
        <f>(Table2[[#This Row],[RD]]/(Table2[[#This Row],[OnT]]/100))/0.3296</f>
        <v>0.80770323169229996</v>
      </c>
      <c r="I272" s="108" t="s">
        <v>4598</v>
      </c>
      <c r="J272" s="108" t="s">
        <v>4596</v>
      </c>
      <c r="K272" s="110">
        <v>0.98930000000000007</v>
      </c>
      <c r="L272" s="110">
        <f t="shared" si="8"/>
        <v>1</v>
      </c>
      <c r="M272" s="110">
        <v>1</v>
      </c>
      <c r="N272" s="110">
        <v>1</v>
      </c>
      <c r="O272" s="110">
        <v>1</v>
      </c>
      <c r="P272" s="110">
        <f t="shared" si="9"/>
        <v>0.19229390681003586</v>
      </c>
      <c r="Q272" s="113">
        <v>0.4838709677419355</v>
      </c>
      <c r="R272" s="113">
        <v>0.05</v>
      </c>
      <c r="S272" s="113">
        <v>4.3010752688172046E-2</v>
      </c>
      <c r="T272" s="110">
        <v>1</v>
      </c>
      <c r="U272" s="110">
        <v>1</v>
      </c>
      <c r="V272" s="110">
        <v>1</v>
      </c>
      <c r="W272" s="113">
        <v>0.50526315789473686</v>
      </c>
      <c r="X272" s="113">
        <v>4.4444444444444446E-2</v>
      </c>
      <c r="Y272" s="113">
        <v>2.197802197802198E-2</v>
      </c>
      <c r="AA272" s="108"/>
      <c r="AB272" s="108"/>
      <c r="AC272" s="108"/>
      <c r="AD272" s="108"/>
      <c r="AE272" s="108"/>
    </row>
    <row r="273" spans="1:31" x14ac:dyDescent="0.45">
      <c r="A273" s="108" t="s">
        <v>2872</v>
      </c>
      <c r="B273" s="108">
        <v>0</v>
      </c>
      <c r="F273" s="108">
        <v>0.25386476868300001</v>
      </c>
      <c r="G273" s="108">
        <v>96.212455516000006</v>
      </c>
      <c r="H273" s="108">
        <f>(Table2[[#This Row],[RD]]/(Table2[[#This Row],[OnT]]/100))/0.3296</f>
        <v>0.80054164987313015</v>
      </c>
      <c r="I273" s="108" t="s">
        <v>4598</v>
      </c>
      <c r="J273" s="108" t="s">
        <v>4596</v>
      </c>
      <c r="K273" s="110">
        <v>0.98219999999999996</v>
      </c>
      <c r="L273" s="110">
        <f t="shared" si="8"/>
        <v>1</v>
      </c>
      <c r="M273" s="110">
        <v>1</v>
      </c>
      <c r="N273" s="110">
        <v>1</v>
      </c>
      <c r="O273" s="110">
        <v>1</v>
      </c>
      <c r="P273" s="110">
        <f t="shared" si="9"/>
        <v>0.19171146953405019</v>
      </c>
      <c r="Q273" s="113">
        <v>0.20430107526881722</v>
      </c>
      <c r="R273" s="113">
        <v>3.7499999999999999E-2</v>
      </c>
      <c r="S273" s="113">
        <v>0.33333333333333331</v>
      </c>
      <c r="T273" s="110">
        <v>1</v>
      </c>
      <c r="U273" s="110">
        <v>1</v>
      </c>
      <c r="V273" s="110">
        <v>1</v>
      </c>
      <c r="W273" s="113">
        <v>0.21052631578947367</v>
      </c>
      <c r="X273" s="113">
        <v>3.3333333333333333E-2</v>
      </c>
      <c r="Y273" s="113">
        <v>0.32967032967032966</v>
      </c>
      <c r="AA273" s="108"/>
      <c r="AB273" s="108"/>
      <c r="AC273" s="108"/>
      <c r="AD273" s="108"/>
      <c r="AE273" s="108"/>
    </row>
    <row r="274" spans="1:31" x14ac:dyDescent="0.45">
      <c r="A274" s="108" t="s">
        <v>1397</v>
      </c>
      <c r="B274" s="108">
        <v>0</v>
      </c>
      <c r="F274" s="108">
        <v>0.25524555160099999</v>
      </c>
      <c r="G274" s="108">
        <v>96.884341637000006</v>
      </c>
      <c r="H274" s="108">
        <f>(Table2[[#This Row],[RD]]/(Table2[[#This Row],[OnT]]/100))/0.3296</f>
        <v>0.79931393891764313</v>
      </c>
      <c r="I274" s="108" t="s">
        <v>4598</v>
      </c>
      <c r="J274" s="108" t="s">
        <v>4596</v>
      </c>
      <c r="K274" s="110">
        <v>0.98930000000000007</v>
      </c>
      <c r="L274" s="110">
        <f t="shared" si="8"/>
        <v>1</v>
      </c>
      <c r="M274" s="110">
        <v>1</v>
      </c>
      <c r="N274" s="110">
        <v>1</v>
      </c>
      <c r="O274" s="110">
        <v>1</v>
      </c>
      <c r="P274" s="110">
        <f t="shared" si="9"/>
        <v>0.15286738351254481</v>
      </c>
      <c r="Q274" s="113">
        <v>8.6021505376344093E-2</v>
      </c>
      <c r="R274" s="113">
        <v>0.05</v>
      </c>
      <c r="S274" s="113">
        <v>0.32258064516129031</v>
      </c>
      <c r="T274" s="110">
        <v>1</v>
      </c>
      <c r="U274" s="110">
        <v>1</v>
      </c>
      <c r="V274" s="110">
        <v>1</v>
      </c>
      <c r="W274" s="113">
        <v>7.3684210526315783E-2</v>
      </c>
      <c r="X274" s="113">
        <v>4.4444444444444446E-2</v>
      </c>
      <c r="Y274" s="113">
        <v>0.30769230769230771</v>
      </c>
      <c r="AA274" s="108"/>
      <c r="AB274" s="108"/>
      <c r="AC274" s="108"/>
      <c r="AD274" s="108"/>
      <c r="AE274" s="108"/>
    </row>
    <row r="275" spans="1:31" x14ac:dyDescent="0.45">
      <c r="A275" s="108" t="s">
        <v>1024</v>
      </c>
      <c r="B275" s="108">
        <v>0</v>
      </c>
      <c r="F275" s="108">
        <v>0.25323843416399999</v>
      </c>
      <c r="G275" s="108">
        <v>97.025622775800002</v>
      </c>
      <c r="H275" s="108">
        <f>(Table2[[#This Row],[RD]]/(Table2[[#This Row],[OnT]]/100))/0.3296</f>
        <v>0.79187380613655867</v>
      </c>
      <c r="I275" s="108" t="s">
        <v>4598</v>
      </c>
      <c r="J275" s="108" t="s">
        <v>4596</v>
      </c>
      <c r="K275" s="110">
        <v>0.97499999999999998</v>
      </c>
      <c r="L275" s="110">
        <f t="shared" si="8"/>
        <v>1</v>
      </c>
      <c r="M275" s="110">
        <v>1</v>
      </c>
      <c r="N275" s="110">
        <v>1</v>
      </c>
      <c r="O275" s="110">
        <v>1</v>
      </c>
      <c r="P275" s="110">
        <f t="shared" si="9"/>
        <v>0.11093189964157706</v>
      </c>
      <c r="Q275" s="113">
        <v>0.10752688172043011</v>
      </c>
      <c r="R275" s="113">
        <v>0.15</v>
      </c>
      <c r="S275" s="113">
        <v>7.5268817204301078E-2</v>
      </c>
      <c r="T275" s="110">
        <v>1</v>
      </c>
      <c r="U275" s="110">
        <v>1</v>
      </c>
      <c r="V275" s="110">
        <v>1</v>
      </c>
      <c r="W275" s="113">
        <v>0.11578947368421053</v>
      </c>
      <c r="X275" s="113">
        <v>0.15555555555555556</v>
      </c>
      <c r="Y275" s="113">
        <v>7.6923076923076927E-2</v>
      </c>
      <c r="AA275" s="108"/>
      <c r="AB275" s="108"/>
      <c r="AC275" s="108"/>
      <c r="AD275" s="108"/>
      <c r="AE275" s="108"/>
    </row>
    <row r="276" spans="1:31" x14ac:dyDescent="0.45">
      <c r="A276" s="108" t="s">
        <v>682</v>
      </c>
      <c r="B276" s="108">
        <v>0</v>
      </c>
      <c r="F276" s="108">
        <v>0.23049466192199999</v>
      </c>
      <c r="G276" s="108">
        <v>88.979715302499997</v>
      </c>
      <c r="H276" s="108">
        <f>(Table2[[#This Row],[RD]]/(Table2[[#This Row],[OnT]]/100))/0.3296</f>
        <v>0.78592781092793229</v>
      </c>
      <c r="I276" s="108" t="s">
        <v>4598</v>
      </c>
      <c r="J276" s="108" t="s">
        <v>4596</v>
      </c>
      <c r="K276" s="110">
        <v>0.98569999999999991</v>
      </c>
      <c r="L276" s="110">
        <f t="shared" si="8"/>
        <v>1</v>
      </c>
      <c r="M276" s="110">
        <v>1</v>
      </c>
      <c r="N276" s="110">
        <v>1</v>
      </c>
      <c r="O276" s="110">
        <v>1</v>
      </c>
      <c r="P276" s="110">
        <f t="shared" si="9"/>
        <v>7.5268817204301078E-2</v>
      </c>
      <c r="Q276" s="113">
        <v>0.21505376344086022</v>
      </c>
      <c r="R276" s="113">
        <v>0</v>
      </c>
      <c r="S276" s="113">
        <v>1.0752688172043012E-2</v>
      </c>
      <c r="T276" s="110">
        <v>1</v>
      </c>
      <c r="U276" s="110">
        <v>1</v>
      </c>
      <c r="V276" s="110">
        <v>1</v>
      </c>
      <c r="W276" s="113">
        <v>0.21052631578947367</v>
      </c>
      <c r="X276" s="113">
        <v>0</v>
      </c>
      <c r="Y276" s="113">
        <v>0</v>
      </c>
      <c r="AA276" s="108"/>
      <c r="AB276" s="108"/>
      <c r="AC276" s="108"/>
      <c r="AD276" s="108"/>
      <c r="AE276" s="108"/>
    </row>
    <row r="277" spans="1:31" x14ac:dyDescent="0.45">
      <c r="A277" s="108" t="s">
        <v>1937</v>
      </c>
      <c r="B277" s="108">
        <v>0</v>
      </c>
      <c r="F277" s="108">
        <v>0.249380782918</v>
      </c>
      <c r="G277" s="108">
        <v>96.721352313200001</v>
      </c>
      <c r="H277" s="108">
        <f>(Table2[[#This Row],[RD]]/(Table2[[#This Row],[OnT]]/100))/0.3296</f>
        <v>0.78226413809627193</v>
      </c>
      <c r="I277" s="108" t="s">
        <v>4598</v>
      </c>
      <c r="J277" s="108" t="s">
        <v>4596</v>
      </c>
      <c r="K277" s="110">
        <v>0.98930000000000007</v>
      </c>
      <c r="L277" s="110">
        <f t="shared" si="8"/>
        <v>1</v>
      </c>
      <c r="M277" s="110">
        <v>1</v>
      </c>
      <c r="N277" s="110">
        <v>1</v>
      </c>
      <c r="O277" s="110">
        <v>1</v>
      </c>
      <c r="P277" s="110">
        <f t="shared" si="9"/>
        <v>0.2286290322580645</v>
      </c>
      <c r="Q277" s="113">
        <v>0.5376344086021505</v>
      </c>
      <c r="R277" s="113">
        <v>0.13750000000000001</v>
      </c>
      <c r="S277" s="113">
        <v>1.0752688172043012E-2</v>
      </c>
      <c r="T277" s="110">
        <v>1</v>
      </c>
      <c r="U277" s="110">
        <v>1</v>
      </c>
      <c r="V277" s="110">
        <v>1</v>
      </c>
      <c r="W277" s="113">
        <v>0.51578947368421058</v>
      </c>
      <c r="X277" s="113">
        <v>0.12222222222222222</v>
      </c>
      <c r="Y277" s="113">
        <v>1.098901098901099E-2</v>
      </c>
      <c r="AA277" s="108"/>
      <c r="AB277" s="108"/>
      <c r="AC277" s="108"/>
      <c r="AD277" s="108"/>
      <c r="AE277" s="108"/>
    </row>
    <row r="278" spans="1:31" x14ac:dyDescent="0.45">
      <c r="A278" s="108" t="s">
        <v>1715</v>
      </c>
      <c r="B278" s="108">
        <v>0</v>
      </c>
      <c r="F278" s="108">
        <v>0.245252669039</v>
      </c>
      <c r="G278" s="108">
        <v>95.927046263299999</v>
      </c>
      <c r="H278" s="108">
        <f>(Table2[[#This Row],[RD]]/(Table2[[#This Row],[OnT]]/100))/0.3296</f>
        <v>0.77568513225581737</v>
      </c>
      <c r="I278" s="108" t="s">
        <v>4598</v>
      </c>
      <c r="J278" s="108" t="s">
        <v>4596</v>
      </c>
      <c r="K278" s="110">
        <v>0.98569999999999991</v>
      </c>
      <c r="L278" s="110">
        <f t="shared" si="8"/>
        <v>1</v>
      </c>
      <c r="M278" s="110">
        <v>1</v>
      </c>
      <c r="N278" s="110">
        <v>1</v>
      </c>
      <c r="O278" s="110">
        <v>1</v>
      </c>
      <c r="P278" s="110">
        <f t="shared" si="9"/>
        <v>0.17428315412186382</v>
      </c>
      <c r="Q278" s="113">
        <v>5.3763440860215055E-2</v>
      </c>
      <c r="R278" s="113">
        <v>0.125</v>
      </c>
      <c r="S278" s="113">
        <v>0.34408602150537637</v>
      </c>
      <c r="T278" s="110">
        <v>1</v>
      </c>
      <c r="U278" s="110">
        <v>1</v>
      </c>
      <c r="V278" s="110">
        <v>1</v>
      </c>
      <c r="W278" s="113">
        <v>5.2631578947368418E-2</v>
      </c>
      <c r="X278" s="113">
        <v>0.13333333333333333</v>
      </c>
      <c r="Y278" s="113">
        <v>0.34065934065934067</v>
      </c>
      <c r="AA278" s="108"/>
      <c r="AB278" s="108"/>
      <c r="AC278" s="108"/>
      <c r="AD278" s="108"/>
      <c r="AE278" s="108"/>
    </row>
    <row r="279" spans="1:31" x14ac:dyDescent="0.45">
      <c r="A279" s="108" t="s">
        <v>2108</v>
      </c>
      <c r="B279" s="108">
        <v>0</v>
      </c>
      <c r="F279" s="108">
        <v>0.245711743772</v>
      </c>
      <c r="G279" s="108">
        <v>96.728113879000006</v>
      </c>
      <c r="H279" s="108">
        <f>(Table2[[#This Row],[RD]]/(Table2[[#This Row],[OnT]]/100))/0.3296</f>
        <v>0.77070112256605716</v>
      </c>
      <c r="I279" s="108" t="s">
        <v>4598</v>
      </c>
      <c r="J279" s="108" t="s">
        <v>4596</v>
      </c>
      <c r="K279" s="110">
        <v>0.98930000000000007</v>
      </c>
      <c r="L279" s="110">
        <f t="shared" si="8"/>
        <v>1</v>
      </c>
      <c r="M279" s="110">
        <v>1</v>
      </c>
      <c r="N279" s="110">
        <v>1</v>
      </c>
      <c r="O279" s="110">
        <v>1</v>
      </c>
      <c r="P279" s="110">
        <f t="shared" si="9"/>
        <v>0.16944444444444443</v>
      </c>
      <c r="Q279" s="113">
        <v>3.2258064516129031E-2</v>
      </c>
      <c r="R279" s="113">
        <v>0.17499999999999999</v>
      </c>
      <c r="S279" s="113">
        <v>0.30107526881720431</v>
      </c>
      <c r="T279" s="110">
        <v>1</v>
      </c>
      <c r="U279" s="110">
        <v>1</v>
      </c>
      <c r="V279" s="110">
        <v>1</v>
      </c>
      <c r="W279" s="113">
        <v>3.1578947368421054E-2</v>
      </c>
      <c r="X279" s="113">
        <v>0.17777777777777778</v>
      </c>
      <c r="Y279" s="113">
        <v>0.30769230769230771</v>
      </c>
      <c r="AA279" s="108"/>
      <c r="AB279" s="108"/>
      <c r="AC279" s="108"/>
      <c r="AD279" s="108"/>
      <c r="AE279" s="108"/>
    </row>
    <row r="280" spans="1:31" x14ac:dyDescent="0.45">
      <c r="A280" s="108" t="s">
        <v>3065</v>
      </c>
      <c r="B280" s="108">
        <v>0</v>
      </c>
      <c r="F280" s="108">
        <v>0.247056939502</v>
      </c>
      <c r="G280" s="108">
        <v>97.475088967999994</v>
      </c>
      <c r="H280" s="108">
        <f>(Table2[[#This Row],[RD]]/(Table2[[#This Row],[OnT]]/100))/0.3296</f>
        <v>0.76898207035544852</v>
      </c>
      <c r="I280" s="108" t="s">
        <v>4598</v>
      </c>
      <c r="J280" s="108" t="s">
        <v>4596</v>
      </c>
      <c r="K280" s="110">
        <v>0.98930000000000007</v>
      </c>
      <c r="L280" s="110">
        <f t="shared" si="8"/>
        <v>1</v>
      </c>
      <c r="M280" s="110">
        <v>1</v>
      </c>
      <c r="N280" s="110">
        <v>1</v>
      </c>
      <c r="O280" s="110">
        <v>1</v>
      </c>
      <c r="P280" s="110">
        <f t="shared" si="9"/>
        <v>0.11093189964157706</v>
      </c>
      <c r="Q280" s="113">
        <v>0.10752688172043011</v>
      </c>
      <c r="R280" s="113">
        <v>0.15</v>
      </c>
      <c r="S280" s="113">
        <v>7.5268817204301078E-2</v>
      </c>
      <c r="T280" s="110">
        <v>1</v>
      </c>
      <c r="U280" s="110">
        <v>1</v>
      </c>
      <c r="V280" s="110">
        <v>1</v>
      </c>
      <c r="W280" s="113">
        <v>0.11578947368421053</v>
      </c>
      <c r="X280" s="113">
        <v>0.15555555555555556</v>
      </c>
      <c r="Y280" s="113">
        <v>7.6923076923076927E-2</v>
      </c>
      <c r="AA280" s="108"/>
      <c r="AB280" s="108"/>
      <c r="AC280" s="108"/>
      <c r="AD280" s="108"/>
      <c r="AE280" s="108"/>
    </row>
    <row r="281" spans="1:31" x14ac:dyDescent="0.45">
      <c r="A281" s="108" t="s">
        <v>3655</v>
      </c>
      <c r="B281" s="108">
        <v>0</v>
      </c>
      <c r="F281" s="108">
        <v>0.242348754448</v>
      </c>
      <c r="G281" s="108">
        <v>95.987544483999997</v>
      </c>
      <c r="H281" s="108">
        <f>(Table2[[#This Row],[RD]]/(Table2[[#This Row],[OnT]]/100))/0.3296</f>
        <v>0.76601752773948451</v>
      </c>
      <c r="I281" s="108" t="s">
        <v>4598</v>
      </c>
      <c r="J281" s="108" t="s">
        <v>4596</v>
      </c>
      <c r="K281" s="110">
        <v>0.98219999999999996</v>
      </c>
      <c r="L281" s="110">
        <f t="shared" si="8"/>
        <v>1</v>
      </c>
      <c r="M281" s="110">
        <v>1</v>
      </c>
      <c r="N281" s="110">
        <v>1</v>
      </c>
      <c r="O281" s="110">
        <v>1</v>
      </c>
      <c r="P281" s="110">
        <f t="shared" si="9"/>
        <v>0.26129032258064516</v>
      </c>
      <c r="Q281" s="113">
        <v>0.11827956989247312</v>
      </c>
      <c r="R281" s="113">
        <v>0.3</v>
      </c>
      <c r="S281" s="113">
        <v>0.36559139784946237</v>
      </c>
      <c r="T281" s="110">
        <v>1</v>
      </c>
      <c r="U281" s="110">
        <v>1</v>
      </c>
      <c r="V281" s="110">
        <v>1</v>
      </c>
      <c r="W281" s="113">
        <v>0.1368421052631579</v>
      </c>
      <c r="X281" s="113">
        <v>0.27777777777777779</v>
      </c>
      <c r="Y281" s="113">
        <v>0.37362637362637363</v>
      </c>
      <c r="AA281" s="108"/>
      <c r="AB281" s="108"/>
      <c r="AC281" s="108"/>
      <c r="AD281" s="108"/>
      <c r="AE281" s="108"/>
    </row>
    <row r="282" spans="1:31" x14ac:dyDescent="0.45">
      <c r="A282" s="108" t="s">
        <v>1519</v>
      </c>
      <c r="B282" s="108">
        <v>0</v>
      </c>
      <c r="F282" s="108">
        <v>0.24062633452000001</v>
      </c>
      <c r="G282" s="108">
        <v>95.711743772199995</v>
      </c>
      <c r="H282" s="108">
        <f>(Table2[[#This Row],[RD]]/(Table2[[#This Row],[OnT]]/100))/0.3296</f>
        <v>0.76276494169330833</v>
      </c>
      <c r="I282" s="108" t="s">
        <v>4598</v>
      </c>
      <c r="J282" s="108" t="s">
        <v>4596</v>
      </c>
      <c r="K282" s="110">
        <v>0.98219999999999996</v>
      </c>
      <c r="L282" s="110">
        <f t="shared" si="8"/>
        <v>1</v>
      </c>
      <c r="M282" s="110">
        <v>1</v>
      </c>
      <c r="N282" s="110">
        <v>1</v>
      </c>
      <c r="O282" s="110">
        <v>1</v>
      </c>
      <c r="P282" s="110">
        <f t="shared" si="9"/>
        <v>0.54650537634408602</v>
      </c>
      <c r="Q282" s="113">
        <v>0.4946236559139785</v>
      </c>
      <c r="R282" s="113">
        <v>0.57499999999999996</v>
      </c>
      <c r="S282" s="113">
        <v>0.56989247311827962</v>
      </c>
      <c r="T282" s="110">
        <v>1</v>
      </c>
      <c r="U282" s="110">
        <v>1</v>
      </c>
      <c r="V282" s="110">
        <v>1</v>
      </c>
      <c r="W282" s="113">
        <v>0.45263157894736844</v>
      </c>
      <c r="X282" s="113">
        <v>0.5444444444444444</v>
      </c>
      <c r="Y282" s="113">
        <v>0.59340659340659341</v>
      </c>
      <c r="AA282" s="108"/>
      <c r="AB282" s="108"/>
      <c r="AC282" s="108"/>
      <c r="AD282" s="108"/>
      <c r="AE282" s="108"/>
    </row>
    <row r="283" spans="1:31" x14ac:dyDescent="0.45">
      <c r="A283" s="108" t="s">
        <v>1332</v>
      </c>
      <c r="B283" s="108">
        <v>0</v>
      </c>
      <c r="F283" s="108">
        <v>0.242832740214</v>
      </c>
      <c r="G283" s="108">
        <v>96.736298932400004</v>
      </c>
      <c r="H283" s="108">
        <f>(Table2[[#This Row],[RD]]/(Table2[[#This Row],[OnT]]/100))/0.3296</f>
        <v>0.76160637396855846</v>
      </c>
      <c r="I283" s="108" t="s">
        <v>4598</v>
      </c>
      <c r="J283" s="108" t="s">
        <v>4596</v>
      </c>
      <c r="K283" s="110">
        <v>0.95010000000000006</v>
      </c>
      <c r="L283" s="110">
        <f t="shared" si="8"/>
        <v>1</v>
      </c>
      <c r="M283" s="110">
        <v>1</v>
      </c>
      <c r="N283" s="110">
        <v>1</v>
      </c>
      <c r="O283" s="110">
        <v>1</v>
      </c>
      <c r="P283" s="110">
        <f t="shared" si="9"/>
        <v>0.24753584229390682</v>
      </c>
      <c r="Q283" s="113">
        <v>6.4516129032258063E-2</v>
      </c>
      <c r="R283" s="113">
        <v>0.3125</v>
      </c>
      <c r="S283" s="113">
        <v>0.36559139784946237</v>
      </c>
      <c r="T283" s="110">
        <v>1</v>
      </c>
      <c r="U283" s="110">
        <v>0.98888888888888893</v>
      </c>
      <c r="V283" s="110">
        <v>0.98901098901098905</v>
      </c>
      <c r="W283" s="113">
        <v>5.2631578947368418E-2</v>
      </c>
      <c r="X283" s="113">
        <v>0.3258426966292135</v>
      </c>
      <c r="Y283" s="113">
        <v>0.35555555555555557</v>
      </c>
      <c r="AA283" s="108"/>
      <c r="AB283" s="108"/>
      <c r="AC283" s="108"/>
      <c r="AD283" s="108"/>
      <c r="AE283" s="108"/>
    </row>
    <row r="284" spans="1:31" x14ac:dyDescent="0.45">
      <c r="A284" s="108" t="s">
        <v>1661</v>
      </c>
      <c r="B284" s="108">
        <v>0</v>
      </c>
      <c r="F284" s="108">
        <v>0.24195017793599999</v>
      </c>
      <c r="G284" s="108">
        <v>96.395729537400001</v>
      </c>
      <c r="H284" s="108">
        <f>(Table2[[#This Row],[RD]]/(Table2[[#This Row],[OnT]]/100))/0.3296</f>
        <v>0.76151935912400381</v>
      </c>
      <c r="I284" s="108" t="s">
        <v>4598</v>
      </c>
      <c r="J284" s="108" t="s">
        <v>4628</v>
      </c>
      <c r="K284" s="110">
        <v>0.98219999999999996</v>
      </c>
      <c r="L284" s="110">
        <f t="shared" si="8"/>
        <v>1</v>
      </c>
      <c r="M284" s="110">
        <v>1</v>
      </c>
      <c r="N284" s="110">
        <v>1</v>
      </c>
      <c r="O284" s="110">
        <v>1</v>
      </c>
      <c r="P284" s="110">
        <f t="shared" si="9"/>
        <v>0.45524193548387099</v>
      </c>
      <c r="Q284" s="113">
        <v>0.4731182795698925</v>
      </c>
      <c r="R284" s="113">
        <v>0.46250000000000002</v>
      </c>
      <c r="S284" s="113">
        <v>0.43010752688172044</v>
      </c>
      <c r="T284" s="110">
        <v>1</v>
      </c>
      <c r="U284" s="110">
        <v>1</v>
      </c>
      <c r="V284" s="110">
        <v>1</v>
      </c>
      <c r="W284" s="113">
        <v>0.44210526315789472</v>
      </c>
      <c r="X284" s="113">
        <v>0.5</v>
      </c>
      <c r="Y284" s="113">
        <v>0.43956043956043955</v>
      </c>
      <c r="AA284" s="108"/>
      <c r="AB284" s="108"/>
      <c r="AC284" s="108"/>
      <c r="AD284" s="108"/>
      <c r="AE284" s="108"/>
    </row>
    <row r="285" spans="1:31" x14ac:dyDescent="0.45">
      <c r="A285" s="108" t="s">
        <v>928</v>
      </c>
      <c r="B285" s="108">
        <v>0</v>
      </c>
      <c r="F285" s="108">
        <v>0.242775800712</v>
      </c>
      <c r="G285" s="108">
        <v>97.315302491099999</v>
      </c>
      <c r="H285" s="108">
        <f>(Table2[[#This Row],[RD]]/(Table2[[#This Row],[OnT]]/100))/0.3296</f>
        <v>0.75689747286594955</v>
      </c>
      <c r="I285" s="108" t="s">
        <v>4598</v>
      </c>
      <c r="J285" s="108" t="s">
        <v>4596</v>
      </c>
      <c r="K285" s="110">
        <v>0.97499999999999998</v>
      </c>
      <c r="L285" s="110">
        <f t="shared" si="8"/>
        <v>1</v>
      </c>
      <c r="M285" s="110">
        <v>1</v>
      </c>
      <c r="N285" s="110">
        <v>1</v>
      </c>
      <c r="O285" s="110">
        <v>1</v>
      </c>
      <c r="P285" s="110">
        <f t="shared" si="9"/>
        <v>5.0089605734767027E-2</v>
      </c>
      <c r="Q285" s="113">
        <v>1.0752688172043012E-2</v>
      </c>
      <c r="R285" s="113">
        <v>7.4999999999999997E-2</v>
      </c>
      <c r="S285" s="113">
        <v>6.4516129032258063E-2</v>
      </c>
      <c r="T285" s="110">
        <v>1</v>
      </c>
      <c r="U285" s="110">
        <v>1</v>
      </c>
      <c r="V285" s="110">
        <v>1</v>
      </c>
      <c r="W285" s="113">
        <v>1.0526315789473684E-2</v>
      </c>
      <c r="X285" s="113">
        <v>7.7777777777777779E-2</v>
      </c>
      <c r="Y285" s="113">
        <v>6.5934065934065936E-2</v>
      </c>
      <c r="AA285" s="108"/>
      <c r="AB285" s="108"/>
      <c r="AC285" s="108"/>
      <c r="AD285" s="108"/>
      <c r="AE285" s="108"/>
    </row>
    <row r="286" spans="1:31" x14ac:dyDescent="0.45">
      <c r="A286" s="108" t="s">
        <v>3176</v>
      </c>
      <c r="B286" s="108">
        <v>0</v>
      </c>
      <c r="F286" s="108">
        <v>0.23869395017799999</v>
      </c>
      <c r="G286" s="108">
        <v>95.875088968</v>
      </c>
      <c r="H286" s="108">
        <f>(Table2[[#This Row],[RD]]/(Table2[[#This Row],[OnT]]/100))/0.3296</f>
        <v>0.75535033948993779</v>
      </c>
      <c r="I286" s="108" t="s">
        <v>4598</v>
      </c>
      <c r="J286" s="108" t="s">
        <v>4596</v>
      </c>
      <c r="K286" s="110">
        <v>0.98569999999999991</v>
      </c>
      <c r="L286" s="110">
        <f t="shared" si="8"/>
        <v>1</v>
      </c>
      <c r="M286" s="110">
        <v>1</v>
      </c>
      <c r="N286" s="110">
        <v>1</v>
      </c>
      <c r="O286" s="110">
        <v>1</v>
      </c>
      <c r="P286" s="110">
        <f t="shared" si="9"/>
        <v>6.8682795698924728E-2</v>
      </c>
      <c r="Q286" s="113">
        <v>0.10752688172043011</v>
      </c>
      <c r="R286" s="113">
        <v>1.2500000000000001E-2</v>
      </c>
      <c r="S286" s="113">
        <v>8.6021505376344093E-2</v>
      </c>
      <c r="T286" s="110">
        <v>1</v>
      </c>
      <c r="U286" s="110">
        <v>1</v>
      </c>
      <c r="V286" s="110">
        <v>1</v>
      </c>
      <c r="W286" s="113">
        <v>0.11578947368421053</v>
      </c>
      <c r="X286" s="113">
        <v>1.1111111111111112E-2</v>
      </c>
      <c r="Y286" s="113">
        <v>7.6923076923076927E-2</v>
      </c>
      <c r="AA286" s="108"/>
      <c r="AB286" s="108"/>
      <c r="AC286" s="108"/>
      <c r="AD286" s="108"/>
      <c r="AE286" s="108"/>
    </row>
    <row r="287" spans="1:31" x14ac:dyDescent="0.45">
      <c r="A287" s="108" t="s">
        <v>272</v>
      </c>
      <c r="B287" s="108">
        <v>0</v>
      </c>
      <c r="F287" s="108">
        <v>0.24072597864799999</v>
      </c>
      <c r="G287" s="108">
        <v>96.701423487499994</v>
      </c>
      <c r="H287" s="108">
        <f>(Table2[[#This Row],[RD]]/(Table2[[#This Row],[OnT]]/100))/0.3296</f>
        <v>0.75527114140320106</v>
      </c>
      <c r="I287" s="108" t="s">
        <v>4598</v>
      </c>
      <c r="J287" s="108" t="s">
        <v>4596</v>
      </c>
      <c r="K287" s="110">
        <v>0.97860000000000003</v>
      </c>
      <c r="L287" s="110">
        <f t="shared" si="8"/>
        <v>1</v>
      </c>
      <c r="M287" s="110">
        <v>1</v>
      </c>
      <c r="N287" s="110">
        <v>1</v>
      </c>
      <c r="O287" s="110">
        <v>1</v>
      </c>
      <c r="P287" s="110">
        <f t="shared" si="9"/>
        <v>0.13109318996415772</v>
      </c>
      <c r="Q287" s="113">
        <v>0</v>
      </c>
      <c r="R287" s="113">
        <v>0.27500000000000002</v>
      </c>
      <c r="S287" s="113">
        <v>0.11827956989247312</v>
      </c>
      <c r="T287" s="110">
        <v>1</v>
      </c>
      <c r="U287" s="110">
        <v>1</v>
      </c>
      <c r="V287" s="110">
        <v>1</v>
      </c>
      <c r="W287" s="113">
        <v>0</v>
      </c>
      <c r="X287" s="113">
        <v>0.26666666666666666</v>
      </c>
      <c r="Y287" s="113">
        <v>9.8901098901098897E-2</v>
      </c>
      <c r="AA287" s="108"/>
      <c r="AB287" s="108"/>
      <c r="AC287" s="108"/>
      <c r="AD287" s="108"/>
      <c r="AE287" s="108"/>
    </row>
    <row r="288" spans="1:31" x14ac:dyDescent="0.45">
      <c r="A288" s="108" t="s">
        <v>1760</v>
      </c>
      <c r="B288" s="108">
        <v>0</v>
      </c>
      <c r="F288" s="108">
        <v>0.23894306049799999</v>
      </c>
      <c r="G288" s="108">
        <v>96.366548042700003</v>
      </c>
      <c r="H288" s="108">
        <f>(Table2[[#This Row],[RD]]/(Table2[[#This Row],[OnT]]/100))/0.3296</f>
        <v>0.75228242642730092</v>
      </c>
      <c r="I288" s="108" t="s">
        <v>4598</v>
      </c>
      <c r="J288" s="108" t="s">
        <v>4596</v>
      </c>
      <c r="K288" s="110">
        <v>0.98219999999999996</v>
      </c>
      <c r="L288" s="110">
        <f t="shared" si="8"/>
        <v>1</v>
      </c>
      <c r="M288" s="110">
        <v>1</v>
      </c>
      <c r="N288" s="110">
        <v>1</v>
      </c>
      <c r="O288" s="110">
        <v>1</v>
      </c>
      <c r="P288" s="110">
        <f t="shared" si="9"/>
        <v>0.2225358422939068</v>
      </c>
      <c r="Q288" s="113">
        <v>2.1505376344086023E-2</v>
      </c>
      <c r="R288" s="113">
        <v>0.23749999999999999</v>
      </c>
      <c r="S288" s="113">
        <v>0.40860215053763443</v>
      </c>
      <c r="T288" s="110">
        <v>1</v>
      </c>
      <c r="U288" s="110">
        <v>1</v>
      </c>
      <c r="V288" s="110">
        <v>1</v>
      </c>
      <c r="W288" s="113">
        <v>2.1052631578947368E-2</v>
      </c>
      <c r="X288" s="113">
        <v>0.27777777777777779</v>
      </c>
      <c r="Y288" s="113">
        <v>0.4175824175824176</v>
      </c>
      <c r="AA288" s="108"/>
      <c r="AB288" s="108"/>
      <c r="AC288" s="108"/>
      <c r="AD288" s="108"/>
      <c r="AE288" s="108"/>
    </row>
    <row r="289" spans="1:31" x14ac:dyDescent="0.45">
      <c r="A289" s="108" t="s">
        <v>1704</v>
      </c>
      <c r="B289" s="108">
        <v>0</v>
      </c>
      <c r="F289" s="108">
        <v>0.238430604982</v>
      </c>
      <c r="G289" s="108">
        <v>96.250889679699995</v>
      </c>
      <c r="H289" s="108">
        <f>(Table2[[#This Row],[RD]]/(Table2[[#This Row],[OnT]]/100))/0.3296</f>
        <v>0.75157105373486421</v>
      </c>
      <c r="I289" s="108" t="s">
        <v>4598</v>
      </c>
      <c r="J289" s="108" t="s">
        <v>4596</v>
      </c>
      <c r="K289" s="110">
        <v>0.98930000000000007</v>
      </c>
      <c r="L289" s="110">
        <f t="shared" si="8"/>
        <v>1</v>
      </c>
      <c r="M289" s="110">
        <v>1</v>
      </c>
      <c r="N289" s="110">
        <v>1</v>
      </c>
      <c r="O289" s="110">
        <v>1</v>
      </c>
      <c r="P289" s="110">
        <f t="shared" si="9"/>
        <v>8.8261648745519714E-2</v>
      </c>
      <c r="Q289" s="113">
        <v>0</v>
      </c>
      <c r="R289" s="113">
        <v>0.125</v>
      </c>
      <c r="S289" s="113">
        <v>0.13978494623655913</v>
      </c>
      <c r="T289" s="110">
        <v>1</v>
      </c>
      <c r="U289" s="110">
        <v>1</v>
      </c>
      <c r="V289" s="110">
        <v>1</v>
      </c>
      <c r="W289" s="113">
        <v>0</v>
      </c>
      <c r="X289" s="113">
        <v>0.12222222222222222</v>
      </c>
      <c r="Y289" s="113">
        <v>0.14285714285714285</v>
      </c>
      <c r="AA289" s="108"/>
      <c r="AB289" s="108"/>
      <c r="AC289" s="108"/>
      <c r="AD289" s="108"/>
      <c r="AE289" s="108"/>
    </row>
    <row r="290" spans="1:31" x14ac:dyDescent="0.45">
      <c r="A290" s="108" t="s">
        <v>3383</v>
      </c>
      <c r="B290" s="108">
        <v>0</v>
      </c>
      <c r="F290" s="108">
        <v>0.20282918149500001</v>
      </c>
      <c r="G290" s="108">
        <v>82.21886121</v>
      </c>
      <c r="H290" s="108">
        <f>(Table2[[#This Row],[RD]]/(Table2[[#This Row],[OnT]]/100))/0.3296</f>
        <v>0.74846548488836862</v>
      </c>
      <c r="I290" s="108" t="s">
        <v>4598</v>
      </c>
      <c r="J290" s="108" t="s">
        <v>4596</v>
      </c>
      <c r="K290" s="110">
        <v>0.97860000000000003</v>
      </c>
      <c r="L290" s="110">
        <f t="shared" si="8"/>
        <v>1</v>
      </c>
      <c r="M290" s="110">
        <v>1</v>
      </c>
      <c r="N290" s="110">
        <v>1</v>
      </c>
      <c r="O290" s="110">
        <v>1</v>
      </c>
      <c r="P290" s="110">
        <f t="shared" si="9"/>
        <v>0.42325268817204303</v>
      </c>
      <c r="Q290" s="113">
        <v>0.5268817204301075</v>
      </c>
      <c r="R290" s="113">
        <v>0.23749999999999999</v>
      </c>
      <c r="S290" s="113">
        <v>0.5053763440860215</v>
      </c>
      <c r="T290" s="110">
        <v>1</v>
      </c>
      <c r="U290" s="110">
        <v>1</v>
      </c>
      <c r="V290" s="110">
        <v>1</v>
      </c>
      <c r="W290" s="113">
        <v>0.5368421052631579</v>
      </c>
      <c r="X290" s="113">
        <v>0.21111111111111111</v>
      </c>
      <c r="Y290" s="113">
        <v>0.50549450549450547</v>
      </c>
      <c r="AA290" s="108"/>
      <c r="AB290" s="108"/>
      <c r="AC290" s="108"/>
      <c r="AD290" s="108"/>
      <c r="AE290" s="108"/>
    </row>
    <row r="291" spans="1:31" x14ac:dyDescent="0.45">
      <c r="A291" s="108" t="s">
        <v>198</v>
      </c>
      <c r="B291" s="108">
        <v>0</v>
      </c>
      <c r="F291" s="108">
        <v>0.23667615658400001</v>
      </c>
      <c r="G291" s="108">
        <v>96.417437722399995</v>
      </c>
      <c r="H291" s="108">
        <f>(Table2[[#This Row],[RD]]/(Table2[[#This Row],[OnT]]/100))/0.3296</f>
        <v>0.74475207014913836</v>
      </c>
      <c r="I291" s="108" t="s">
        <v>4598</v>
      </c>
      <c r="J291" s="108" t="s">
        <v>4596</v>
      </c>
      <c r="K291" s="110">
        <v>0.98930000000000007</v>
      </c>
      <c r="L291" s="110">
        <f t="shared" si="8"/>
        <v>1</v>
      </c>
      <c r="M291" s="110">
        <v>1</v>
      </c>
      <c r="N291" s="110">
        <v>1</v>
      </c>
      <c r="O291" s="110">
        <v>1</v>
      </c>
      <c r="P291" s="110">
        <f t="shared" si="9"/>
        <v>0.36487455197132618</v>
      </c>
      <c r="Q291" s="113">
        <v>0.11827956989247312</v>
      </c>
      <c r="R291" s="113">
        <v>0.6</v>
      </c>
      <c r="S291" s="113">
        <v>0.37634408602150538</v>
      </c>
      <c r="T291" s="110">
        <v>1</v>
      </c>
      <c r="U291" s="110">
        <v>1</v>
      </c>
      <c r="V291" s="110">
        <v>1</v>
      </c>
      <c r="W291" s="113">
        <v>0.11578947368421053</v>
      </c>
      <c r="X291" s="113">
        <v>0.57777777777777772</v>
      </c>
      <c r="Y291" s="113">
        <v>0.38461538461538464</v>
      </c>
      <c r="AA291" s="108"/>
      <c r="AB291" s="108"/>
      <c r="AC291" s="108"/>
      <c r="AD291" s="108"/>
      <c r="AE291" s="108"/>
    </row>
    <row r="292" spans="1:31" x14ac:dyDescent="0.45">
      <c r="A292" s="108" t="s">
        <v>694</v>
      </c>
      <c r="B292" s="108">
        <v>0</v>
      </c>
      <c r="F292" s="108">
        <v>0.22817081850500001</v>
      </c>
      <c r="G292" s="108">
        <v>94.739145907500003</v>
      </c>
      <c r="H292" s="108">
        <f>(Table2[[#This Row],[RD]]/(Table2[[#This Row],[OnT]]/100))/0.3296</f>
        <v>0.73070727650293998</v>
      </c>
      <c r="I292" s="108" t="s">
        <v>4598</v>
      </c>
      <c r="J292" s="108" t="s">
        <v>4596</v>
      </c>
      <c r="K292" s="110">
        <v>0.98930000000000007</v>
      </c>
      <c r="L292" s="110">
        <f t="shared" si="8"/>
        <v>1</v>
      </c>
      <c r="M292" s="110">
        <v>1</v>
      </c>
      <c r="N292" s="110">
        <v>1</v>
      </c>
      <c r="O292" s="110">
        <v>1</v>
      </c>
      <c r="P292" s="110">
        <f t="shared" si="9"/>
        <v>0.39758064516129027</v>
      </c>
      <c r="Q292" s="113">
        <v>0.5268817204301075</v>
      </c>
      <c r="R292" s="113">
        <v>0.22500000000000001</v>
      </c>
      <c r="S292" s="113">
        <v>0.44086021505376344</v>
      </c>
      <c r="T292" s="110">
        <v>1</v>
      </c>
      <c r="U292" s="110">
        <v>1</v>
      </c>
      <c r="V292" s="110">
        <v>1</v>
      </c>
      <c r="W292" s="113">
        <v>0.50526315789473686</v>
      </c>
      <c r="X292" s="113">
        <v>0.23333333333333334</v>
      </c>
      <c r="Y292" s="113">
        <v>0.42857142857142855</v>
      </c>
      <c r="AA292" s="108"/>
      <c r="AB292" s="108"/>
      <c r="AC292" s="108"/>
      <c r="AD292" s="108"/>
      <c r="AE292" s="108"/>
    </row>
    <row r="293" spans="1:31" x14ac:dyDescent="0.45">
      <c r="A293" s="108" t="s">
        <v>3611</v>
      </c>
      <c r="B293" s="108">
        <v>0</v>
      </c>
      <c r="F293" s="108">
        <v>0.22185765124599999</v>
      </c>
      <c r="G293" s="108">
        <v>92.620996441299994</v>
      </c>
      <c r="H293" s="108">
        <f>(Table2[[#This Row],[RD]]/(Table2[[#This Row],[OnT]]/100))/0.3296</f>
        <v>0.72673781521169545</v>
      </c>
      <c r="I293" s="108" t="s">
        <v>4598</v>
      </c>
      <c r="J293" s="108" t="s">
        <v>4596</v>
      </c>
      <c r="K293" s="110">
        <v>0.98569999999999991</v>
      </c>
      <c r="L293" s="110">
        <f t="shared" si="8"/>
        <v>1</v>
      </c>
      <c r="M293" s="110">
        <v>1</v>
      </c>
      <c r="N293" s="110">
        <v>1</v>
      </c>
      <c r="O293" s="110">
        <v>1</v>
      </c>
      <c r="P293" s="110">
        <f t="shared" si="9"/>
        <v>0.2698028673835125</v>
      </c>
      <c r="Q293" s="113">
        <v>0.39784946236559138</v>
      </c>
      <c r="R293" s="113">
        <v>0.17499999999999999</v>
      </c>
      <c r="S293" s="113">
        <v>0.23655913978494625</v>
      </c>
      <c r="T293" s="110">
        <v>1</v>
      </c>
      <c r="U293" s="110">
        <v>1</v>
      </c>
      <c r="V293" s="110">
        <v>1</v>
      </c>
      <c r="W293" s="113">
        <v>0.41052631578947368</v>
      </c>
      <c r="X293" s="113">
        <v>0.17777777777777778</v>
      </c>
      <c r="Y293" s="113">
        <v>0.24175824175824176</v>
      </c>
      <c r="AA293" s="108"/>
      <c r="AB293" s="108"/>
      <c r="AC293" s="108"/>
      <c r="AD293" s="108"/>
      <c r="AE293" s="108"/>
    </row>
    <row r="294" spans="1:31" x14ac:dyDescent="0.45">
      <c r="A294" s="108" t="s">
        <v>1771</v>
      </c>
      <c r="B294" s="108">
        <v>0</v>
      </c>
      <c r="F294" s="108">
        <v>0.19455871886100001</v>
      </c>
      <c r="G294" s="108">
        <v>82.671174377200003</v>
      </c>
      <c r="H294" s="108">
        <f>(Table2[[#This Row],[RD]]/(Table2[[#This Row],[OnT]]/100))/0.3296</f>
        <v>0.71401837415759384</v>
      </c>
      <c r="I294" s="108" t="s">
        <v>4598</v>
      </c>
      <c r="J294" s="108" t="s">
        <v>4596</v>
      </c>
      <c r="K294" s="110">
        <v>0.98219999999999996</v>
      </c>
      <c r="L294" s="110">
        <f t="shared" si="8"/>
        <v>1</v>
      </c>
      <c r="M294" s="110">
        <v>1</v>
      </c>
      <c r="N294" s="110">
        <v>1</v>
      </c>
      <c r="O294" s="110">
        <v>1</v>
      </c>
      <c r="P294" s="110">
        <f t="shared" si="9"/>
        <v>0.23104838709677422</v>
      </c>
      <c r="Q294" s="113">
        <v>0.4731182795698925</v>
      </c>
      <c r="R294" s="113">
        <v>0.1125</v>
      </c>
      <c r="S294" s="113">
        <v>0.10752688172043011</v>
      </c>
      <c r="T294" s="110">
        <v>1</v>
      </c>
      <c r="U294" s="110">
        <v>1</v>
      </c>
      <c r="V294" s="110">
        <v>1</v>
      </c>
      <c r="W294" s="113">
        <v>0.48421052631578948</v>
      </c>
      <c r="X294" s="113">
        <v>0.1111111111111111</v>
      </c>
      <c r="Y294" s="113">
        <v>9.8901098901098897E-2</v>
      </c>
      <c r="AA294" s="108"/>
      <c r="AB294" s="108"/>
      <c r="AC294" s="108"/>
      <c r="AD294" s="108"/>
      <c r="AE294" s="108"/>
    </row>
    <row r="295" spans="1:31" x14ac:dyDescent="0.45">
      <c r="A295" s="108" t="s">
        <v>1859</v>
      </c>
      <c r="B295" s="108">
        <v>0</v>
      </c>
      <c r="F295" s="108">
        <v>0.22887900355900001</v>
      </c>
      <c r="G295" s="108">
        <v>97.540213523099993</v>
      </c>
      <c r="H295" s="108">
        <f>(Table2[[#This Row],[RD]]/(Table2[[#This Row],[OnT]]/100))/0.3296</f>
        <v>0.71192631988759669</v>
      </c>
      <c r="I295" s="108" t="s">
        <v>4598</v>
      </c>
      <c r="J295" s="108" t="s">
        <v>4596</v>
      </c>
      <c r="K295" s="110">
        <v>0.98569999999999991</v>
      </c>
      <c r="L295" s="110">
        <f t="shared" si="8"/>
        <v>1</v>
      </c>
      <c r="M295" s="110">
        <v>1</v>
      </c>
      <c r="N295" s="110">
        <v>1</v>
      </c>
      <c r="O295" s="110">
        <v>1</v>
      </c>
      <c r="P295" s="110">
        <f t="shared" si="9"/>
        <v>4.8342293906810031E-2</v>
      </c>
      <c r="Q295" s="113">
        <v>0.10752688172043011</v>
      </c>
      <c r="R295" s="113">
        <v>3.7499999999999999E-2</v>
      </c>
      <c r="S295" s="113">
        <v>0</v>
      </c>
      <c r="T295" s="110">
        <v>1</v>
      </c>
      <c r="U295" s="110">
        <v>1</v>
      </c>
      <c r="V295" s="110">
        <v>1</v>
      </c>
      <c r="W295" s="113">
        <v>0.11578947368421053</v>
      </c>
      <c r="X295" s="113">
        <v>3.3333333333333333E-2</v>
      </c>
      <c r="Y295" s="113">
        <v>0</v>
      </c>
      <c r="AA295" s="108"/>
      <c r="AB295" s="108"/>
      <c r="AC295" s="108"/>
      <c r="AD295" s="108"/>
      <c r="AE295" s="108"/>
    </row>
    <row r="296" spans="1:31" x14ac:dyDescent="0.45">
      <c r="A296" s="108" t="s">
        <v>1309</v>
      </c>
      <c r="B296" s="108">
        <v>0</v>
      </c>
      <c r="F296" s="108">
        <v>0.22578647686799999</v>
      </c>
      <c r="G296" s="108">
        <v>96.502846975099999</v>
      </c>
      <c r="H296" s="108">
        <f>(Table2[[#This Row],[RD]]/(Table2[[#This Row],[OnT]]/100))/0.3296</f>
        <v>0.70985655665768277</v>
      </c>
      <c r="I296" s="108" t="s">
        <v>4598</v>
      </c>
      <c r="J296" s="108" t="s">
        <v>4596</v>
      </c>
      <c r="K296" s="110">
        <v>0.98569999999999991</v>
      </c>
      <c r="L296" s="110">
        <f t="shared" si="8"/>
        <v>1</v>
      </c>
      <c r="M296" s="110">
        <v>1</v>
      </c>
      <c r="N296" s="110">
        <v>1</v>
      </c>
      <c r="O296" s="110">
        <v>1</v>
      </c>
      <c r="P296" s="110">
        <f t="shared" si="9"/>
        <v>0.30604838709677423</v>
      </c>
      <c r="Q296" s="113">
        <v>6.4516129032258063E-2</v>
      </c>
      <c r="R296" s="113">
        <v>0.33750000000000002</v>
      </c>
      <c r="S296" s="113">
        <v>0.5161290322580645</v>
      </c>
      <c r="T296" s="110">
        <v>1</v>
      </c>
      <c r="U296" s="110">
        <v>1</v>
      </c>
      <c r="V296" s="110">
        <v>1</v>
      </c>
      <c r="W296" s="113">
        <v>6.3157894736842107E-2</v>
      </c>
      <c r="X296" s="113">
        <v>0.33333333333333331</v>
      </c>
      <c r="Y296" s="113">
        <v>0.51648351648351654</v>
      </c>
      <c r="AA296" s="108"/>
      <c r="AB296" s="108"/>
      <c r="AC296" s="108"/>
      <c r="AD296" s="108"/>
      <c r="AE296" s="108"/>
    </row>
    <row r="297" spans="1:31" x14ac:dyDescent="0.45">
      <c r="A297" s="108" t="s">
        <v>1256</v>
      </c>
      <c r="B297" s="108">
        <v>0</v>
      </c>
      <c r="F297" s="108">
        <v>0.212131672598</v>
      </c>
      <c r="G297" s="108">
        <v>91.388612099599996</v>
      </c>
      <c r="H297" s="108">
        <f>(Table2[[#This Row],[RD]]/(Table2[[#This Row],[OnT]]/100))/0.3296</f>
        <v>0.70424898771774336</v>
      </c>
      <c r="I297" s="108" t="s">
        <v>4598</v>
      </c>
      <c r="J297" s="108" t="s">
        <v>4596</v>
      </c>
      <c r="K297" s="110">
        <v>0.98569999999999991</v>
      </c>
      <c r="L297" s="110">
        <f t="shared" si="8"/>
        <v>1</v>
      </c>
      <c r="M297" s="110">
        <v>1</v>
      </c>
      <c r="N297" s="110">
        <v>1</v>
      </c>
      <c r="O297" s="110">
        <v>1</v>
      </c>
      <c r="P297" s="110">
        <f t="shared" si="9"/>
        <v>0.25313620071684589</v>
      </c>
      <c r="Q297" s="113">
        <v>0.44086021505376344</v>
      </c>
      <c r="R297" s="113">
        <v>0.125</v>
      </c>
      <c r="S297" s="113">
        <v>0.19354838709677419</v>
      </c>
      <c r="T297" s="110">
        <v>1</v>
      </c>
      <c r="U297" s="110">
        <v>1</v>
      </c>
      <c r="V297" s="110">
        <v>1</v>
      </c>
      <c r="W297" s="113">
        <v>0.4</v>
      </c>
      <c r="X297" s="113">
        <v>0.12222222222222222</v>
      </c>
      <c r="Y297" s="113">
        <v>0.19780219780219779</v>
      </c>
      <c r="AA297" s="108"/>
      <c r="AB297" s="108"/>
      <c r="AC297" s="108"/>
      <c r="AD297" s="108"/>
      <c r="AE297" s="108"/>
    </row>
    <row r="298" spans="1:31" x14ac:dyDescent="0.45">
      <c r="A298" s="108" t="s">
        <v>3470</v>
      </c>
      <c r="B298" s="108">
        <v>0</v>
      </c>
      <c r="F298" s="108">
        <v>0.217604982206</v>
      </c>
      <c r="G298" s="108">
        <v>94.779003558699998</v>
      </c>
      <c r="H298" s="108">
        <f>(Table2[[#This Row],[RD]]/(Table2[[#This Row],[OnT]]/100))/0.3296</f>
        <v>0.69657758140984538</v>
      </c>
      <c r="I298" s="108" t="s">
        <v>4598</v>
      </c>
      <c r="J298" s="108" t="s">
        <v>4596</v>
      </c>
      <c r="K298" s="110">
        <v>0.97860000000000003</v>
      </c>
      <c r="L298" s="110">
        <f t="shared" si="8"/>
        <v>1</v>
      </c>
      <c r="M298" s="110">
        <v>1</v>
      </c>
      <c r="N298" s="110">
        <v>1</v>
      </c>
      <c r="O298" s="110">
        <v>1</v>
      </c>
      <c r="P298" s="110">
        <f t="shared" si="9"/>
        <v>0.46415770609319001</v>
      </c>
      <c r="Q298" s="113">
        <v>0.34408602150537637</v>
      </c>
      <c r="R298" s="113">
        <v>0.5</v>
      </c>
      <c r="S298" s="113">
        <v>0.54838709677419351</v>
      </c>
      <c r="T298" s="110">
        <v>1</v>
      </c>
      <c r="U298" s="110">
        <v>1</v>
      </c>
      <c r="V298" s="110">
        <v>1</v>
      </c>
      <c r="W298" s="113">
        <v>0.30526315789473685</v>
      </c>
      <c r="X298" s="113">
        <v>0.46666666666666667</v>
      </c>
      <c r="Y298" s="113">
        <v>0.5494505494505495</v>
      </c>
      <c r="AA298" s="108"/>
      <c r="AB298" s="108"/>
      <c r="AC298" s="108"/>
      <c r="AD298" s="108"/>
      <c r="AE298" s="108"/>
    </row>
    <row r="299" spans="1:31" x14ac:dyDescent="0.45">
      <c r="A299" s="108" t="s">
        <v>3568</v>
      </c>
      <c r="B299" s="108">
        <v>0</v>
      </c>
      <c r="F299" s="108">
        <v>0.22190747330999999</v>
      </c>
      <c r="G299" s="108">
        <v>96.799288256200001</v>
      </c>
      <c r="H299" s="108">
        <f>(Table2[[#This Row],[RD]]/(Table2[[#This Row],[OnT]]/100))/0.3296</f>
        <v>0.6955247060883637</v>
      </c>
      <c r="I299" s="108" t="s">
        <v>4598</v>
      </c>
      <c r="J299" s="108" t="s">
        <v>4596</v>
      </c>
      <c r="K299" s="110">
        <v>0.98569999999999991</v>
      </c>
      <c r="L299" s="110">
        <f t="shared" si="8"/>
        <v>1</v>
      </c>
      <c r="M299" s="110">
        <v>1</v>
      </c>
      <c r="N299" s="110">
        <v>1</v>
      </c>
      <c r="O299" s="110">
        <v>1</v>
      </c>
      <c r="P299" s="110">
        <f t="shared" si="9"/>
        <v>0.44932795698924727</v>
      </c>
      <c r="Q299" s="113">
        <v>0.38709677419354838</v>
      </c>
      <c r="R299" s="113">
        <v>0.41249999999999998</v>
      </c>
      <c r="S299" s="113">
        <v>0.54838709677419351</v>
      </c>
      <c r="T299" s="110">
        <v>1</v>
      </c>
      <c r="U299" s="110">
        <v>1</v>
      </c>
      <c r="V299" s="110">
        <v>0.98901098901098905</v>
      </c>
      <c r="W299" s="113">
        <v>0.36842105263157893</v>
      </c>
      <c r="X299" s="113">
        <v>0.43333333333333335</v>
      </c>
      <c r="Y299" s="113">
        <v>0.5444444444444444</v>
      </c>
      <c r="AA299" s="108"/>
      <c r="AB299" s="108"/>
      <c r="AC299" s="108"/>
      <c r="AD299" s="108"/>
      <c r="AE299" s="108"/>
    </row>
    <row r="300" spans="1:31" x14ac:dyDescent="0.45">
      <c r="A300" s="108" t="s">
        <v>3481</v>
      </c>
      <c r="B300" s="108">
        <v>0</v>
      </c>
      <c r="F300" s="108">
        <v>0.21807829181499999</v>
      </c>
      <c r="G300" s="108">
        <v>96.327402135200003</v>
      </c>
      <c r="H300" s="108">
        <f>(Table2[[#This Row],[RD]]/(Table2[[#This Row],[OnT]]/100))/0.3296</f>
        <v>0.68687132443177668</v>
      </c>
      <c r="I300" s="108" t="s">
        <v>4598</v>
      </c>
      <c r="J300" s="108" t="s">
        <v>4596</v>
      </c>
      <c r="K300" s="110">
        <v>0.98569999999999991</v>
      </c>
      <c r="L300" s="110">
        <f t="shared" si="8"/>
        <v>1</v>
      </c>
      <c r="M300" s="110">
        <v>1</v>
      </c>
      <c r="N300" s="110">
        <v>1</v>
      </c>
      <c r="O300" s="110">
        <v>1</v>
      </c>
      <c r="P300" s="110">
        <f t="shared" si="9"/>
        <v>0.23978494623655913</v>
      </c>
      <c r="Q300" s="113">
        <v>3.2258064516129031E-2</v>
      </c>
      <c r="R300" s="113">
        <v>0.3</v>
      </c>
      <c r="S300" s="113">
        <v>0.38709677419354838</v>
      </c>
      <c r="T300" s="110">
        <v>1</v>
      </c>
      <c r="U300" s="110">
        <v>1</v>
      </c>
      <c r="V300" s="110">
        <v>1</v>
      </c>
      <c r="W300" s="113">
        <v>3.1578947368421054E-2</v>
      </c>
      <c r="X300" s="113">
        <v>0.31111111111111112</v>
      </c>
      <c r="Y300" s="113">
        <v>0.40659340659340659</v>
      </c>
      <c r="AA300" s="108"/>
      <c r="AB300" s="108"/>
      <c r="AC300" s="108"/>
      <c r="AD300" s="108"/>
      <c r="AE300" s="108"/>
    </row>
    <row r="301" spans="1:31" x14ac:dyDescent="0.45">
      <c r="A301" s="108" t="s">
        <v>1508</v>
      </c>
      <c r="B301" s="108">
        <v>0</v>
      </c>
      <c r="F301" s="108">
        <v>0.21509964412800001</v>
      </c>
      <c r="G301" s="108">
        <v>95.193950177900007</v>
      </c>
      <c r="H301" s="108">
        <f>(Table2[[#This Row],[RD]]/(Table2[[#This Row],[OnT]]/100))/0.3296</f>
        <v>0.68555632198540795</v>
      </c>
      <c r="I301" s="108" t="s">
        <v>4598</v>
      </c>
      <c r="J301" s="108" t="s">
        <v>4596</v>
      </c>
      <c r="K301" s="110">
        <v>0.98219999999999996</v>
      </c>
      <c r="L301" s="110">
        <f t="shared" si="8"/>
        <v>1</v>
      </c>
      <c r="M301" s="110">
        <v>1</v>
      </c>
      <c r="N301" s="110">
        <v>1</v>
      </c>
      <c r="O301" s="110">
        <v>1</v>
      </c>
      <c r="P301" s="110">
        <f t="shared" si="9"/>
        <v>0.45116487455197135</v>
      </c>
      <c r="Q301" s="113">
        <v>0.39784946236559138</v>
      </c>
      <c r="R301" s="113">
        <v>0.375</v>
      </c>
      <c r="S301" s="113">
        <v>0.58064516129032262</v>
      </c>
      <c r="T301" s="110">
        <v>1</v>
      </c>
      <c r="U301" s="110">
        <v>1</v>
      </c>
      <c r="V301" s="110">
        <v>1</v>
      </c>
      <c r="W301" s="113">
        <v>0.42105263157894735</v>
      </c>
      <c r="X301" s="113">
        <v>0.36666666666666664</v>
      </c>
      <c r="Y301" s="113">
        <v>0.58241758241758246</v>
      </c>
      <c r="AA301" s="108"/>
      <c r="AB301" s="108"/>
      <c r="AC301" s="108"/>
      <c r="AD301" s="108"/>
      <c r="AE301" s="108"/>
    </row>
    <row r="302" spans="1:31" x14ac:dyDescent="0.45">
      <c r="A302" s="108" t="s">
        <v>3146</v>
      </c>
      <c r="B302" s="108">
        <v>0</v>
      </c>
      <c r="F302" s="108">
        <v>0.21875088968</v>
      </c>
      <c r="G302" s="108">
        <v>96.946619217099993</v>
      </c>
      <c r="H302" s="108">
        <f>(Table2[[#This Row],[RD]]/(Table2[[#This Row],[OnT]]/100))/0.3296</f>
        <v>0.6845890625776091</v>
      </c>
      <c r="I302" s="108" t="s">
        <v>4598</v>
      </c>
      <c r="J302" s="108" t="s">
        <v>4596</v>
      </c>
      <c r="K302" s="110">
        <v>0.98219999999999996</v>
      </c>
      <c r="L302" s="110">
        <f t="shared" si="8"/>
        <v>1</v>
      </c>
      <c r="M302" s="110">
        <v>1</v>
      </c>
      <c r="N302" s="110">
        <v>1</v>
      </c>
      <c r="O302" s="110">
        <v>1</v>
      </c>
      <c r="P302" s="110">
        <f t="shared" si="9"/>
        <v>0.17925627240143371</v>
      </c>
      <c r="Q302" s="113">
        <v>1.0752688172043012E-2</v>
      </c>
      <c r="R302" s="113">
        <v>0.46250000000000002</v>
      </c>
      <c r="S302" s="113">
        <v>6.4516129032258063E-2</v>
      </c>
      <c r="T302" s="110">
        <v>1</v>
      </c>
      <c r="U302" s="110">
        <v>1</v>
      </c>
      <c r="V302" s="110">
        <v>1</v>
      </c>
      <c r="W302" s="113">
        <v>1.0526315789473684E-2</v>
      </c>
      <c r="X302" s="113">
        <v>0.45555555555555555</v>
      </c>
      <c r="Y302" s="113">
        <v>6.5934065934065936E-2</v>
      </c>
      <c r="AA302" s="108"/>
      <c r="AB302" s="108"/>
      <c r="AC302" s="108"/>
      <c r="AD302" s="108"/>
      <c r="AE302" s="108"/>
    </row>
    <row r="303" spans="1:31" x14ac:dyDescent="0.45">
      <c r="A303" s="108" t="s">
        <v>3350</v>
      </c>
      <c r="B303" s="108">
        <v>0</v>
      </c>
      <c r="F303" s="108">
        <v>0.21482918149499999</v>
      </c>
      <c r="G303" s="108">
        <v>96.280071174400007</v>
      </c>
      <c r="H303" s="108">
        <f>(Table2[[#This Row],[RD]]/(Table2[[#This Row],[OnT]]/100))/0.3296</f>
        <v>0.67697038158060374</v>
      </c>
      <c r="I303" s="108" t="s">
        <v>4598</v>
      </c>
      <c r="J303" s="108" t="s">
        <v>4596</v>
      </c>
      <c r="K303" s="110">
        <v>0.96790000000000009</v>
      </c>
      <c r="L303" s="110">
        <f t="shared" si="8"/>
        <v>1</v>
      </c>
      <c r="M303" s="110">
        <v>1</v>
      </c>
      <c r="N303" s="110">
        <v>1</v>
      </c>
      <c r="O303" s="110">
        <v>1</v>
      </c>
      <c r="P303" s="110">
        <f t="shared" si="9"/>
        <v>0.33857526881720429</v>
      </c>
      <c r="Q303" s="113">
        <v>0.45161290322580644</v>
      </c>
      <c r="R303" s="113">
        <v>0.1125</v>
      </c>
      <c r="S303" s="113">
        <v>0.45161290322580644</v>
      </c>
      <c r="T303" s="110">
        <v>1</v>
      </c>
      <c r="U303" s="110">
        <v>1</v>
      </c>
      <c r="V303" s="110">
        <v>1</v>
      </c>
      <c r="W303" s="113">
        <v>0.43157894736842106</v>
      </c>
      <c r="X303" s="113">
        <v>0.14444444444444443</v>
      </c>
      <c r="Y303" s="113">
        <v>0.43956043956043955</v>
      </c>
      <c r="AA303" s="108"/>
      <c r="AB303" s="108"/>
      <c r="AC303" s="108"/>
      <c r="AD303" s="108"/>
      <c r="AE303" s="108"/>
    </row>
    <row r="304" spans="1:31" x14ac:dyDescent="0.45">
      <c r="A304" s="108" t="s">
        <v>1815</v>
      </c>
      <c r="B304" s="108">
        <v>0</v>
      </c>
      <c r="F304" s="108">
        <v>0.21560854092500001</v>
      </c>
      <c r="G304" s="108">
        <v>96.950177935900001</v>
      </c>
      <c r="H304" s="108">
        <f>(Table2[[#This Row],[RD]]/(Table2[[#This Row],[OnT]]/100))/0.3296</f>
        <v>0.67473019701453441</v>
      </c>
      <c r="I304" s="108" t="s">
        <v>4598</v>
      </c>
      <c r="J304" s="108" t="s">
        <v>4596</v>
      </c>
      <c r="K304" s="110">
        <v>0.98930000000000007</v>
      </c>
      <c r="L304" s="110">
        <f t="shared" si="8"/>
        <v>1</v>
      </c>
      <c r="M304" s="110">
        <v>1</v>
      </c>
      <c r="N304" s="110">
        <v>1</v>
      </c>
      <c r="O304" s="110">
        <v>1</v>
      </c>
      <c r="P304" s="110">
        <f t="shared" si="9"/>
        <v>0.37338709677419352</v>
      </c>
      <c r="Q304" s="113">
        <v>0.15053763440860216</v>
      </c>
      <c r="R304" s="113">
        <v>0.47499999999999998</v>
      </c>
      <c r="S304" s="113">
        <v>0.4946236559139785</v>
      </c>
      <c r="T304" s="110">
        <v>1</v>
      </c>
      <c r="U304" s="110">
        <v>1</v>
      </c>
      <c r="V304" s="110">
        <v>1</v>
      </c>
      <c r="W304" s="113">
        <v>0.12631578947368421</v>
      </c>
      <c r="X304" s="113">
        <v>0.45555555555555555</v>
      </c>
      <c r="Y304" s="113">
        <v>0.49450549450549453</v>
      </c>
      <c r="AA304" s="108"/>
      <c r="AB304" s="108"/>
      <c r="AC304" s="108"/>
      <c r="AD304" s="108"/>
      <c r="AE304" s="108"/>
    </row>
    <row r="305" spans="1:31" x14ac:dyDescent="0.45">
      <c r="A305" s="108" t="s">
        <v>1640</v>
      </c>
      <c r="B305" s="108">
        <v>0</v>
      </c>
      <c r="F305" s="108">
        <v>0.21374021352299999</v>
      </c>
      <c r="G305" s="108">
        <v>96.865836298900007</v>
      </c>
      <c r="H305" s="108">
        <f>(Table2[[#This Row],[RD]]/(Table2[[#This Row],[OnT]]/100))/0.3296</f>
        <v>0.66946581200449284</v>
      </c>
      <c r="I305" s="108" t="s">
        <v>4598</v>
      </c>
      <c r="J305" s="108" t="s">
        <v>4596</v>
      </c>
      <c r="K305" s="110">
        <v>0.98569999999999991</v>
      </c>
      <c r="L305" s="110">
        <f t="shared" si="8"/>
        <v>1</v>
      </c>
      <c r="M305" s="110">
        <v>1</v>
      </c>
      <c r="N305" s="110">
        <v>1</v>
      </c>
      <c r="O305" s="110">
        <v>1</v>
      </c>
      <c r="P305" s="110">
        <f t="shared" si="9"/>
        <v>0.16178315412186381</v>
      </c>
      <c r="Q305" s="113">
        <v>2.1505376344086023E-2</v>
      </c>
      <c r="R305" s="113">
        <v>8.7499999999999994E-2</v>
      </c>
      <c r="S305" s="113">
        <v>0.37634408602150538</v>
      </c>
      <c r="T305" s="110">
        <v>1</v>
      </c>
      <c r="U305" s="110">
        <v>1</v>
      </c>
      <c r="V305" s="110">
        <v>1</v>
      </c>
      <c r="W305" s="113">
        <v>2.1052631578947368E-2</v>
      </c>
      <c r="X305" s="113">
        <v>7.7777777777777779E-2</v>
      </c>
      <c r="Y305" s="113">
        <v>0.37362637362637363</v>
      </c>
      <c r="AA305" s="108"/>
      <c r="AB305" s="108"/>
      <c r="AC305" s="108"/>
      <c r="AD305" s="108"/>
      <c r="AE305" s="108"/>
    </row>
    <row r="306" spans="1:31" x14ac:dyDescent="0.45">
      <c r="A306" s="108" t="s">
        <v>2913</v>
      </c>
      <c r="B306" s="108">
        <v>0</v>
      </c>
      <c r="F306" s="108">
        <v>0.19148754448399999</v>
      </c>
      <c r="G306" s="108">
        <v>87.782562277599993</v>
      </c>
      <c r="H306" s="108">
        <f>(Table2[[#This Row],[RD]]/(Table2[[#This Row],[OnT]]/100))/0.3296</f>
        <v>0.66182790372702316</v>
      </c>
      <c r="I306" s="108" t="s">
        <v>4598</v>
      </c>
      <c r="J306" s="108" t="s">
        <v>4596</v>
      </c>
      <c r="K306" s="110">
        <v>0.98219999999999996</v>
      </c>
      <c r="L306" s="110">
        <f t="shared" si="8"/>
        <v>1</v>
      </c>
      <c r="M306" s="110">
        <v>1</v>
      </c>
      <c r="N306" s="110">
        <v>1</v>
      </c>
      <c r="O306" s="110">
        <v>1</v>
      </c>
      <c r="P306" s="110">
        <f t="shared" si="9"/>
        <v>0.18337813620071686</v>
      </c>
      <c r="Q306" s="113">
        <v>0.35483870967741937</v>
      </c>
      <c r="R306" s="113">
        <v>1.2500000000000001E-2</v>
      </c>
      <c r="S306" s="113">
        <v>0.18279569892473119</v>
      </c>
      <c r="T306" s="110">
        <v>1</v>
      </c>
      <c r="U306" s="110">
        <v>1</v>
      </c>
      <c r="V306" s="110">
        <v>1</v>
      </c>
      <c r="W306" s="113">
        <v>0.33684210526315789</v>
      </c>
      <c r="X306" s="113">
        <v>1.1111111111111112E-2</v>
      </c>
      <c r="Y306" s="113">
        <v>0.17582417582417584</v>
      </c>
      <c r="AA306" s="108"/>
      <c r="AB306" s="108"/>
      <c r="AC306" s="108"/>
      <c r="AD306" s="108"/>
      <c r="AE306" s="108"/>
    </row>
    <row r="307" spans="1:31" x14ac:dyDescent="0.45">
      <c r="A307" s="108" t="s">
        <v>1464</v>
      </c>
      <c r="B307" s="108">
        <v>0</v>
      </c>
      <c r="F307" s="108">
        <v>0.20688612099600001</v>
      </c>
      <c r="G307" s="108">
        <v>96.216370106799999</v>
      </c>
      <c r="H307" s="108">
        <f>(Table2[[#This Row],[RD]]/(Table2[[#This Row],[OnT]]/100))/0.3296</f>
        <v>0.65237180866301447</v>
      </c>
      <c r="I307" s="108" t="s">
        <v>4598</v>
      </c>
      <c r="J307" s="108" t="s">
        <v>4596</v>
      </c>
      <c r="K307" s="110">
        <v>0.98219999999999996</v>
      </c>
      <c r="L307" s="110">
        <f t="shared" si="8"/>
        <v>1</v>
      </c>
      <c r="M307" s="110">
        <v>1</v>
      </c>
      <c r="N307" s="110">
        <v>1</v>
      </c>
      <c r="O307" s="110">
        <v>1</v>
      </c>
      <c r="P307" s="110">
        <f t="shared" si="9"/>
        <v>0.37172939068100358</v>
      </c>
      <c r="Q307" s="113">
        <v>0.22580645161290322</v>
      </c>
      <c r="R307" s="113">
        <v>0.36249999999999999</v>
      </c>
      <c r="S307" s="113">
        <v>0.5268817204301075</v>
      </c>
      <c r="T307" s="110">
        <v>1</v>
      </c>
      <c r="U307" s="110">
        <v>1</v>
      </c>
      <c r="V307" s="110">
        <v>1</v>
      </c>
      <c r="W307" s="113">
        <v>0.22105263157894736</v>
      </c>
      <c r="X307" s="113">
        <v>0.34444444444444444</v>
      </c>
      <c r="Y307" s="113">
        <v>0.51648351648351654</v>
      </c>
      <c r="AA307" s="108"/>
      <c r="AB307" s="108"/>
      <c r="AC307" s="108"/>
      <c r="AD307" s="108"/>
      <c r="AE307" s="108"/>
    </row>
    <row r="308" spans="1:31" x14ac:dyDescent="0.45">
      <c r="A308" s="108" t="s">
        <v>1288</v>
      </c>
      <c r="B308" s="108">
        <v>0</v>
      </c>
      <c r="F308" s="108">
        <v>0.20764412811399999</v>
      </c>
      <c r="G308" s="108">
        <v>96.738434163700006</v>
      </c>
      <c r="H308" s="108">
        <f>(Table2[[#This Row],[RD]]/(Table2[[#This Row],[OnT]]/100))/0.3296</f>
        <v>0.65122849901311941</v>
      </c>
      <c r="I308" s="108" t="s">
        <v>4598</v>
      </c>
      <c r="J308" s="108" t="s">
        <v>4596</v>
      </c>
      <c r="K308" s="110">
        <v>0.98930000000000007</v>
      </c>
      <c r="L308" s="110">
        <f t="shared" si="8"/>
        <v>1</v>
      </c>
      <c r="M308" s="110">
        <v>1</v>
      </c>
      <c r="N308" s="110">
        <v>1</v>
      </c>
      <c r="O308" s="110">
        <v>1</v>
      </c>
      <c r="P308" s="110">
        <f t="shared" si="9"/>
        <v>0.1606182795698925</v>
      </c>
      <c r="Q308" s="113">
        <v>0.20430107526881722</v>
      </c>
      <c r="R308" s="113">
        <v>6.25E-2</v>
      </c>
      <c r="S308" s="113">
        <v>0.21505376344086022</v>
      </c>
      <c r="T308" s="110">
        <v>1</v>
      </c>
      <c r="U308" s="110">
        <v>1</v>
      </c>
      <c r="V308" s="110">
        <v>1</v>
      </c>
      <c r="W308" s="113">
        <v>0.2</v>
      </c>
      <c r="X308" s="113">
        <v>7.7777777777777779E-2</v>
      </c>
      <c r="Y308" s="113">
        <v>0.2087912087912088</v>
      </c>
      <c r="AA308" s="108"/>
      <c r="AB308" s="108"/>
      <c r="AC308" s="108"/>
      <c r="AD308" s="108"/>
      <c r="AE308" s="108"/>
    </row>
    <row r="309" spans="1:31" x14ac:dyDescent="0.45">
      <c r="A309" s="108" t="s">
        <v>1596</v>
      </c>
      <c r="B309" s="108">
        <v>0</v>
      </c>
      <c r="F309" s="108">
        <v>0.19531672597899999</v>
      </c>
      <c r="G309" s="108">
        <v>96.196441281099993</v>
      </c>
      <c r="H309" s="108">
        <f>(Table2[[#This Row],[RD]]/(Table2[[#This Row],[OnT]]/100))/0.3296</f>
        <v>0.61601775093828481</v>
      </c>
      <c r="I309" s="108" t="s">
        <v>4598</v>
      </c>
      <c r="J309" s="108" t="s">
        <v>4596</v>
      </c>
      <c r="K309" s="110">
        <v>0.97150000000000003</v>
      </c>
      <c r="L309" s="110">
        <f t="shared" si="8"/>
        <v>1</v>
      </c>
      <c r="M309" s="110">
        <v>1</v>
      </c>
      <c r="N309" s="110">
        <v>1</v>
      </c>
      <c r="O309" s="110">
        <v>1</v>
      </c>
      <c r="P309" s="110">
        <f t="shared" si="9"/>
        <v>6.5591397849462371E-2</v>
      </c>
      <c r="Q309" s="113">
        <v>0</v>
      </c>
      <c r="R309" s="113">
        <v>0.1</v>
      </c>
      <c r="S309" s="113">
        <v>9.6774193548387094E-2</v>
      </c>
      <c r="T309" s="110">
        <v>1</v>
      </c>
      <c r="U309" s="110">
        <v>1</v>
      </c>
      <c r="V309" s="110">
        <v>1</v>
      </c>
      <c r="W309" s="113">
        <v>0</v>
      </c>
      <c r="X309" s="113">
        <v>0.1</v>
      </c>
      <c r="Y309" s="113">
        <v>9.8901098901098897E-2</v>
      </c>
      <c r="AA309" s="108"/>
      <c r="AB309" s="108"/>
      <c r="AC309" s="108"/>
      <c r="AD309" s="108"/>
      <c r="AE309" s="108"/>
    </row>
    <row r="310" spans="1:31" x14ac:dyDescent="0.45">
      <c r="A310" s="108" t="s">
        <v>1223</v>
      </c>
      <c r="B310" s="108">
        <v>0</v>
      </c>
      <c r="F310" s="108">
        <v>0.19039145907499999</v>
      </c>
      <c r="G310" s="108">
        <v>93.933807829200006</v>
      </c>
      <c r="H310" s="108">
        <f>(Table2[[#This Row],[RD]]/(Table2[[#This Row],[OnT]]/100))/0.3296</f>
        <v>0.61494791200453136</v>
      </c>
      <c r="I310" s="108" t="s">
        <v>4598</v>
      </c>
      <c r="J310" s="108" t="s">
        <v>4596</v>
      </c>
      <c r="K310" s="110">
        <v>0.97860000000000003</v>
      </c>
      <c r="L310" s="110">
        <f t="shared" si="8"/>
        <v>1</v>
      </c>
      <c r="M310" s="110">
        <v>1</v>
      </c>
      <c r="N310" s="110">
        <v>1</v>
      </c>
      <c r="O310" s="110">
        <v>1</v>
      </c>
      <c r="P310" s="110">
        <f t="shared" si="9"/>
        <v>0.22020609318996417</v>
      </c>
      <c r="Q310" s="113">
        <v>2.1505376344086023E-2</v>
      </c>
      <c r="R310" s="113">
        <v>0.1875</v>
      </c>
      <c r="S310" s="113">
        <v>0.45161290322580644</v>
      </c>
      <c r="T310" s="110">
        <v>1</v>
      </c>
      <c r="U310" s="110">
        <v>1</v>
      </c>
      <c r="V310" s="110">
        <v>1</v>
      </c>
      <c r="W310" s="113">
        <v>1.0526315789473684E-2</v>
      </c>
      <c r="X310" s="113">
        <v>0.22222222222222221</v>
      </c>
      <c r="Y310" s="113">
        <v>0.45054945054945056</v>
      </c>
      <c r="AA310" s="108"/>
      <c r="AB310" s="108"/>
      <c r="AC310" s="108"/>
      <c r="AD310" s="108"/>
      <c r="AE310" s="108"/>
    </row>
    <row r="311" spans="1:31" x14ac:dyDescent="0.45">
      <c r="A311" s="108" t="s">
        <v>3116</v>
      </c>
      <c r="B311" s="108" t="s">
        <v>4629</v>
      </c>
      <c r="F311" s="108">
        <v>0.19457651245599999</v>
      </c>
      <c r="G311" s="108">
        <v>96.759074733099993</v>
      </c>
      <c r="H311" s="108">
        <f>(Table2[[#This Row],[RD]]/(Table2[[#This Row],[OnT]]/100))/0.3296</f>
        <v>0.61011472281560397</v>
      </c>
      <c r="I311" s="108" t="s">
        <v>4598</v>
      </c>
      <c r="J311" s="108" t="s">
        <v>4596</v>
      </c>
      <c r="K311" s="110">
        <v>0.97499999999999998</v>
      </c>
      <c r="L311" s="110">
        <f t="shared" si="8"/>
        <v>1</v>
      </c>
      <c r="M311" s="110">
        <v>1</v>
      </c>
      <c r="N311" s="110">
        <v>1</v>
      </c>
      <c r="O311" s="110">
        <v>1</v>
      </c>
      <c r="P311" s="110">
        <f t="shared" si="9"/>
        <v>0.10869175627240145</v>
      </c>
      <c r="Q311" s="113">
        <v>0.23655913978494625</v>
      </c>
      <c r="R311" s="113">
        <v>2.5000000000000001E-2</v>
      </c>
      <c r="S311" s="113">
        <v>6.4516129032258063E-2</v>
      </c>
      <c r="T311" s="110">
        <v>1</v>
      </c>
      <c r="U311" s="110">
        <v>1</v>
      </c>
      <c r="V311" s="110">
        <v>1</v>
      </c>
      <c r="W311" s="113">
        <v>0.22105263157894736</v>
      </c>
      <c r="X311" s="113">
        <v>2.2222222222222223E-2</v>
      </c>
      <c r="Y311" s="113">
        <v>7.6923076923076927E-2</v>
      </c>
      <c r="AA311" s="108"/>
      <c r="AB311" s="108"/>
      <c r="AC311" s="108"/>
      <c r="AD311" s="108"/>
      <c r="AE311" s="108"/>
    </row>
    <row r="312" spans="1:31" x14ac:dyDescent="0.45">
      <c r="A312" s="108" t="s">
        <v>3317</v>
      </c>
      <c r="B312" s="108">
        <v>0</v>
      </c>
      <c r="F312" s="108">
        <v>0.18583629893199999</v>
      </c>
      <c r="G312" s="108">
        <v>92.602135231299997</v>
      </c>
      <c r="H312" s="108">
        <f>(Table2[[#This Row],[RD]]/(Table2[[#This Row],[OnT]]/100))/0.3296</f>
        <v>0.60886687016401397</v>
      </c>
      <c r="I312" s="108" t="s">
        <v>4598</v>
      </c>
      <c r="J312" s="108" t="s">
        <v>4596</v>
      </c>
      <c r="K312" s="110">
        <v>0.98219999999999996</v>
      </c>
      <c r="L312" s="110">
        <f t="shared" si="8"/>
        <v>1</v>
      </c>
      <c r="M312" s="110">
        <v>1</v>
      </c>
      <c r="N312" s="110">
        <v>1</v>
      </c>
      <c r="O312" s="110">
        <v>1</v>
      </c>
      <c r="P312" s="110">
        <f t="shared" si="9"/>
        <v>0.15528673835125451</v>
      </c>
      <c r="Q312" s="113">
        <v>0.29032258064516131</v>
      </c>
      <c r="R312" s="113">
        <v>2.5000000000000001E-2</v>
      </c>
      <c r="S312" s="113">
        <v>0.15053763440860216</v>
      </c>
      <c r="T312" s="110">
        <v>1</v>
      </c>
      <c r="U312" s="110">
        <v>1</v>
      </c>
      <c r="V312" s="110">
        <v>1</v>
      </c>
      <c r="W312" s="113">
        <v>0.25263157894736843</v>
      </c>
      <c r="X312" s="113">
        <v>3.3333333333333333E-2</v>
      </c>
      <c r="Y312" s="113">
        <v>0.14285714285714285</v>
      </c>
      <c r="AA312" s="108"/>
      <c r="AB312" s="108"/>
      <c r="AC312" s="108"/>
      <c r="AD312" s="108"/>
      <c r="AE312" s="108"/>
    </row>
    <row r="313" spans="1:31" x14ac:dyDescent="0.45">
      <c r="A313" s="108" t="s">
        <v>3085</v>
      </c>
      <c r="B313" s="108" t="s">
        <v>4629</v>
      </c>
      <c r="F313" s="108">
        <v>0.190758007117</v>
      </c>
      <c r="G313" s="108">
        <v>96.729537366499997</v>
      </c>
      <c r="H313" s="108">
        <f>(Table2[[#This Row],[RD]]/(Table2[[#This Row],[OnT]]/100))/0.3296</f>
        <v>0.5983240541729743</v>
      </c>
      <c r="I313" s="108" t="s">
        <v>4598</v>
      </c>
      <c r="J313" s="108" t="s">
        <v>4596</v>
      </c>
      <c r="K313" s="110">
        <v>0.97499999999999998</v>
      </c>
      <c r="L313" s="110">
        <f t="shared" si="8"/>
        <v>1</v>
      </c>
      <c r="M313" s="110">
        <v>1</v>
      </c>
      <c r="N313" s="110">
        <v>1</v>
      </c>
      <c r="O313" s="110">
        <v>1</v>
      </c>
      <c r="P313" s="110">
        <f t="shared" si="9"/>
        <v>0.34045698924731188</v>
      </c>
      <c r="Q313" s="113">
        <v>1.0752688172043012E-2</v>
      </c>
      <c r="R313" s="113">
        <v>0.53749999999999998</v>
      </c>
      <c r="S313" s="113">
        <v>0.4731182795698925</v>
      </c>
      <c r="T313" s="110">
        <v>1</v>
      </c>
      <c r="U313" s="110">
        <v>1</v>
      </c>
      <c r="V313" s="110">
        <v>1</v>
      </c>
      <c r="W313" s="113">
        <v>1.0526315789473684E-2</v>
      </c>
      <c r="X313" s="113">
        <v>0.52222222222222225</v>
      </c>
      <c r="Y313" s="113">
        <v>0.48351648351648352</v>
      </c>
      <c r="AA313" s="108"/>
      <c r="AB313" s="108"/>
      <c r="AC313" s="108"/>
      <c r="AD313" s="108"/>
      <c r="AE313" s="108"/>
    </row>
    <row r="314" spans="1:31" x14ac:dyDescent="0.45">
      <c r="A314" s="108" t="s">
        <v>3126</v>
      </c>
      <c r="B314" s="108">
        <v>0</v>
      </c>
      <c r="F314" s="108">
        <v>0.18796085409300001</v>
      </c>
      <c r="G314" s="108">
        <v>97.006049822099996</v>
      </c>
      <c r="H314" s="108">
        <f>(Table2[[#This Row],[RD]]/(Table2[[#This Row],[OnT]]/100))/0.3296</f>
        <v>0.587870120099376</v>
      </c>
      <c r="I314" s="108" t="s">
        <v>4598</v>
      </c>
      <c r="J314" s="108" t="s">
        <v>4596</v>
      </c>
      <c r="K314" s="110">
        <v>0.97860000000000003</v>
      </c>
      <c r="L314" s="110">
        <f t="shared" si="8"/>
        <v>1</v>
      </c>
      <c r="M314" s="110">
        <v>1</v>
      </c>
      <c r="N314" s="110">
        <v>1</v>
      </c>
      <c r="O314" s="110">
        <v>1</v>
      </c>
      <c r="P314" s="110">
        <f t="shared" si="9"/>
        <v>5.0089605734767027E-2</v>
      </c>
      <c r="Q314" s="113">
        <v>1.0752688172043012E-2</v>
      </c>
      <c r="R314" s="113">
        <v>7.4999999999999997E-2</v>
      </c>
      <c r="S314" s="113">
        <v>6.4516129032258063E-2</v>
      </c>
      <c r="T314" s="110">
        <v>1</v>
      </c>
      <c r="U314" s="110">
        <v>1</v>
      </c>
      <c r="V314" s="110">
        <v>1</v>
      </c>
      <c r="W314" s="113">
        <v>1.0526315789473684E-2</v>
      </c>
      <c r="X314" s="113">
        <v>7.7777777777777779E-2</v>
      </c>
      <c r="Y314" s="113">
        <v>6.5934065934065936E-2</v>
      </c>
      <c r="AA314" s="108"/>
      <c r="AB314" s="108"/>
      <c r="AC314" s="108"/>
      <c r="AD314" s="108"/>
      <c r="AE314" s="108"/>
    </row>
    <row r="315" spans="1:31" x14ac:dyDescent="0.45">
      <c r="A315" s="108" t="s">
        <v>2004</v>
      </c>
      <c r="B315" s="108">
        <v>0</v>
      </c>
      <c r="F315" s="108">
        <v>0.183259786477</v>
      </c>
      <c r="G315" s="108">
        <v>97.390035587200003</v>
      </c>
      <c r="H315" s="108">
        <f>(Table2[[#This Row],[RD]]/(Table2[[#This Row],[OnT]]/100))/0.3296</f>
        <v>0.5709071060261921</v>
      </c>
      <c r="I315" s="108" t="s">
        <v>4598</v>
      </c>
      <c r="J315" s="108" t="s">
        <v>4596</v>
      </c>
      <c r="K315" s="110">
        <v>0.98569999999999991</v>
      </c>
      <c r="L315" s="110">
        <f t="shared" si="8"/>
        <v>1</v>
      </c>
      <c r="M315" s="110">
        <v>1</v>
      </c>
      <c r="N315" s="110">
        <v>1</v>
      </c>
      <c r="O315" s="110">
        <v>1</v>
      </c>
      <c r="P315" s="110">
        <f t="shared" si="9"/>
        <v>0.31854838709677419</v>
      </c>
      <c r="Q315" s="113">
        <v>6.4516129032258063E-2</v>
      </c>
      <c r="R315" s="113">
        <v>0.375</v>
      </c>
      <c r="S315" s="113">
        <v>0.5161290322580645</v>
      </c>
      <c r="T315" s="110">
        <v>1</v>
      </c>
      <c r="U315" s="110">
        <v>1</v>
      </c>
      <c r="V315" s="110">
        <v>1</v>
      </c>
      <c r="W315" s="113">
        <v>6.3157894736842107E-2</v>
      </c>
      <c r="X315" s="113">
        <v>0.36666666666666664</v>
      </c>
      <c r="Y315" s="113">
        <v>0.50549450549450547</v>
      </c>
      <c r="AA315" s="108"/>
      <c r="AB315" s="108"/>
      <c r="AC315" s="108"/>
      <c r="AD315" s="108"/>
      <c r="AE315" s="108"/>
    </row>
    <row r="316" spans="1:31" x14ac:dyDescent="0.45">
      <c r="A316" s="108" t="s">
        <v>3136</v>
      </c>
      <c r="B316" s="108">
        <v>0</v>
      </c>
      <c r="F316" s="108">
        <v>0.18014234875400001</v>
      </c>
      <c r="G316" s="108">
        <v>96.508896797199995</v>
      </c>
      <c r="H316" s="108">
        <f>(Table2[[#This Row],[RD]]/(Table2[[#This Row],[OnT]]/100))/0.3296</f>
        <v>0.56631917506885077</v>
      </c>
      <c r="I316" s="108" t="s">
        <v>4598</v>
      </c>
      <c r="J316" s="108" t="s">
        <v>4596</v>
      </c>
      <c r="K316" s="110">
        <v>0.96790000000000009</v>
      </c>
      <c r="L316" s="110">
        <f t="shared" si="8"/>
        <v>1</v>
      </c>
      <c r="M316" s="110">
        <v>1</v>
      </c>
      <c r="N316" s="110">
        <v>1</v>
      </c>
      <c r="O316" s="110">
        <v>1</v>
      </c>
      <c r="P316" s="110">
        <f t="shared" si="9"/>
        <v>5.0089605734767027E-2</v>
      </c>
      <c r="Q316" s="113">
        <v>1.0752688172043012E-2</v>
      </c>
      <c r="R316" s="113">
        <v>7.4999999999999997E-2</v>
      </c>
      <c r="S316" s="113">
        <v>6.4516129032258063E-2</v>
      </c>
      <c r="T316" s="110">
        <v>1</v>
      </c>
      <c r="U316" s="110">
        <v>1</v>
      </c>
      <c r="V316" s="110">
        <v>1</v>
      </c>
      <c r="W316" s="113">
        <v>1.0526315789473684E-2</v>
      </c>
      <c r="X316" s="113">
        <v>7.7777777777777779E-2</v>
      </c>
      <c r="Y316" s="113">
        <v>6.5934065934065936E-2</v>
      </c>
      <c r="AA316" s="108"/>
      <c r="AB316" s="108"/>
      <c r="AC316" s="108"/>
      <c r="AD316" s="108"/>
      <c r="AE316" s="108"/>
    </row>
    <row r="317" spans="1:31" x14ac:dyDescent="0.45">
      <c r="A317" s="108" t="s">
        <v>3959</v>
      </c>
      <c r="B317" s="108">
        <v>0</v>
      </c>
      <c r="F317" s="108">
        <v>0.17668327402100001</v>
      </c>
      <c r="G317" s="108">
        <v>95.620996441299994</v>
      </c>
      <c r="H317" s="108">
        <f>(Table2[[#This Row],[RD]]/(Table2[[#This Row],[OnT]]/100))/0.3296</f>
        <v>0.56060242267565441</v>
      </c>
      <c r="I317" s="108" t="s">
        <v>4598</v>
      </c>
      <c r="J317" s="108" t="s">
        <v>4596</v>
      </c>
      <c r="K317" s="110">
        <v>0.98569999999999991</v>
      </c>
      <c r="L317" s="110">
        <f t="shared" si="8"/>
        <v>1</v>
      </c>
      <c r="M317" s="110">
        <v>1</v>
      </c>
      <c r="N317" s="110">
        <v>1</v>
      </c>
      <c r="O317" s="110">
        <v>1</v>
      </c>
      <c r="P317" s="110">
        <f t="shared" si="9"/>
        <v>8.0017921146953414E-2</v>
      </c>
      <c r="Q317" s="113">
        <v>4.3010752688172046E-2</v>
      </c>
      <c r="R317" s="113">
        <v>2.5000000000000001E-2</v>
      </c>
      <c r="S317" s="113">
        <v>0.17204301075268819</v>
      </c>
      <c r="T317" s="110">
        <v>1</v>
      </c>
      <c r="U317" s="110">
        <v>1</v>
      </c>
      <c r="V317" s="110">
        <v>1</v>
      </c>
      <c r="W317" s="113">
        <v>5.2631578947368418E-2</v>
      </c>
      <c r="X317" s="113">
        <v>2.2222222222222223E-2</v>
      </c>
      <c r="Y317" s="113">
        <v>0.17582417582417584</v>
      </c>
      <c r="AA317" s="108"/>
      <c r="AB317" s="108"/>
      <c r="AC317" s="108"/>
      <c r="AD317" s="108"/>
      <c r="AE317" s="108"/>
    </row>
    <row r="318" spans="1:31" x14ac:dyDescent="0.45">
      <c r="A318" s="108" t="s">
        <v>3004</v>
      </c>
      <c r="B318" s="108">
        <v>0</v>
      </c>
      <c r="F318" s="108">
        <v>0.17812811387899999</v>
      </c>
      <c r="G318" s="108">
        <v>97.141281138799997</v>
      </c>
      <c r="H318" s="108">
        <f>(Table2[[#This Row],[RD]]/(Table2[[#This Row],[OnT]]/100))/0.3296</f>
        <v>0.55634147745936802</v>
      </c>
      <c r="I318" s="108" t="s">
        <v>4598</v>
      </c>
      <c r="J318" s="108" t="s">
        <v>4596</v>
      </c>
      <c r="K318" s="110">
        <v>0.98219999999999996</v>
      </c>
      <c r="L318" s="110">
        <f t="shared" si="8"/>
        <v>1</v>
      </c>
      <c r="M318" s="110">
        <v>1</v>
      </c>
      <c r="N318" s="110">
        <v>1</v>
      </c>
      <c r="O318" s="110">
        <v>1</v>
      </c>
      <c r="P318" s="110">
        <f t="shared" si="9"/>
        <v>0.14592293906810036</v>
      </c>
      <c r="Q318" s="113">
        <v>1.0752688172043012E-2</v>
      </c>
      <c r="R318" s="113">
        <v>0.36249999999999999</v>
      </c>
      <c r="S318" s="113">
        <v>6.4516129032258063E-2</v>
      </c>
      <c r="T318" s="110">
        <v>1</v>
      </c>
      <c r="U318" s="110">
        <v>1</v>
      </c>
      <c r="V318" s="110">
        <v>1</v>
      </c>
      <c r="W318" s="113">
        <v>1.0526315789473684E-2</v>
      </c>
      <c r="X318" s="113">
        <v>0.36666666666666664</v>
      </c>
      <c r="Y318" s="113">
        <v>6.5934065934065936E-2</v>
      </c>
      <c r="AA318" s="108"/>
      <c r="AB318" s="108"/>
      <c r="AC318" s="108"/>
      <c r="AD318" s="108"/>
      <c r="AE318" s="108"/>
    </row>
    <row r="319" spans="1:31" x14ac:dyDescent="0.45">
      <c r="A319" s="108" t="s">
        <v>3709</v>
      </c>
      <c r="B319" s="108">
        <v>0</v>
      </c>
      <c r="F319" s="108">
        <v>0.17394306049800001</v>
      </c>
      <c r="G319" s="108">
        <v>95.060498220599996</v>
      </c>
      <c r="H319" s="108">
        <f>(Table2[[#This Row],[RD]]/(Table2[[#This Row],[OnT]]/100))/0.3296</f>
        <v>0.55516211033429375</v>
      </c>
      <c r="I319" s="108" t="s">
        <v>4598</v>
      </c>
      <c r="J319" s="108" t="s">
        <v>4596</v>
      </c>
      <c r="K319" s="110">
        <v>0.97860000000000003</v>
      </c>
      <c r="L319" s="110">
        <f t="shared" si="8"/>
        <v>1</v>
      </c>
      <c r="M319" s="110">
        <v>1</v>
      </c>
      <c r="N319" s="110">
        <v>1</v>
      </c>
      <c r="O319" s="110">
        <v>1</v>
      </c>
      <c r="P319" s="110">
        <f t="shared" si="9"/>
        <v>0.37190860215053761</v>
      </c>
      <c r="Q319" s="113">
        <v>0.40860215053763443</v>
      </c>
      <c r="R319" s="113">
        <v>0.21249999999999999</v>
      </c>
      <c r="S319" s="113">
        <v>0.4946236559139785</v>
      </c>
      <c r="T319" s="110">
        <v>1</v>
      </c>
      <c r="U319" s="110">
        <v>1</v>
      </c>
      <c r="V319" s="110">
        <v>1</v>
      </c>
      <c r="W319" s="113">
        <v>0.41052631578947368</v>
      </c>
      <c r="X319" s="113">
        <v>0.21111111111111111</v>
      </c>
      <c r="Y319" s="113">
        <v>0.49450549450549453</v>
      </c>
      <c r="AA319" s="108"/>
      <c r="AB319" s="108"/>
      <c r="AC319" s="108"/>
      <c r="AD319" s="108"/>
      <c r="AE319" s="108"/>
    </row>
    <row r="320" spans="1:31" x14ac:dyDescent="0.45">
      <c r="A320" s="108" t="s">
        <v>1915</v>
      </c>
      <c r="B320" s="108">
        <v>0</v>
      </c>
      <c r="F320" s="108">
        <v>0.173010676157</v>
      </c>
      <c r="G320" s="108">
        <v>96.088256227800002</v>
      </c>
      <c r="H320" s="108">
        <f>(Table2[[#This Row],[RD]]/(Table2[[#This Row],[OnT]]/100))/0.3296</f>
        <v>0.54628011022003242</v>
      </c>
      <c r="I320" s="108" t="s">
        <v>4598</v>
      </c>
      <c r="J320" s="108" t="s">
        <v>4596</v>
      </c>
      <c r="K320" s="110">
        <v>0.96790000000000009</v>
      </c>
      <c r="L320" s="110">
        <f t="shared" si="8"/>
        <v>1</v>
      </c>
      <c r="M320" s="110">
        <v>1</v>
      </c>
      <c r="N320" s="110">
        <v>1</v>
      </c>
      <c r="O320" s="110">
        <v>1</v>
      </c>
      <c r="P320" s="110">
        <f t="shared" si="9"/>
        <v>0.39731182795698922</v>
      </c>
      <c r="Q320" s="113">
        <v>0.46236559139784944</v>
      </c>
      <c r="R320" s="113">
        <v>0.45</v>
      </c>
      <c r="S320" s="113">
        <v>0.27956989247311825</v>
      </c>
      <c r="T320" s="110">
        <v>1</v>
      </c>
      <c r="U320" s="110">
        <v>1</v>
      </c>
      <c r="V320" s="110">
        <v>1</v>
      </c>
      <c r="W320" s="113">
        <v>0.49473684210526314</v>
      </c>
      <c r="X320" s="113">
        <v>0.45555555555555555</v>
      </c>
      <c r="Y320" s="113">
        <v>0.27472527472527475</v>
      </c>
      <c r="AA320" s="108"/>
      <c r="AB320" s="108"/>
      <c r="AC320" s="108"/>
      <c r="AD320" s="108"/>
      <c r="AE320" s="108"/>
    </row>
    <row r="321" spans="1:31" x14ac:dyDescent="0.45">
      <c r="A321" s="108" t="s">
        <v>3361</v>
      </c>
      <c r="B321" s="108">
        <v>0</v>
      </c>
      <c r="F321" s="108">
        <v>0.165409252669</v>
      </c>
      <c r="G321" s="108">
        <v>95.612099644099999</v>
      </c>
      <c r="H321" s="108">
        <f>(Table2[[#This Row],[RD]]/(Table2[[#This Row],[OnT]]/100))/0.3296</f>
        <v>0.52487965710997231</v>
      </c>
      <c r="I321" s="108" t="s">
        <v>4598</v>
      </c>
      <c r="J321" s="108" t="s">
        <v>4596</v>
      </c>
      <c r="K321" s="110">
        <v>0.97499999999999998</v>
      </c>
      <c r="L321" s="110">
        <f t="shared" si="8"/>
        <v>1</v>
      </c>
      <c r="M321" s="110">
        <v>1</v>
      </c>
      <c r="N321" s="110">
        <v>1</v>
      </c>
      <c r="O321" s="110">
        <v>1</v>
      </c>
      <c r="P321" s="110">
        <f t="shared" si="9"/>
        <v>0.36097670250896058</v>
      </c>
      <c r="Q321" s="113">
        <v>0.29032258064516131</v>
      </c>
      <c r="R321" s="113">
        <v>0.36249999999999999</v>
      </c>
      <c r="S321" s="113">
        <v>0.43010752688172044</v>
      </c>
      <c r="T321" s="110">
        <v>1</v>
      </c>
      <c r="U321" s="110">
        <v>1</v>
      </c>
      <c r="V321" s="110">
        <v>1</v>
      </c>
      <c r="W321" s="113">
        <v>0.28421052631578947</v>
      </c>
      <c r="X321" s="113">
        <v>0.37777777777777777</v>
      </c>
      <c r="Y321" s="113">
        <v>0.43956043956043955</v>
      </c>
      <c r="AA321" s="108"/>
      <c r="AB321" s="108"/>
      <c r="AC321" s="108"/>
      <c r="AD321" s="108"/>
      <c r="AE321" s="108"/>
    </row>
    <row r="322" spans="1:31" x14ac:dyDescent="0.45">
      <c r="A322" s="108" t="s">
        <v>3939</v>
      </c>
      <c r="B322" s="108">
        <v>0</v>
      </c>
      <c r="F322" s="108">
        <v>0.16264056939499999</v>
      </c>
      <c r="G322" s="108">
        <v>95.995017793599999</v>
      </c>
      <c r="H322" s="108">
        <f>(Table2[[#This Row],[RD]]/(Table2[[#This Row],[OnT]]/100))/0.3296</f>
        <v>0.51403535393481603</v>
      </c>
      <c r="I322" s="108" t="s">
        <v>4598</v>
      </c>
      <c r="J322" s="108" t="s">
        <v>4596</v>
      </c>
      <c r="K322" s="110">
        <v>0.98930000000000007</v>
      </c>
      <c r="L322" s="110">
        <f t="shared" ref="L322:L352" si="10">AVERAGE(M322,N322,O322)</f>
        <v>1</v>
      </c>
      <c r="M322" s="110">
        <v>1</v>
      </c>
      <c r="N322" s="110">
        <v>1</v>
      </c>
      <c r="O322" s="110">
        <v>1</v>
      </c>
      <c r="P322" s="110">
        <f t="shared" ref="P322:P352" si="11">AVERAGE(Q322,R322,S322)</f>
        <v>7.5851254480286748E-2</v>
      </c>
      <c r="Q322" s="113">
        <v>0</v>
      </c>
      <c r="R322" s="113">
        <v>1.2500000000000001E-2</v>
      </c>
      <c r="S322" s="113">
        <v>0.21505376344086022</v>
      </c>
      <c r="T322" s="110">
        <v>1</v>
      </c>
      <c r="U322" s="110">
        <v>1</v>
      </c>
      <c r="V322" s="110">
        <v>1</v>
      </c>
      <c r="W322" s="113">
        <v>0</v>
      </c>
      <c r="X322" s="113">
        <v>2.2222222222222223E-2</v>
      </c>
      <c r="Y322" s="113">
        <v>0.2087912087912088</v>
      </c>
      <c r="AA322" s="108"/>
      <c r="AB322" s="108"/>
      <c r="AC322" s="108"/>
      <c r="AD322" s="108"/>
      <c r="AE322" s="108"/>
    </row>
    <row r="323" spans="1:31" x14ac:dyDescent="0.45">
      <c r="A323" s="108" t="s">
        <v>3075</v>
      </c>
      <c r="B323" s="108">
        <v>0</v>
      </c>
      <c r="F323" s="108">
        <v>0.153782918149</v>
      </c>
      <c r="G323" s="108">
        <v>91.042704626299994</v>
      </c>
      <c r="H323" s="108">
        <f>(Table2[[#This Row],[RD]]/(Table2[[#This Row],[OnT]]/100))/0.3296</f>
        <v>0.51247861045332299</v>
      </c>
      <c r="I323" s="108" t="s">
        <v>4598</v>
      </c>
      <c r="J323" s="108" t="s">
        <v>4596</v>
      </c>
      <c r="K323" s="110">
        <v>0.97499999999999998</v>
      </c>
      <c r="L323" s="110">
        <f t="shared" si="10"/>
        <v>1</v>
      </c>
      <c r="M323" s="110">
        <v>1</v>
      </c>
      <c r="N323" s="110">
        <v>1</v>
      </c>
      <c r="O323" s="110">
        <v>1</v>
      </c>
      <c r="P323" s="110">
        <f t="shared" si="11"/>
        <v>3.7589605734767023E-2</v>
      </c>
      <c r="Q323" s="113">
        <v>5.3763440860215055E-2</v>
      </c>
      <c r="R323" s="113">
        <v>3.7499999999999999E-2</v>
      </c>
      <c r="S323" s="113">
        <v>2.1505376344086023E-2</v>
      </c>
      <c r="T323" s="110">
        <v>1</v>
      </c>
      <c r="U323" s="110">
        <v>1</v>
      </c>
      <c r="V323" s="110">
        <v>1</v>
      </c>
      <c r="W323" s="113">
        <v>5.2631578947368418E-2</v>
      </c>
      <c r="X323" s="113">
        <v>2.2222222222222223E-2</v>
      </c>
      <c r="Y323" s="113">
        <v>1.098901098901099E-2</v>
      </c>
      <c r="AA323" s="108"/>
      <c r="AB323" s="108"/>
      <c r="AC323" s="108"/>
      <c r="AD323" s="108"/>
      <c r="AE323" s="108"/>
    </row>
    <row r="324" spans="1:31" x14ac:dyDescent="0.45">
      <c r="A324" s="108" t="s">
        <v>3534</v>
      </c>
      <c r="B324" s="108">
        <v>0</v>
      </c>
      <c r="F324" s="108">
        <v>0.160498220641</v>
      </c>
      <c r="G324" s="108">
        <v>95.079003558699995</v>
      </c>
      <c r="H324" s="108">
        <f>(Table2[[#This Row],[RD]]/(Table2[[#This Row],[OnT]]/100))/0.3296</f>
        <v>0.5121514390439077</v>
      </c>
      <c r="I324" s="108" t="s">
        <v>4598</v>
      </c>
      <c r="J324" s="108" t="s">
        <v>4596</v>
      </c>
      <c r="K324" s="110">
        <v>0.98219999999999996</v>
      </c>
      <c r="L324" s="110">
        <f t="shared" si="10"/>
        <v>1</v>
      </c>
      <c r="M324" s="110">
        <v>1</v>
      </c>
      <c r="N324" s="110">
        <v>1</v>
      </c>
      <c r="O324" s="110">
        <v>1</v>
      </c>
      <c r="P324" s="110">
        <f t="shared" si="11"/>
        <v>0.2629480286738351</v>
      </c>
      <c r="Q324" s="113">
        <v>0.10752688172043011</v>
      </c>
      <c r="R324" s="113">
        <v>0.41249999999999998</v>
      </c>
      <c r="S324" s="113">
        <v>0.26881720430107525</v>
      </c>
      <c r="T324" s="110">
        <v>1</v>
      </c>
      <c r="U324" s="110">
        <v>1</v>
      </c>
      <c r="V324" s="110">
        <v>1</v>
      </c>
      <c r="W324" s="113">
        <v>9.4736842105263161E-2</v>
      </c>
      <c r="X324" s="113">
        <v>0.41111111111111109</v>
      </c>
      <c r="Y324" s="113">
        <v>0.2857142857142857</v>
      </c>
      <c r="AA324" s="108"/>
      <c r="AB324" s="108"/>
      <c r="AC324" s="108"/>
      <c r="AD324" s="108"/>
      <c r="AE324" s="108"/>
    </row>
    <row r="325" spans="1:31" x14ac:dyDescent="0.45">
      <c r="A325" s="108" t="s">
        <v>2973</v>
      </c>
      <c r="B325" s="108">
        <v>0</v>
      </c>
      <c r="F325" s="108">
        <v>0.16275088968000001</v>
      </c>
      <c r="G325" s="108">
        <v>96.660498220600005</v>
      </c>
      <c r="H325" s="108">
        <f>(Table2[[#This Row],[RD]]/(Table2[[#This Row],[OnT]]/100))/0.3296</f>
        <v>0.51084263806581165</v>
      </c>
      <c r="I325" s="108" t="s">
        <v>4598</v>
      </c>
      <c r="J325" s="108" t="s">
        <v>4596</v>
      </c>
      <c r="K325" s="110">
        <v>0.97860000000000003</v>
      </c>
      <c r="L325" s="110">
        <f t="shared" si="10"/>
        <v>1</v>
      </c>
      <c r="M325" s="110">
        <v>1</v>
      </c>
      <c r="N325" s="110">
        <v>1</v>
      </c>
      <c r="O325" s="110">
        <v>1</v>
      </c>
      <c r="P325" s="110">
        <f t="shared" si="11"/>
        <v>8.4094982078853034E-2</v>
      </c>
      <c r="Q325" s="113">
        <v>0</v>
      </c>
      <c r="R325" s="113">
        <v>0.1125</v>
      </c>
      <c r="S325" s="113">
        <v>0.13978494623655913</v>
      </c>
      <c r="T325" s="110">
        <v>1</v>
      </c>
      <c r="U325" s="110">
        <v>1</v>
      </c>
      <c r="V325" s="110">
        <v>1</v>
      </c>
      <c r="W325" s="113">
        <v>0</v>
      </c>
      <c r="X325" s="113">
        <v>0.1111111111111111</v>
      </c>
      <c r="Y325" s="113">
        <v>0.13186813186813187</v>
      </c>
      <c r="AA325" s="108"/>
      <c r="AB325" s="108"/>
      <c r="AC325" s="108"/>
      <c r="AD325" s="108"/>
      <c r="AE325" s="108"/>
    </row>
    <row r="326" spans="1:31" x14ac:dyDescent="0.45">
      <c r="A326" s="108" t="s">
        <v>2789</v>
      </c>
      <c r="B326" s="108">
        <v>0</v>
      </c>
      <c r="F326" s="108">
        <v>0.159459074733</v>
      </c>
      <c r="G326" s="108">
        <v>96.061565836300005</v>
      </c>
      <c r="H326" s="108">
        <f>(Table2[[#This Row],[RD]]/(Table2[[#This Row],[OnT]]/100))/0.3296</f>
        <v>0.50363090819449319</v>
      </c>
      <c r="I326" s="108" t="s">
        <v>4598</v>
      </c>
      <c r="J326" s="108" t="s">
        <v>4596</v>
      </c>
      <c r="K326" s="110">
        <v>0.98930000000000007</v>
      </c>
      <c r="L326" s="110">
        <f t="shared" si="10"/>
        <v>1</v>
      </c>
      <c r="M326" s="110">
        <v>1</v>
      </c>
      <c r="N326" s="110">
        <v>1</v>
      </c>
      <c r="O326" s="110">
        <v>1</v>
      </c>
      <c r="P326" s="110">
        <f t="shared" si="11"/>
        <v>0.11093189964157706</v>
      </c>
      <c r="Q326" s="113">
        <v>0.10752688172043011</v>
      </c>
      <c r="R326" s="113">
        <v>0.15</v>
      </c>
      <c r="S326" s="113">
        <v>7.5268817204301078E-2</v>
      </c>
      <c r="T326" s="110">
        <v>1</v>
      </c>
      <c r="U326" s="110">
        <v>1</v>
      </c>
      <c r="V326" s="110">
        <v>1</v>
      </c>
      <c r="W326" s="113">
        <v>0.11578947368421053</v>
      </c>
      <c r="X326" s="113">
        <v>0.15555555555555556</v>
      </c>
      <c r="Y326" s="113">
        <v>7.6923076923076927E-2</v>
      </c>
      <c r="AA326" s="108"/>
      <c r="AB326" s="108"/>
      <c r="AC326" s="108"/>
      <c r="AD326" s="108"/>
      <c r="AE326" s="108"/>
    </row>
    <row r="327" spans="1:31" x14ac:dyDescent="0.45">
      <c r="A327" s="108" t="s">
        <v>1364</v>
      </c>
      <c r="B327" s="108">
        <v>0</v>
      </c>
      <c r="F327" s="108">
        <v>0.15886120996399999</v>
      </c>
      <c r="G327" s="108">
        <v>96.745195729499997</v>
      </c>
      <c r="H327" s="108">
        <f>(Table2[[#This Row],[RD]]/(Table2[[#This Row],[OnT]]/100))/0.3296</f>
        <v>0.49819716908187434</v>
      </c>
      <c r="I327" s="108" t="s">
        <v>4598</v>
      </c>
      <c r="J327" s="108" t="s">
        <v>4596</v>
      </c>
      <c r="K327" s="110">
        <v>0.98930000000000007</v>
      </c>
      <c r="L327" s="110">
        <f t="shared" si="10"/>
        <v>1</v>
      </c>
      <c r="M327" s="110">
        <v>1</v>
      </c>
      <c r="N327" s="110">
        <v>1</v>
      </c>
      <c r="O327" s="110">
        <v>1</v>
      </c>
      <c r="P327" s="110">
        <f t="shared" si="11"/>
        <v>0.35604838709677417</v>
      </c>
      <c r="Q327" s="113">
        <v>0.11827956989247312</v>
      </c>
      <c r="R327" s="113">
        <v>0.48749999999999999</v>
      </c>
      <c r="S327" s="113">
        <v>0.46236559139784944</v>
      </c>
      <c r="T327" s="110">
        <v>1</v>
      </c>
      <c r="U327" s="110">
        <v>1</v>
      </c>
      <c r="V327" s="110">
        <v>1</v>
      </c>
      <c r="W327" s="113">
        <v>0.1368421052631579</v>
      </c>
      <c r="X327" s="113">
        <v>0.4777777777777778</v>
      </c>
      <c r="Y327" s="113">
        <v>0.47252747252747251</v>
      </c>
      <c r="AA327" s="108"/>
      <c r="AB327" s="108"/>
      <c r="AC327" s="108"/>
      <c r="AD327" s="108"/>
      <c r="AE327" s="108"/>
    </row>
    <row r="328" spans="1:31" x14ac:dyDescent="0.45">
      <c r="A328" s="108" t="s">
        <v>1116</v>
      </c>
      <c r="B328" s="108">
        <v>0</v>
      </c>
      <c r="F328" s="108">
        <v>0.15570818505299999</v>
      </c>
      <c r="G328" s="108">
        <v>95.335587188600002</v>
      </c>
      <c r="H328" s="108">
        <f>(Table2[[#This Row],[RD]]/(Table2[[#This Row],[OnT]]/100))/0.3296</f>
        <v>0.49552913442105312</v>
      </c>
      <c r="I328" s="108" t="s">
        <v>4598</v>
      </c>
      <c r="J328" s="108" t="s">
        <v>4596</v>
      </c>
      <c r="K328" s="110">
        <v>0.98219999999999996</v>
      </c>
      <c r="L328" s="110">
        <f t="shared" si="10"/>
        <v>1</v>
      </c>
      <c r="M328" s="110">
        <v>1</v>
      </c>
      <c r="N328" s="110">
        <v>1</v>
      </c>
      <c r="O328" s="110">
        <v>1</v>
      </c>
      <c r="P328" s="110">
        <f t="shared" si="11"/>
        <v>3.9336917562724012E-2</v>
      </c>
      <c r="Q328" s="113">
        <v>2.1505376344086023E-2</v>
      </c>
      <c r="R328" s="113">
        <v>7.4999999999999997E-2</v>
      </c>
      <c r="S328" s="113">
        <v>2.1505376344086023E-2</v>
      </c>
      <c r="T328" s="110">
        <v>1</v>
      </c>
      <c r="U328" s="110">
        <v>1</v>
      </c>
      <c r="V328" s="110">
        <v>1</v>
      </c>
      <c r="W328" s="113">
        <v>2.1052631578947368E-2</v>
      </c>
      <c r="X328" s="113">
        <v>8.8888888888888892E-2</v>
      </c>
      <c r="Y328" s="113">
        <v>2.197802197802198E-2</v>
      </c>
      <c r="AA328" s="108"/>
      <c r="AB328" s="108"/>
      <c r="AC328" s="108"/>
      <c r="AD328" s="108"/>
      <c r="AE328" s="108"/>
    </row>
    <row r="329" spans="1:31" x14ac:dyDescent="0.45">
      <c r="A329" s="108" t="s">
        <v>3416</v>
      </c>
      <c r="B329" s="108">
        <v>0</v>
      </c>
      <c r="F329" s="108">
        <v>0.12806049822099999</v>
      </c>
      <c r="G329" s="108">
        <v>78.696085409299997</v>
      </c>
      <c r="H329" s="108">
        <f>(Table2[[#This Row],[RD]]/(Table2[[#This Row],[OnT]]/100))/0.3296</f>
        <v>0.49371333144479723</v>
      </c>
      <c r="I329" s="108" t="s">
        <v>4598</v>
      </c>
      <c r="J329" s="108" t="s">
        <v>4596</v>
      </c>
      <c r="K329" s="110">
        <v>0.98569999999999991</v>
      </c>
      <c r="L329" s="110">
        <f t="shared" si="10"/>
        <v>1</v>
      </c>
      <c r="M329" s="110">
        <v>1</v>
      </c>
      <c r="N329" s="110">
        <v>1</v>
      </c>
      <c r="O329" s="110">
        <v>1</v>
      </c>
      <c r="P329" s="110">
        <f t="shared" si="11"/>
        <v>0.29103942652329751</v>
      </c>
      <c r="Q329" s="113">
        <v>0.12903225806451613</v>
      </c>
      <c r="R329" s="113">
        <v>0.4</v>
      </c>
      <c r="S329" s="113">
        <v>0.34408602150537637</v>
      </c>
      <c r="T329" s="110">
        <v>1</v>
      </c>
      <c r="U329" s="110">
        <v>1</v>
      </c>
      <c r="V329" s="110">
        <v>1</v>
      </c>
      <c r="W329" s="113">
        <v>0.1368421052631579</v>
      </c>
      <c r="X329" s="113">
        <v>0.4</v>
      </c>
      <c r="Y329" s="113">
        <v>0.34065934065934067</v>
      </c>
      <c r="AA329" s="108"/>
      <c r="AB329" s="108"/>
      <c r="AC329" s="108"/>
      <c r="AD329" s="108"/>
      <c r="AE329" s="108"/>
    </row>
    <row r="330" spans="1:31" x14ac:dyDescent="0.45">
      <c r="A330" s="108" t="s">
        <v>3306</v>
      </c>
      <c r="B330" s="108">
        <v>0</v>
      </c>
      <c r="F330" s="108">
        <v>0.155871886121</v>
      </c>
      <c r="G330" s="108">
        <v>96.077580071200003</v>
      </c>
      <c r="H330" s="108">
        <f>(Table2[[#This Row],[RD]]/(Table2[[#This Row],[OnT]]/100))/0.3296</f>
        <v>0.49221917902396001</v>
      </c>
      <c r="I330" s="108" t="s">
        <v>4598</v>
      </c>
      <c r="J330" s="108" t="s">
        <v>4596</v>
      </c>
      <c r="K330" s="110">
        <v>0.98930000000000007</v>
      </c>
      <c r="L330" s="110">
        <f t="shared" si="10"/>
        <v>1</v>
      </c>
      <c r="M330" s="110">
        <v>1</v>
      </c>
      <c r="N330" s="110">
        <v>1</v>
      </c>
      <c r="O330" s="110">
        <v>1</v>
      </c>
      <c r="P330" s="110">
        <f t="shared" si="11"/>
        <v>0.24968637992831541</v>
      </c>
      <c r="Q330" s="113">
        <v>3.2258064516129031E-2</v>
      </c>
      <c r="R330" s="113">
        <v>0.51249999999999996</v>
      </c>
      <c r="S330" s="113">
        <v>0.20430107526881722</v>
      </c>
      <c r="T330" s="110">
        <v>1</v>
      </c>
      <c r="U330" s="110">
        <v>1</v>
      </c>
      <c r="V330" s="110">
        <v>1</v>
      </c>
      <c r="W330" s="113">
        <v>3.1578947368421054E-2</v>
      </c>
      <c r="X330" s="113">
        <v>0.51111111111111107</v>
      </c>
      <c r="Y330" s="113">
        <v>0.19780219780219779</v>
      </c>
      <c r="AA330" s="108"/>
      <c r="AB330" s="108"/>
      <c r="AC330" s="108"/>
      <c r="AD330" s="108"/>
      <c r="AE330" s="108"/>
    </row>
    <row r="331" spans="1:31" x14ac:dyDescent="0.45">
      <c r="A331" s="108" t="s">
        <v>3035</v>
      </c>
      <c r="B331" s="108">
        <v>0</v>
      </c>
      <c r="F331" s="108">
        <v>0.15335943060500001</v>
      </c>
      <c r="G331" s="108">
        <v>95.752669039099999</v>
      </c>
      <c r="H331" s="108">
        <f>(Table2[[#This Row],[RD]]/(Table2[[#This Row],[OnT]]/100))/0.3296</f>
        <v>0.48592852739441705</v>
      </c>
      <c r="I331" s="108" t="s">
        <v>4598</v>
      </c>
      <c r="J331" s="108" t="s">
        <v>4596</v>
      </c>
      <c r="K331" s="110">
        <v>0.98219999999999996</v>
      </c>
      <c r="L331" s="110">
        <f t="shared" si="10"/>
        <v>1</v>
      </c>
      <c r="M331" s="110">
        <v>1</v>
      </c>
      <c r="N331" s="110">
        <v>1</v>
      </c>
      <c r="O331" s="110">
        <v>1</v>
      </c>
      <c r="P331" s="110">
        <f t="shared" si="11"/>
        <v>3.9336917562724012E-2</v>
      </c>
      <c r="Q331" s="113">
        <v>2.1505376344086023E-2</v>
      </c>
      <c r="R331" s="113">
        <v>7.4999999999999997E-2</v>
      </c>
      <c r="S331" s="113">
        <v>2.1505376344086023E-2</v>
      </c>
      <c r="T331" s="110">
        <v>1</v>
      </c>
      <c r="U331" s="110">
        <v>1</v>
      </c>
      <c r="V331" s="110">
        <v>1</v>
      </c>
      <c r="W331" s="113">
        <v>1.0526315789473684E-2</v>
      </c>
      <c r="X331" s="113">
        <v>6.6666666666666666E-2</v>
      </c>
      <c r="Y331" s="113">
        <v>2.197802197802198E-2</v>
      </c>
      <c r="AA331" s="108"/>
      <c r="AB331" s="108"/>
      <c r="AC331" s="108"/>
      <c r="AD331" s="108"/>
      <c r="AE331" s="108"/>
    </row>
    <row r="332" spans="1:31" x14ac:dyDescent="0.45">
      <c r="A332" s="108" t="s">
        <v>3889</v>
      </c>
      <c r="B332" s="108">
        <v>0</v>
      </c>
      <c r="F332" s="108">
        <v>0.145736654804</v>
      </c>
      <c r="G332" s="108">
        <v>95.821708185099993</v>
      </c>
      <c r="H332" s="108">
        <f>(Table2[[#This Row],[RD]]/(Table2[[#This Row],[OnT]]/100))/0.3296</f>
        <v>0.46144259918978736</v>
      </c>
      <c r="I332" s="108" t="s">
        <v>4598</v>
      </c>
      <c r="J332" s="108" t="s">
        <v>4596</v>
      </c>
      <c r="K332" s="110">
        <v>0.98569999999999991</v>
      </c>
      <c r="L332" s="110">
        <f t="shared" si="10"/>
        <v>1</v>
      </c>
      <c r="M332" s="110">
        <v>1</v>
      </c>
      <c r="N332" s="110">
        <v>1</v>
      </c>
      <c r="O332" s="110">
        <v>1</v>
      </c>
      <c r="P332" s="110">
        <f t="shared" si="11"/>
        <v>8.3602150537634409E-2</v>
      </c>
      <c r="Q332" s="113">
        <v>0</v>
      </c>
      <c r="R332" s="113">
        <v>2.5000000000000001E-2</v>
      </c>
      <c r="S332" s="113">
        <v>0.22580645161290322</v>
      </c>
      <c r="T332" s="110">
        <v>1</v>
      </c>
      <c r="U332" s="110">
        <v>1</v>
      </c>
      <c r="V332" s="110">
        <v>1</v>
      </c>
      <c r="W332" s="113">
        <v>0</v>
      </c>
      <c r="X332" s="113">
        <v>2.2222222222222223E-2</v>
      </c>
      <c r="Y332" s="113">
        <v>0.23076923076923078</v>
      </c>
      <c r="AA332" s="108"/>
      <c r="AB332" s="108"/>
      <c r="AC332" s="108"/>
      <c r="AD332" s="108"/>
      <c r="AE332" s="108"/>
    </row>
    <row r="333" spans="1:31" x14ac:dyDescent="0.45">
      <c r="A333" s="108" t="s">
        <v>1343</v>
      </c>
      <c r="B333" s="108">
        <v>0</v>
      </c>
      <c r="F333" s="108">
        <v>0.140245551601</v>
      </c>
      <c r="G333" s="108">
        <v>96.096085409300002</v>
      </c>
      <c r="H333" s="108">
        <f>(Table2[[#This Row],[RD]]/(Table2[[#This Row],[OnT]]/100))/0.3296</f>
        <v>0.44278835972402725</v>
      </c>
      <c r="I333" s="108" t="s">
        <v>4598</v>
      </c>
      <c r="J333" s="108" t="s">
        <v>4596</v>
      </c>
      <c r="K333" s="110">
        <v>0.98219999999999996</v>
      </c>
      <c r="L333" s="110">
        <f t="shared" si="10"/>
        <v>1</v>
      </c>
      <c r="M333" s="110">
        <v>1</v>
      </c>
      <c r="N333" s="110">
        <v>1</v>
      </c>
      <c r="O333" s="110">
        <v>1</v>
      </c>
      <c r="P333" s="110">
        <f t="shared" si="11"/>
        <v>0.18261648745519712</v>
      </c>
      <c r="Q333" s="113">
        <v>3.2258064516129031E-2</v>
      </c>
      <c r="R333" s="113">
        <v>0.15</v>
      </c>
      <c r="S333" s="113">
        <v>0.36559139784946237</v>
      </c>
      <c r="T333" s="110">
        <v>1</v>
      </c>
      <c r="U333" s="110">
        <v>1</v>
      </c>
      <c r="V333" s="110">
        <v>1</v>
      </c>
      <c r="W333" s="113">
        <v>3.1578947368421054E-2</v>
      </c>
      <c r="X333" s="113">
        <v>0.13333333333333333</v>
      </c>
      <c r="Y333" s="113">
        <v>0.37362637362637363</v>
      </c>
      <c r="AA333" s="108"/>
      <c r="AB333" s="108"/>
      <c r="AC333" s="108"/>
      <c r="AD333" s="108"/>
      <c r="AE333" s="108"/>
    </row>
    <row r="334" spans="1:31" x14ac:dyDescent="0.45">
      <c r="A334" s="108" t="s">
        <v>3859</v>
      </c>
      <c r="B334" s="108">
        <v>0</v>
      </c>
      <c r="F334" s="108">
        <v>0.14008896797199999</v>
      </c>
      <c r="G334" s="108">
        <v>97.104982206399995</v>
      </c>
      <c r="H334" s="108">
        <f>(Table2[[#This Row],[RD]]/(Table2[[#This Row],[OnT]]/100))/0.3296</f>
        <v>0.43769866282401715</v>
      </c>
      <c r="I334" s="108" t="s">
        <v>4598</v>
      </c>
      <c r="J334" s="108" t="s">
        <v>4596</v>
      </c>
      <c r="K334" s="110">
        <v>0.98219999999999996</v>
      </c>
      <c r="L334" s="110">
        <f t="shared" si="10"/>
        <v>1</v>
      </c>
      <c r="M334" s="110">
        <v>1</v>
      </c>
      <c r="N334" s="110">
        <v>1</v>
      </c>
      <c r="O334" s="110">
        <v>1</v>
      </c>
      <c r="P334" s="110">
        <f t="shared" si="11"/>
        <v>0.13875448028673834</v>
      </c>
      <c r="Q334" s="113">
        <v>1.0752688172043012E-2</v>
      </c>
      <c r="R334" s="113">
        <v>0.36249999999999999</v>
      </c>
      <c r="S334" s="113">
        <v>4.3010752688172046E-2</v>
      </c>
      <c r="T334" s="110">
        <v>1</v>
      </c>
      <c r="U334" s="110">
        <v>1</v>
      </c>
      <c r="V334" s="110">
        <v>0.98901098901098905</v>
      </c>
      <c r="W334" s="113">
        <v>1.0526315789473684E-2</v>
      </c>
      <c r="X334" s="113">
        <v>0.36666666666666664</v>
      </c>
      <c r="Y334" s="113">
        <v>3.3333333333333333E-2</v>
      </c>
      <c r="AA334" s="108"/>
      <c r="AB334" s="108"/>
      <c r="AC334" s="108"/>
      <c r="AD334" s="108"/>
      <c r="AE334" s="108"/>
    </row>
    <row r="335" spans="1:31" x14ac:dyDescent="0.45">
      <c r="A335" s="108" t="s">
        <v>2831</v>
      </c>
      <c r="B335" s="108">
        <v>0</v>
      </c>
      <c r="F335" s="108">
        <v>0.14002491103199999</v>
      </c>
      <c r="G335" s="108">
        <v>97.470462633500006</v>
      </c>
      <c r="H335" s="108">
        <f>(Table2[[#This Row],[RD]]/(Table2[[#This Row],[OnT]]/100))/0.3296</f>
        <v>0.43585805346815309</v>
      </c>
      <c r="I335" s="108" t="s">
        <v>4598</v>
      </c>
      <c r="J335" s="108" t="s">
        <v>4596</v>
      </c>
      <c r="K335" s="110">
        <v>0.97499999999999998</v>
      </c>
      <c r="L335" s="110">
        <f t="shared" si="10"/>
        <v>1</v>
      </c>
      <c r="M335" s="110">
        <v>1</v>
      </c>
      <c r="N335" s="110">
        <v>1</v>
      </c>
      <c r="O335" s="110">
        <v>1</v>
      </c>
      <c r="P335" s="110">
        <f t="shared" si="11"/>
        <v>5.0089605734767027E-2</v>
      </c>
      <c r="Q335" s="113">
        <v>1.0752688172043012E-2</v>
      </c>
      <c r="R335" s="113">
        <v>7.4999999999999997E-2</v>
      </c>
      <c r="S335" s="113">
        <v>6.4516129032258063E-2</v>
      </c>
      <c r="T335" s="110">
        <v>1</v>
      </c>
      <c r="U335" s="110">
        <v>1</v>
      </c>
      <c r="V335" s="110">
        <v>1</v>
      </c>
      <c r="W335" s="113">
        <v>1.0526315789473684E-2</v>
      </c>
      <c r="X335" s="113">
        <v>7.7777777777777779E-2</v>
      </c>
      <c r="Y335" s="113">
        <v>6.5934065934065936E-2</v>
      </c>
      <c r="AA335" s="108"/>
      <c r="AB335" s="108"/>
      <c r="AC335" s="108"/>
      <c r="AD335" s="108"/>
      <c r="AE335" s="108"/>
    </row>
    <row r="336" spans="1:31" x14ac:dyDescent="0.45">
      <c r="A336" s="108" t="s">
        <v>1245</v>
      </c>
      <c r="B336" s="108">
        <v>0</v>
      </c>
      <c r="F336" s="108">
        <v>0.13787900355900001</v>
      </c>
      <c r="G336" s="108">
        <v>96.318861209999994</v>
      </c>
      <c r="H336" s="108">
        <f>(Table2[[#This Row],[RD]]/(Table2[[#This Row],[OnT]]/100))/0.3296</f>
        <v>0.43430976475495336</v>
      </c>
      <c r="I336" s="108" t="s">
        <v>4598</v>
      </c>
      <c r="J336" s="108" t="s">
        <v>4596</v>
      </c>
      <c r="K336" s="110">
        <v>0.97860000000000003</v>
      </c>
      <c r="L336" s="110">
        <f t="shared" si="10"/>
        <v>1</v>
      </c>
      <c r="M336" s="110">
        <v>1</v>
      </c>
      <c r="N336" s="110">
        <v>1</v>
      </c>
      <c r="O336" s="110">
        <v>1</v>
      </c>
      <c r="P336" s="110">
        <f t="shared" si="11"/>
        <v>0.36146953405017923</v>
      </c>
      <c r="Q336" s="113">
        <v>0.16129032258064516</v>
      </c>
      <c r="R336" s="113">
        <v>0.45</v>
      </c>
      <c r="S336" s="113">
        <v>0.4731182795698925</v>
      </c>
      <c r="T336" s="110">
        <v>1</v>
      </c>
      <c r="U336" s="110">
        <v>1</v>
      </c>
      <c r="V336" s="110">
        <v>1</v>
      </c>
      <c r="W336" s="113">
        <v>0.15789473684210525</v>
      </c>
      <c r="X336" s="113">
        <v>0.43333333333333335</v>
      </c>
      <c r="Y336" s="113">
        <v>0.47252747252747251</v>
      </c>
      <c r="AA336" s="108"/>
      <c r="AB336" s="108"/>
      <c r="AC336" s="108"/>
      <c r="AD336" s="108"/>
      <c r="AE336" s="108"/>
    </row>
    <row r="337" spans="1:31" x14ac:dyDescent="0.45">
      <c r="A337" s="108" t="s">
        <v>1320</v>
      </c>
      <c r="B337" s="108">
        <v>0</v>
      </c>
      <c r="F337" s="108">
        <v>0.13509964412799999</v>
      </c>
      <c r="G337" s="108">
        <v>96.413879003600002</v>
      </c>
      <c r="H337" s="108">
        <f>(Table2[[#This Row],[RD]]/(Table2[[#This Row],[OnT]]/100))/0.3296</f>
        <v>0.42513557303817878</v>
      </c>
      <c r="I337" s="108" t="s">
        <v>4598</v>
      </c>
      <c r="J337" s="108" t="s">
        <v>4596</v>
      </c>
      <c r="K337" s="110">
        <v>0.97499999999999998</v>
      </c>
      <c r="L337" s="110">
        <f t="shared" si="10"/>
        <v>1</v>
      </c>
      <c r="M337" s="110">
        <v>1</v>
      </c>
      <c r="N337" s="110">
        <v>1</v>
      </c>
      <c r="O337" s="110">
        <v>1</v>
      </c>
      <c r="P337" s="110">
        <f t="shared" si="11"/>
        <v>6.8100358422939059E-2</v>
      </c>
      <c r="Q337" s="113">
        <v>0.19354838709677419</v>
      </c>
      <c r="R337" s="113">
        <v>0</v>
      </c>
      <c r="S337" s="113">
        <v>1.0752688172043012E-2</v>
      </c>
      <c r="T337" s="110">
        <v>1</v>
      </c>
      <c r="U337" s="110">
        <v>1</v>
      </c>
      <c r="V337" s="110">
        <v>1</v>
      </c>
      <c r="W337" s="113">
        <v>0.22105263157894736</v>
      </c>
      <c r="X337" s="113">
        <v>0</v>
      </c>
      <c r="Y337" s="113">
        <v>1.098901098901099E-2</v>
      </c>
      <c r="AA337" s="108"/>
      <c r="AB337" s="108"/>
      <c r="AC337" s="108"/>
      <c r="AD337" s="108"/>
      <c r="AE337" s="108"/>
    </row>
    <row r="338" spans="1:31" x14ac:dyDescent="0.45">
      <c r="A338" s="108" t="s">
        <v>3014</v>
      </c>
      <c r="B338" s="108">
        <v>0</v>
      </c>
      <c r="F338" s="108">
        <v>0.136053380783</v>
      </c>
      <c r="G338" s="108">
        <v>97.721708185099999</v>
      </c>
      <c r="H338" s="108">
        <f>(Table2[[#This Row],[RD]]/(Table2[[#This Row],[OnT]]/100))/0.3296</f>
        <v>0.4224069791131031</v>
      </c>
      <c r="I338" s="108" t="s">
        <v>4598</v>
      </c>
      <c r="J338" s="108" t="s">
        <v>4596</v>
      </c>
      <c r="K338" s="110">
        <v>0.98219999999999996</v>
      </c>
      <c r="L338" s="110">
        <f t="shared" si="10"/>
        <v>1</v>
      </c>
      <c r="M338" s="110">
        <v>1</v>
      </c>
      <c r="N338" s="110">
        <v>1</v>
      </c>
      <c r="O338" s="110">
        <v>1</v>
      </c>
      <c r="P338" s="110">
        <f t="shared" si="11"/>
        <v>0.35439068100358423</v>
      </c>
      <c r="Q338" s="113">
        <v>0.26881720430107525</v>
      </c>
      <c r="R338" s="113">
        <v>0.375</v>
      </c>
      <c r="S338" s="113">
        <v>0.41935483870967744</v>
      </c>
      <c r="T338" s="110">
        <v>1</v>
      </c>
      <c r="U338" s="110">
        <v>1</v>
      </c>
      <c r="V338" s="110">
        <v>1</v>
      </c>
      <c r="W338" s="113">
        <v>0.29473684210526313</v>
      </c>
      <c r="X338" s="113">
        <v>0.37777777777777777</v>
      </c>
      <c r="Y338" s="113">
        <v>0.40659340659340659</v>
      </c>
      <c r="AA338" s="108"/>
      <c r="AB338" s="108"/>
      <c r="AC338" s="108"/>
      <c r="AD338" s="108"/>
      <c r="AE338" s="108"/>
    </row>
    <row r="339" spans="1:31" x14ac:dyDescent="0.45">
      <c r="A339" s="108" t="s">
        <v>3909</v>
      </c>
      <c r="B339" s="108">
        <v>0</v>
      </c>
      <c r="F339" s="108">
        <v>0.13214234875399999</v>
      </c>
      <c r="G339" s="108">
        <v>96.304982206399998</v>
      </c>
      <c r="H339" s="108">
        <f>(Table2[[#This Row],[RD]]/(Table2[[#This Row],[OnT]]/100))/0.3296</f>
        <v>0.41629966701986804</v>
      </c>
      <c r="I339" s="108" t="s">
        <v>4598</v>
      </c>
      <c r="J339" s="108" t="s">
        <v>4596</v>
      </c>
      <c r="K339" s="110">
        <v>0.98569999999999991</v>
      </c>
      <c r="L339" s="110">
        <f t="shared" si="10"/>
        <v>1</v>
      </c>
      <c r="M339" s="110">
        <v>1</v>
      </c>
      <c r="N339" s="110">
        <v>1</v>
      </c>
      <c r="O339" s="110">
        <v>1</v>
      </c>
      <c r="P339" s="110">
        <f t="shared" si="11"/>
        <v>0.11093189964157706</v>
      </c>
      <c r="Q339" s="113">
        <v>0.10752688172043011</v>
      </c>
      <c r="R339" s="113">
        <v>0.15</v>
      </c>
      <c r="S339" s="113">
        <v>7.5268817204301078E-2</v>
      </c>
      <c r="T339" s="110">
        <v>1</v>
      </c>
      <c r="U339" s="110">
        <v>1</v>
      </c>
      <c r="V339" s="110">
        <v>1</v>
      </c>
      <c r="W339" s="113">
        <v>0.11578947368421053</v>
      </c>
      <c r="X339" s="113">
        <v>0.15555555555555556</v>
      </c>
      <c r="Y339" s="113">
        <v>7.6923076923076927E-2</v>
      </c>
      <c r="AA339" s="108"/>
      <c r="AB339" s="108"/>
      <c r="AC339" s="108"/>
      <c r="AD339" s="108"/>
      <c r="AE339" s="108"/>
    </row>
    <row r="340" spans="1:31" x14ac:dyDescent="0.45">
      <c r="A340" s="108" t="s">
        <v>2778</v>
      </c>
      <c r="B340" s="108">
        <v>0</v>
      </c>
      <c r="F340" s="108">
        <v>0.12265124555199999</v>
      </c>
      <c r="G340" s="108">
        <v>96.346619217099999</v>
      </c>
      <c r="H340" s="108">
        <f>(Table2[[#This Row],[RD]]/(Table2[[#This Row],[OnT]]/100))/0.3296</f>
        <v>0.38623202396824607</v>
      </c>
      <c r="I340" s="108" t="s">
        <v>4598</v>
      </c>
      <c r="J340" s="108" t="s">
        <v>4596</v>
      </c>
      <c r="K340" s="110">
        <v>0.98219999999999996</v>
      </c>
      <c r="L340" s="110">
        <f t="shared" si="10"/>
        <v>1</v>
      </c>
      <c r="M340" s="110">
        <v>1</v>
      </c>
      <c r="N340" s="110">
        <v>1</v>
      </c>
      <c r="O340" s="110">
        <v>1</v>
      </c>
      <c r="P340" s="110">
        <f t="shared" si="11"/>
        <v>0.13136200716845878</v>
      </c>
      <c r="Q340" s="113">
        <v>0.18279569892473119</v>
      </c>
      <c r="R340" s="113">
        <v>0.05</v>
      </c>
      <c r="S340" s="113">
        <v>0.16129032258064516</v>
      </c>
      <c r="T340" s="110">
        <v>1</v>
      </c>
      <c r="U340" s="110">
        <v>1</v>
      </c>
      <c r="V340" s="110">
        <v>1</v>
      </c>
      <c r="W340" s="113">
        <v>0.18947368421052632</v>
      </c>
      <c r="X340" s="113">
        <v>3.3333333333333333E-2</v>
      </c>
      <c r="Y340" s="113">
        <v>0.14285714285714285</v>
      </c>
      <c r="AA340" s="108"/>
      <c r="AB340" s="108"/>
      <c r="AC340" s="108"/>
      <c r="AD340" s="108"/>
      <c r="AE340" s="108"/>
    </row>
    <row r="341" spans="1:31" x14ac:dyDescent="0.45">
      <c r="A341" s="108" t="s">
        <v>3969</v>
      </c>
      <c r="B341" s="108">
        <v>0</v>
      </c>
      <c r="F341" s="108">
        <v>0.112007117438</v>
      </c>
      <c r="G341" s="108">
        <v>89.444128113900007</v>
      </c>
      <c r="H341" s="108">
        <f>(Table2[[#This Row],[RD]]/(Table2[[#This Row],[OnT]]/100))/0.3296</f>
        <v>0.37993262003590045</v>
      </c>
      <c r="I341" s="108" t="s">
        <v>4598</v>
      </c>
      <c r="J341" s="108" t="s">
        <v>4596</v>
      </c>
      <c r="K341" s="110">
        <v>0.98569999999999991</v>
      </c>
      <c r="L341" s="110">
        <f t="shared" si="10"/>
        <v>1</v>
      </c>
      <c r="M341" s="110">
        <v>1</v>
      </c>
      <c r="N341" s="110">
        <v>1</v>
      </c>
      <c r="O341" s="110">
        <v>1</v>
      </c>
      <c r="P341" s="110">
        <f t="shared" si="11"/>
        <v>0.19610215053763438</v>
      </c>
      <c r="Q341" s="113">
        <v>2.1505376344086023E-2</v>
      </c>
      <c r="R341" s="113">
        <v>0.36249999999999999</v>
      </c>
      <c r="S341" s="113">
        <v>0.20430107526881722</v>
      </c>
      <c r="T341" s="110">
        <v>1</v>
      </c>
      <c r="U341" s="110">
        <v>1</v>
      </c>
      <c r="V341" s="110">
        <v>1</v>
      </c>
      <c r="W341" s="113">
        <v>2.1052631578947368E-2</v>
      </c>
      <c r="X341" s="113">
        <v>0.36666666666666664</v>
      </c>
      <c r="Y341" s="113">
        <v>0.2087912087912088</v>
      </c>
      <c r="AA341" s="108"/>
      <c r="AB341" s="108"/>
      <c r="AC341" s="108"/>
      <c r="AD341" s="108"/>
      <c r="AE341" s="108"/>
    </row>
    <row r="342" spans="1:31" x14ac:dyDescent="0.45">
      <c r="A342" s="108" t="s">
        <v>2820</v>
      </c>
      <c r="B342" s="108">
        <v>0</v>
      </c>
      <c r="F342" s="108">
        <v>0.12224911032000001</v>
      </c>
      <c r="G342" s="108">
        <v>97.663701067600002</v>
      </c>
      <c r="H342" s="108">
        <f>(Table2[[#This Row],[RD]]/(Table2[[#This Row],[OnT]]/100))/0.3296</f>
        <v>0.37977408483119057</v>
      </c>
      <c r="I342" s="108" t="s">
        <v>4598</v>
      </c>
      <c r="J342" s="108" t="s">
        <v>4596</v>
      </c>
      <c r="K342" s="110">
        <v>0.98569999999999991</v>
      </c>
      <c r="L342" s="110">
        <f t="shared" si="10"/>
        <v>1</v>
      </c>
      <c r="M342" s="110">
        <v>1</v>
      </c>
      <c r="N342" s="110">
        <v>1</v>
      </c>
      <c r="O342" s="110">
        <v>1</v>
      </c>
      <c r="P342" s="110">
        <f t="shared" si="11"/>
        <v>0.14233870967741935</v>
      </c>
      <c r="Q342" s="113">
        <v>1.0752688172043012E-2</v>
      </c>
      <c r="R342" s="113">
        <v>0.36249999999999999</v>
      </c>
      <c r="S342" s="113">
        <v>5.3763440860215055E-2</v>
      </c>
      <c r="T342" s="110">
        <v>1</v>
      </c>
      <c r="U342" s="110">
        <v>1</v>
      </c>
      <c r="V342" s="110">
        <v>1</v>
      </c>
      <c r="W342" s="113">
        <v>1.0526315789473684E-2</v>
      </c>
      <c r="X342" s="113">
        <v>0.36666666666666664</v>
      </c>
      <c r="Y342" s="113">
        <v>5.4945054945054944E-2</v>
      </c>
      <c r="AA342" s="108"/>
      <c r="AB342" s="108"/>
      <c r="AC342" s="108"/>
      <c r="AD342" s="108"/>
      <c r="AE342" s="108"/>
    </row>
    <row r="343" spans="1:31" x14ac:dyDescent="0.45">
      <c r="A343" s="108" t="s">
        <v>2892</v>
      </c>
      <c r="B343" s="108">
        <v>0</v>
      </c>
      <c r="F343" s="108">
        <v>0.11354448398600001</v>
      </c>
      <c r="G343" s="108">
        <v>95.980071174399995</v>
      </c>
      <c r="H343" s="108">
        <f>(Table2[[#This Row],[RD]]/(Table2[[#This Row],[OnT]]/100))/0.3296</f>
        <v>0.35892009190147978</v>
      </c>
      <c r="I343" s="108" t="s">
        <v>4598</v>
      </c>
      <c r="J343" s="108" t="s">
        <v>4596</v>
      </c>
      <c r="K343" s="110">
        <v>0.97499999999999998</v>
      </c>
      <c r="L343" s="110">
        <f t="shared" si="10"/>
        <v>1</v>
      </c>
      <c r="M343" s="110">
        <v>1</v>
      </c>
      <c r="N343" s="110">
        <v>1</v>
      </c>
      <c r="O343" s="110">
        <v>1</v>
      </c>
      <c r="P343" s="110">
        <f t="shared" si="11"/>
        <v>0.12661290322580646</v>
      </c>
      <c r="Q343" s="113">
        <v>0.35483870967741937</v>
      </c>
      <c r="R343" s="113">
        <v>2.5000000000000001E-2</v>
      </c>
      <c r="S343" s="113">
        <v>0</v>
      </c>
      <c r="T343" s="110">
        <v>1</v>
      </c>
      <c r="U343" s="110">
        <v>1</v>
      </c>
      <c r="V343" s="110">
        <v>1</v>
      </c>
      <c r="W343" s="113">
        <v>0.36842105263157893</v>
      </c>
      <c r="X343" s="113">
        <v>2.2222222222222223E-2</v>
      </c>
      <c r="Y343" s="113">
        <v>0</v>
      </c>
      <c r="AA343" s="108"/>
      <c r="AB343" s="108"/>
      <c r="AC343" s="108"/>
      <c r="AD343" s="108"/>
      <c r="AE343" s="108"/>
    </row>
    <row r="344" spans="1:31" x14ac:dyDescent="0.45">
      <c r="A344" s="108" t="s">
        <v>335</v>
      </c>
      <c r="B344" s="108">
        <v>0</v>
      </c>
      <c r="F344" s="108">
        <v>0.113786476868</v>
      </c>
      <c r="G344" s="108">
        <v>96.528113879000003</v>
      </c>
      <c r="H344" s="108">
        <f>(Table2[[#This Row],[RD]]/(Table2[[#This Row],[OnT]]/100))/0.3296</f>
        <v>0.35764291613954785</v>
      </c>
      <c r="I344" s="108" t="s">
        <v>4598</v>
      </c>
      <c r="J344" s="108" t="s">
        <v>4596</v>
      </c>
      <c r="K344" s="110">
        <v>0.98930000000000007</v>
      </c>
      <c r="L344" s="110">
        <f t="shared" si="10"/>
        <v>1</v>
      </c>
      <c r="M344" s="110">
        <v>1</v>
      </c>
      <c r="N344" s="110">
        <v>1</v>
      </c>
      <c r="O344" s="110">
        <v>1</v>
      </c>
      <c r="P344" s="110">
        <f t="shared" si="11"/>
        <v>3.6424731182795697E-2</v>
      </c>
      <c r="Q344" s="113">
        <v>0</v>
      </c>
      <c r="R344" s="113">
        <v>1.2500000000000001E-2</v>
      </c>
      <c r="S344" s="113">
        <v>9.6774193548387094E-2</v>
      </c>
      <c r="T344" s="110">
        <v>1</v>
      </c>
      <c r="U344" s="110">
        <v>1</v>
      </c>
      <c r="V344" s="110">
        <v>1</v>
      </c>
      <c r="W344" s="113">
        <v>0</v>
      </c>
      <c r="X344" s="113">
        <v>2.2222222222222223E-2</v>
      </c>
      <c r="Y344" s="113">
        <v>9.8901098901098897E-2</v>
      </c>
      <c r="AA344" s="108"/>
      <c r="AB344" s="108"/>
      <c r="AC344" s="108"/>
      <c r="AD344" s="108"/>
      <c r="AE344" s="108"/>
    </row>
    <row r="345" spans="1:31" x14ac:dyDescent="0.45">
      <c r="A345" s="108" t="s">
        <v>3919</v>
      </c>
      <c r="B345" s="108">
        <v>0</v>
      </c>
      <c r="F345" s="108">
        <v>0.107391459075</v>
      </c>
      <c r="G345" s="108">
        <v>94.317081850500003</v>
      </c>
      <c r="H345" s="108">
        <f>(Table2[[#This Row],[RD]]/(Table2[[#This Row],[OnT]]/100))/0.3296</f>
        <v>0.34545555817657297</v>
      </c>
      <c r="I345" s="108" t="s">
        <v>4598</v>
      </c>
      <c r="J345" s="108" t="s">
        <v>4596</v>
      </c>
      <c r="K345" s="110">
        <v>0.98219999999999996</v>
      </c>
      <c r="L345" s="110">
        <f t="shared" si="10"/>
        <v>1</v>
      </c>
      <c r="M345" s="110">
        <v>1</v>
      </c>
      <c r="N345" s="110">
        <v>1</v>
      </c>
      <c r="O345" s="110">
        <v>1</v>
      </c>
      <c r="P345" s="110">
        <f t="shared" si="11"/>
        <v>0.44399641577060933</v>
      </c>
      <c r="Q345" s="113">
        <v>0.38709677419354838</v>
      </c>
      <c r="R345" s="113">
        <v>0.375</v>
      </c>
      <c r="S345" s="113">
        <v>0.56989247311827962</v>
      </c>
      <c r="T345" s="110">
        <v>1</v>
      </c>
      <c r="U345" s="110">
        <v>1</v>
      </c>
      <c r="V345" s="110">
        <v>1</v>
      </c>
      <c r="W345" s="113">
        <v>0.38947368421052631</v>
      </c>
      <c r="X345" s="113">
        <v>0.33333333333333331</v>
      </c>
      <c r="Y345" s="113">
        <v>0.59340659340659341</v>
      </c>
      <c r="AA345" s="108"/>
      <c r="AB345" s="108"/>
      <c r="AC345" s="108"/>
      <c r="AD345" s="108"/>
      <c r="AE345" s="108"/>
    </row>
    <row r="346" spans="1:31" x14ac:dyDescent="0.45">
      <c r="A346" s="108" t="s">
        <v>2799</v>
      </c>
      <c r="B346" s="108">
        <v>0</v>
      </c>
      <c r="F346" s="108">
        <v>9.4740213523099998E-2</v>
      </c>
      <c r="G346" s="108">
        <v>89.634875444800002</v>
      </c>
      <c r="H346" s="108">
        <f>(Table2[[#This Row],[RD]]/(Table2[[#This Row],[OnT]]/100))/0.3296</f>
        <v>0.32067871661215558</v>
      </c>
      <c r="I346" s="108" t="s">
        <v>4598</v>
      </c>
      <c r="J346" s="108" t="s">
        <v>4596</v>
      </c>
      <c r="K346" s="110">
        <v>0.96079999999999999</v>
      </c>
      <c r="L346" s="110">
        <f t="shared" si="10"/>
        <v>1</v>
      </c>
      <c r="M346" s="110">
        <v>1</v>
      </c>
      <c r="N346" s="110">
        <v>1</v>
      </c>
      <c r="O346" s="110">
        <v>1</v>
      </c>
      <c r="P346" s="110">
        <f t="shared" si="11"/>
        <v>0.18534946236559138</v>
      </c>
      <c r="Q346" s="113">
        <v>7.5268817204301078E-2</v>
      </c>
      <c r="R346" s="113">
        <v>0.36249999999999999</v>
      </c>
      <c r="S346" s="113">
        <v>0.11827956989247312</v>
      </c>
      <c r="T346" s="110">
        <v>1</v>
      </c>
      <c r="U346" s="110">
        <v>1</v>
      </c>
      <c r="V346" s="110">
        <v>1</v>
      </c>
      <c r="W346" s="113">
        <v>9.4736842105263161E-2</v>
      </c>
      <c r="X346" s="113">
        <v>0.35555555555555557</v>
      </c>
      <c r="Y346" s="113">
        <v>0.12087912087912088</v>
      </c>
      <c r="AA346" s="108"/>
      <c r="AB346" s="108"/>
      <c r="AC346" s="108"/>
      <c r="AD346" s="108"/>
      <c r="AE346" s="108"/>
    </row>
    <row r="347" spans="1:31" x14ac:dyDescent="0.45">
      <c r="A347" s="108" t="s">
        <v>2862</v>
      </c>
      <c r="B347" s="108">
        <v>0</v>
      </c>
      <c r="F347" s="108">
        <v>9.2871886121000002E-2</v>
      </c>
      <c r="G347" s="108">
        <v>93.474021352299999</v>
      </c>
      <c r="H347" s="108">
        <f>(Table2[[#This Row],[RD]]/(Table2[[#This Row],[OnT]]/100))/0.3296</f>
        <v>0.30144364720496347</v>
      </c>
      <c r="I347" s="108" t="s">
        <v>4598</v>
      </c>
      <c r="J347" s="108" t="s">
        <v>4596</v>
      </c>
      <c r="K347" s="110">
        <v>0.98219999999999996</v>
      </c>
      <c r="L347" s="110">
        <f t="shared" si="10"/>
        <v>1</v>
      </c>
      <c r="M347" s="110">
        <v>1</v>
      </c>
      <c r="N347" s="110">
        <v>1</v>
      </c>
      <c r="O347" s="110">
        <v>1</v>
      </c>
      <c r="P347" s="110">
        <f t="shared" si="11"/>
        <v>0.25936379928315412</v>
      </c>
      <c r="Q347" s="113">
        <v>0</v>
      </c>
      <c r="R347" s="113">
        <v>0.41249999999999998</v>
      </c>
      <c r="S347" s="113">
        <v>0.36559139784946237</v>
      </c>
      <c r="T347" s="110">
        <v>1</v>
      </c>
      <c r="U347" s="110">
        <v>1</v>
      </c>
      <c r="V347" s="110">
        <v>1</v>
      </c>
      <c r="W347" s="113">
        <v>0</v>
      </c>
      <c r="X347" s="113">
        <v>0.3888888888888889</v>
      </c>
      <c r="Y347" s="113">
        <v>0.35164835164835168</v>
      </c>
      <c r="AA347" s="108"/>
      <c r="AB347" s="108"/>
      <c r="AC347" s="108"/>
      <c r="AD347" s="108"/>
      <c r="AE347" s="108"/>
    </row>
    <row r="348" spans="1:31" x14ac:dyDescent="0.45">
      <c r="A348" s="108" t="s">
        <v>3879</v>
      </c>
      <c r="B348" s="108">
        <v>0</v>
      </c>
      <c r="F348" s="108">
        <v>8.9213523131700001E-2</v>
      </c>
      <c r="G348" s="108">
        <v>93.629181494700006</v>
      </c>
      <c r="H348" s="109">
        <f>(Table2[[#This Row],[RD]]/(Table2[[#This Row],[OnT]]/100))/0.3296</f>
        <v>0.28908946181002287</v>
      </c>
      <c r="I348" s="108" t="s">
        <v>4598</v>
      </c>
      <c r="J348" s="108" t="s">
        <v>4596</v>
      </c>
      <c r="K348" s="110">
        <v>0.97860000000000003</v>
      </c>
      <c r="L348" s="110">
        <f t="shared" si="10"/>
        <v>1</v>
      </c>
      <c r="M348" s="110">
        <v>1</v>
      </c>
      <c r="N348" s="110">
        <v>1</v>
      </c>
      <c r="O348" s="110">
        <v>1</v>
      </c>
      <c r="P348" s="110">
        <f t="shared" si="11"/>
        <v>5.3673835125448023E-2</v>
      </c>
      <c r="Q348" s="113">
        <v>1.0752688172043012E-2</v>
      </c>
      <c r="R348" s="113">
        <v>7.4999999999999997E-2</v>
      </c>
      <c r="S348" s="113">
        <v>7.5268817204301078E-2</v>
      </c>
      <c r="T348" s="110">
        <v>1</v>
      </c>
      <c r="U348" s="110">
        <v>1</v>
      </c>
      <c r="V348" s="110">
        <v>1</v>
      </c>
      <c r="W348" s="113">
        <v>1.0526315789473684E-2</v>
      </c>
      <c r="X348" s="113">
        <v>7.7777777777777779E-2</v>
      </c>
      <c r="Y348" s="113">
        <v>6.5934065934065936E-2</v>
      </c>
      <c r="AA348" s="108"/>
      <c r="AB348" s="108"/>
      <c r="AC348" s="108"/>
      <c r="AD348" s="108"/>
      <c r="AE348" s="108"/>
    </row>
    <row r="349" spans="1:31" x14ac:dyDescent="0.45">
      <c r="A349" s="108" t="s">
        <v>3404</v>
      </c>
      <c r="B349" s="108">
        <v>0</v>
      </c>
      <c r="F349" s="108">
        <v>8.6209964412800003E-2</v>
      </c>
      <c r="G349" s="108">
        <v>97.033451957300002</v>
      </c>
      <c r="H349" s="109">
        <f>(Table2[[#This Row],[RD]]/(Table2[[#This Row],[OnT]]/100))/0.3296</f>
        <v>0.269555862202701</v>
      </c>
      <c r="I349" s="108" t="s">
        <v>4598</v>
      </c>
      <c r="J349" s="108" t="s">
        <v>4596</v>
      </c>
      <c r="K349" s="110">
        <v>0.98219999999999996</v>
      </c>
      <c r="L349" s="110">
        <f t="shared" si="10"/>
        <v>1</v>
      </c>
      <c r="M349" s="110">
        <v>1</v>
      </c>
      <c r="N349" s="110">
        <v>1</v>
      </c>
      <c r="O349" s="110">
        <v>1</v>
      </c>
      <c r="P349" s="110">
        <f t="shared" si="11"/>
        <v>0.35506272401433692</v>
      </c>
      <c r="Q349" s="113">
        <v>0.24731182795698925</v>
      </c>
      <c r="R349" s="113">
        <v>0.3125</v>
      </c>
      <c r="S349" s="113">
        <v>0.5053763440860215</v>
      </c>
      <c r="T349" s="110">
        <v>1</v>
      </c>
      <c r="U349" s="110">
        <v>1</v>
      </c>
      <c r="V349" s="110">
        <v>1</v>
      </c>
      <c r="W349" s="113">
        <v>0.24210526315789474</v>
      </c>
      <c r="X349" s="113">
        <v>0.34444444444444444</v>
      </c>
      <c r="Y349" s="113">
        <v>0.49450549450549453</v>
      </c>
      <c r="AA349" s="108"/>
      <c r="AB349" s="108"/>
      <c r="AC349" s="108"/>
      <c r="AD349" s="108"/>
      <c r="AE349" s="108"/>
    </row>
    <row r="350" spans="1:31" x14ac:dyDescent="0.45">
      <c r="A350" s="108" t="s">
        <v>2923</v>
      </c>
      <c r="B350" s="108">
        <v>0</v>
      </c>
      <c r="F350" s="108">
        <v>8.5395017793599995E-2</v>
      </c>
      <c r="G350" s="108">
        <v>96.268327402099999</v>
      </c>
      <c r="H350" s="109">
        <f>(Table2[[#This Row],[RD]]/(Table2[[#This Row],[OnT]]/100))/0.3296</f>
        <v>0.26912987149753403</v>
      </c>
      <c r="I350" s="108" t="s">
        <v>4598</v>
      </c>
      <c r="J350" s="108" t="s">
        <v>4596</v>
      </c>
      <c r="K350" s="110">
        <v>0.97150000000000003</v>
      </c>
      <c r="L350" s="110">
        <f t="shared" si="10"/>
        <v>1</v>
      </c>
      <c r="M350" s="110">
        <v>1</v>
      </c>
      <c r="N350" s="110">
        <v>1</v>
      </c>
      <c r="O350" s="110">
        <v>1</v>
      </c>
      <c r="P350" s="110">
        <f t="shared" si="11"/>
        <v>6.2679211469534049E-2</v>
      </c>
      <c r="Q350" s="113">
        <v>0.12903225806451613</v>
      </c>
      <c r="R350" s="113">
        <v>3.7499999999999999E-2</v>
      </c>
      <c r="S350" s="113">
        <v>2.1505376344086023E-2</v>
      </c>
      <c r="T350" s="110">
        <v>1</v>
      </c>
      <c r="U350" s="110">
        <v>1</v>
      </c>
      <c r="V350" s="110">
        <v>1</v>
      </c>
      <c r="W350" s="113">
        <v>0.1368421052631579</v>
      </c>
      <c r="X350" s="113">
        <v>4.4444444444444446E-2</v>
      </c>
      <c r="Y350" s="113">
        <v>2.197802197802198E-2</v>
      </c>
      <c r="AA350" s="108"/>
      <c r="AB350" s="108"/>
      <c r="AC350" s="108"/>
      <c r="AD350" s="108"/>
      <c r="AE350" s="108"/>
    </row>
    <row r="351" spans="1:31" x14ac:dyDescent="0.45">
      <c r="A351" s="108" t="s">
        <v>2953</v>
      </c>
      <c r="B351" s="108">
        <v>0</v>
      </c>
      <c r="F351" s="108">
        <v>7.9313167259800005E-2</v>
      </c>
      <c r="G351" s="108">
        <v>94.468683274</v>
      </c>
      <c r="H351" s="109">
        <f>(Table2[[#This Row],[RD]]/(Table2[[#This Row],[OnT]]/100))/0.3296</f>
        <v>0.25472421236865206</v>
      </c>
      <c r="I351" s="108" t="s">
        <v>4598</v>
      </c>
      <c r="J351" s="108" t="s">
        <v>4624</v>
      </c>
      <c r="K351" s="110">
        <v>0.96439999999999992</v>
      </c>
      <c r="L351" s="110">
        <f t="shared" si="10"/>
        <v>1</v>
      </c>
      <c r="M351" s="110">
        <v>1</v>
      </c>
      <c r="N351" s="110">
        <v>1</v>
      </c>
      <c r="O351" s="110">
        <v>1</v>
      </c>
      <c r="P351" s="110">
        <f t="shared" si="11"/>
        <v>5.0089605734767027E-2</v>
      </c>
      <c r="Q351" s="113">
        <v>1.0752688172043012E-2</v>
      </c>
      <c r="R351" s="113">
        <v>7.4999999999999997E-2</v>
      </c>
      <c r="S351" s="113">
        <v>6.4516129032258063E-2</v>
      </c>
      <c r="T351" s="110">
        <v>1</v>
      </c>
      <c r="U351" s="110">
        <v>1</v>
      </c>
      <c r="V351" s="110">
        <v>1</v>
      </c>
      <c r="W351" s="113">
        <v>1.0526315789473684E-2</v>
      </c>
      <c r="X351" s="113">
        <v>7.7777777777777779E-2</v>
      </c>
      <c r="Y351" s="113">
        <v>6.5934065934065936E-2</v>
      </c>
      <c r="AA351" s="108"/>
      <c r="AB351" s="108"/>
      <c r="AC351" s="108"/>
      <c r="AD351" s="108"/>
      <c r="AE351" s="108"/>
    </row>
    <row r="352" spans="1:31" x14ac:dyDescent="0.45">
      <c r="A352" s="108" t="s">
        <v>107</v>
      </c>
      <c r="B352" s="108" t="s">
        <v>116</v>
      </c>
      <c r="F352" s="108">
        <v>5.32882562278E-2</v>
      </c>
      <c r="G352" s="108">
        <v>94.125622775799997</v>
      </c>
      <c r="H352" s="109">
        <f>(Table2[[#This Row],[RD]]/(Table2[[#This Row],[OnT]]/100))/0.3296</f>
        <v>0.17176569982099563</v>
      </c>
      <c r="I352" s="108" t="s">
        <v>4630</v>
      </c>
      <c r="J352" s="108" t="s">
        <v>4596</v>
      </c>
      <c r="K352" s="110">
        <v>0.97860000000000003</v>
      </c>
      <c r="L352" s="110">
        <f t="shared" si="10"/>
        <v>1</v>
      </c>
      <c r="M352" s="110">
        <v>1</v>
      </c>
      <c r="N352" s="110">
        <v>1</v>
      </c>
      <c r="O352" s="110">
        <v>1</v>
      </c>
      <c r="P352" s="110">
        <f t="shared" si="11"/>
        <v>0.16769713261648747</v>
      </c>
      <c r="Q352" s="113">
        <v>0</v>
      </c>
      <c r="R352" s="113">
        <v>0.13750000000000001</v>
      </c>
      <c r="S352" s="113">
        <v>0.36559139784946237</v>
      </c>
      <c r="T352" s="110">
        <v>0.98947368421052628</v>
      </c>
      <c r="U352" s="110">
        <v>1</v>
      </c>
      <c r="V352" s="110">
        <v>1</v>
      </c>
      <c r="W352" s="113">
        <v>0</v>
      </c>
      <c r="X352" s="113">
        <v>0.13333333333333333</v>
      </c>
      <c r="Y352" s="113">
        <v>0.36263736263736263</v>
      </c>
      <c r="AA352" s="108"/>
      <c r="AB352" s="108"/>
      <c r="AC352" s="108"/>
      <c r="AD352" s="108"/>
      <c r="AE352" s="108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C156-1E89-49B0-B6E9-937C30195E18}">
  <dimension ref="A1:R395"/>
  <sheetViews>
    <sheetView zoomScale="70" zoomScaleNormal="70" workbookViewId="0">
      <selection sqref="A1:M1048576"/>
    </sheetView>
  </sheetViews>
  <sheetFormatPr defaultColWidth="8.84375" defaultRowHeight="14.6" x14ac:dyDescent="0.4"/>
  <cols>
    <col min="1" max="1" width="27.23046875" customWidth="1"/>
    <col min="2" max="2" width="11.53515625" style="53" customWidth="1"/>
    <col min="3" max="3" width="15.15234375" style="74" customWidth="1"/>
    <col min="4" max="4" width="12.53515625" style="74" customWidth="1"/>
    <col min="5" max="5" width="11.15234375" style="53" customWidth="1"/>
    <col min="6" max="6" width="30.15234375" customWidth="1"/>
    <col min="7" max="7" width="8.15234375" customWidth="1"/>
    <col min="8" max="12" width="8.15234375" style="53" customWidth="1"/>
    <col min="13" max="13" width="91.23046875" bestFit="1" customWidth="1"/>
    <col min="14" max="15" width="8.84375" style="53"/>
    <col min="16" max="16" width="16.23046875" style="53" customWidth="1"/>
    <col min="17" max="17" width="31.84375" style="60" customWidth="1"/>
    <col min="18" max="18" width="158.15234375" customWidth="1"/>
  </cols>
  <sheetData>
    <row r="1" spans="1:18" ht="58.3" x14ac:dyDescent="0.4">
      <c r="A1" s="48" t="s">
        <v>4631</v>
      </c>
      <c r="B1" s="49" t="s">
        <v>4632</v>
      </c>
      <c r="C1" s="72" t="s">
        <v>4633</v>
      </c>
      <c r="D1" s="73" t="s">
        <v>4634</v>
      </c>
      <c r="E1" s="58" t="s">
        <v>4635</v>
      </c>
      <c r="F1" s="48" t="s">
        <v>4636</v>
      </c>
      <c r="G1" s="48" t="s">
        <v>4637</v>
      </c>
      <c r="H1" s="49" t="s">
        <v>4638</v>
      </c>
      <c r="I1" s="49" t="s">
        <v>4639</v>
      </c>
      <c r="J1" s="49" t="s">
        <v>4640</v>
      </c>
      <c r="K1" s="49" t="s">
        <v>4641</v>
      </c>
      <c r="L1" s="49" t="s">
        <v>4642</v>
      </c>
      <c r="M1" s="48" t="s">
        <v>4643</v>
      </c>
      <c r="N1" s="49" t="s">
        <v>4644</v>
      </c>
      <c r="O1" s="49" t="s">
        <v>4645</v>
      </c>
      <c r="P1" s="49" t="s">
        <v>4646</v>
      </c>
      <c r="Q1" s="59" t="s">
        <v>4647</v>
      </c>
      <c r="R1" s="48" t="s">
        <v>4648</v>
      </c>
    </row>
    <row r="2" spans="1:18" x14ac:dyDescent="0.4">
      <c r="A2" t="s">
        <v>2166</v>
      </c>
      <c r="B2" s="53" t="s">
        <v>440</v>
      </c>
      <c r="C2" s="74">
        <v>34802083</v>
      </c>
      <c r="D2" s="74">
        <v>34802127</v>
      </c>
      <c r="E2" s="53">
        <v>45</v>
      </c>
      <c r="F2" t="s">
        <v>2169</v>
      </c>
      <c r="G2" t="s">
        <v>2170</v>
      </c>
      <c r="H2" s="53" t="s">
        <v>2167</v>
      </c>
      <c r="I2" s="53" t="s">
        <v>2168</v>
      </c>
      <c r="J2" s="53" t="s">
        <v>4649</v>
      </c>
      <c r="K2" s="53" t="s">
        <v>2167</v>
      </c>
      <c r="L2" s="53" t="s">
        <v>4650</v>
      </c>
      <c r="M2" t="s">
        <v>4651</v>
      </c>
      <c r="N2" s="53">
        <v>0</v>
      </c>
      <c r="O2" s="53">
        <v>60</v>
      </c>
      <c r="P2" s="53" t="s">
        <v>4652</v>
      </c>
      <c r="R2" t="s">
        <v>4653</v>
      </c>
    </row>
    <row r="3" spans="1:18" x14ac:dyDescent="0.4">
      <c r="A3" t="s">
        <v>598</v>
      </c>
      <c r="B3" s="53" t="s">
        <v>252</v>
      </c>
      <c r="C3" s="74">
        <v>58361297</v>
      </c>
      <c r="D3" s="74">
        <v>58361347</v>
      </c>
      <c r="E3" s="53">
        <v>51</v>
      </c>
      <c r="F3" t="s">
        <v>601</v>
      </c>
      <c r="G3" t="s">
        <v>602</v>
      </c>
      <c r="H3" s="53" t="s">
        <v>599</v>
      </c>
      <c r="I3" s="53" t="s">
        <v>600</v>
      </c>
      <c r="J3" s="53" t="s">
        <v>4654</v>
      </c>
      <c r="K3" s="53" t="s">
        <v>600</v>
      </c>
      <c r="L3" s="53" t="s">
        <v>4650</v>
      </c>
      <c r="M3" t="s">
        <v>4655</v>
      </c>
      <c r="N3" s="53">
        <v>0</v>
      </c>
      <c r="O3" s="53">
        <v>60</v>
      </c>
      <c r="P3" s="53" t="s">
        <v>4656</v>
      </c>
      <c r="R3" t="s">
        <v>4657</v>
      </c>
    </row>
    <row r="4" spans="1:18" s="54" customFormat="1" x14ac:dyDescent="0.4">
      <c r="A4" t="s">
        <v>3611</v>
      </c>
      <c r="B4" s="53" t="s">
        <v>415</v>
      </c>
      <c r="C4" s="74">
        <v>9784086</v>
      </c>
      <c r="D4" s="74">
        <v>9784111</v>
      </c>
      <c r="E4" s="53">
        <v>26</v>
      </c>
      <c r="F4" t="s">
        <v>3614</v>
      </c>
      <c r="G4" t="s">
        <v>3615</v>
      </c>
      <c r="H4" s="53" t="s">
        <v>3612</v>
      </c>
      <c r="I4" s="53" t="s">
        <v>3613</v>
      </c>
      <c r="J4" s="53" t="s">
        <v>4658</v>
      </c>
      <c r="K4" s="53" t="s">
        <v>4659</v>
      </c>
      <c r="L4" s="53" t="s">
        <v>157</v>
      </c>
      <c r="M4" t="s">
        <v>4660</v>
      </c>
      <c r="N4" s="53">
        <v>16</v>
      </c>
      <c r="O4" s="53">
        <v>60</v>
      </c>
      <c r="P4" s="53" t="s">
        <v>4661</v>
      </c>
      <c r="Q4" s="60"/>
      <c r="R4" t="s">
        <v>4662</v>
      </c>
    </row>
    <row r="5" spans="1:18" s="54" customFormat="1" x14ac:dyDescent="0.4">
      <c r="A5" t="s">
        <v>1892</v>
      </c>
      <c r="B5" s="53" t="s">
        <v>115</v>
      </c>
      <c r="C5" s="74">
        <v>51040168</v>
      </c>
      <c r="D5" s="74">
        <v>51040180</v>
      </c>
      <c r="E5" s="53">
        <v>13</v>
      </c>
      <c r="F5" t="s">
        <v>1895</v>
      </c>
      <c r="G5" t="s">
        <v>1896</v>
      </c>
      <c r="H5" s="53" t="s">
        <v>1893</v>
      </c>
      <c r="I5" s="53" t="s">
        <v>1894</v>
      </c>
      <c r="J5" s="53" t="s">
        <v>4663</v>
      </c>
      <c r="K5" s="53" t="s">
        <v>4664</v>
      </c>
      <c r="L5" s="53" t="s">
        <v>157</v>
      </c>
      <c r="M5" t="s">
        <v>4665</v>
      </c>
      <c r="N5" s="53">
        <v>16</v>
      </c>
      <c r="O5" s="53">
        <v>60</v>
      </c>
      <c r="P5" s="53" t="s">
        <v>4656</v>
      </c>
      <c r="Q5" s="60"/>
      <c r="R5" t="s">
        <v>4666</v>
      </c>
    </row>
    <row r="6" spans="1:18" s="54" customFormat="1" x14ac:dyDescent="0.4">
      <c r="A6" s="54" t="s">
        <v>272</v>
      </c>
      <c r="B6" s="55" t="s">
        <v>115</v>
      </c>
      <c r="C6" s="75"/>
      <c r="D6" s="75" t="s">
        <v>277</v>
      </c>
      <c r="E6" s="55"/>
      <c r="H6" s="55"/>
      <c r="I6" s="55"/>
      <c r="J6" s="55"/>
      <c r="K6" s="55"/>
      <c r="L6" s="55"/>
      <c r="N6" s="55"/>
      <c r="O6" s="55"/>
      <c r="P6" s="55"/>
      <c r="Q6" s="61"/>
    </row>
    <row r="7" spans="1:18" x14ac:dyDescent="0.4">
      <c r="A7" s="54" t="s">
        <v>4667</v>
      </c>
      <c r="B7" s="55" t="s">
        <v>115</v>
      </c>
      <c r="C7" s="75">
        <v>45794689</v>
      </c>
      <c r="D7" s="75">
        <v>45794714</v>
      </c>
      <c r="E7" s="55">
        <v>26</v>
      </c>
      <c r="F7" s="54" t="s">
        <v>275</v>
      </c>
      <c r="G7" s="54" t="s">
        <v>276</v>
      </c>
      <c r="H7" s="55" t="s">
        <v>273</v>
      </c>
      <c r="I7" s="55" t="s">
        <v>274</v>
      </c>
      <c r="J7" s="55" t="s">
        <v>4668</v>
      </c>
      <c r="K7" s="55" t="s">
        <v>274</v>
      </c>
      <c r="L7" s="55" t="s">
        <v>4650</v>
      </c>
      <c r="M7" s="54" t="s">
        <v>4669</v>
      </c>
      <c r="N7" s="55">
        <v>16</v>
      </c>
      <c r="O7" s="55">
        <v>0</v>
      </c>
      <c r="P7" s="55" t="s">
        <v>4656</v>
      </c>
      <c r="Q7" s="61"/>
      <c r="R7" s="54" t="s">
        <v>4670</v>
      </c>
    </row>
    <row r="8" spans="1:18" x14ac:dyDescent="0.4">
      <c r="A8" s="54" t="s">
        <v>4667</v>
      </c>
      <c r="B8" s="55" t="s">
        <v>115</v>
      </c>
      <c r="C8" s="75">
        <v>45802293</v>
      </c>
      <c r="D8" s="75">
        <v>45802318</v>
      </c>
      <c r="E8" s="55">
        <v>26</v>
      </c>
      <c r="F8" s="54" t="s">
        <v>275</v>
      </c>
      <c r="G8" s="54" t="s">
        <v>276</v>
      </c>
      <c r="H8" s="55" t="s">
        <v>273</v>
      </c>
      <c r="I8" s="55" t="s">
        <v>274</v>
      </c>
      <c r="J8" s="55" t="s">
        <v>4668</v>
      </c>
      <c r="K8" s="55" t="s">
        <v>274</v>
      </c>
      <c r="L8" s="55" t="s">
        <v>4650</v>
      </c>
      <c r="M8" s="54" t="s">
        <v>4671</v>
      </c>
      <c r="N8" s="55">
        <v>16</v>
      </c>
      <c r="O8" s="55">
        <v>0</v>
      </c>
      <c r="P8" s="55" t="s">
        <v>4656</v>
      </c>
      <c r="Q8" s="61"/>
      <c r="R8" s="54" t="s">
        <v>4672</v>
      </c>
    </row>
    <row r="9" spans="1:18" s="54" customFormat="1" x14ac:dyDescent="0.4">
      <c r="A9" t="s">
        <v>499</v>
      </c>
      <c r="B9" s="53" t="s">
        <v>453</v>
      </c>
      <c r="C9" s="74">
        <v>20097443</v>
      </c>
      <c r="D9" s="74">
        <v>20097469</v>
      </c>
      <c r="E9" s="53">
        <v>27</v>
      </c>
      <c r="F9" t="s">
        <v>502</v>
      </c>
      <c r="G9" t="s">
        <v>503</v>
      </c>
      <c r="H9" s="53" t="s">
        <v>500</v>
      </c>
      <c r="I9" s="53" t="s">
        <v>501</v>
      </c>
      <c r="J9" s="53" t="s">
        <v>4673</v>
      </c>
      <c r="K9" s="53" t="s">
        <v>501</v>
      </c>
      <c r="L9" s="53" t="s">
        <v>4650</v>
      </c>
      <c r="M9" t="s">
        <v>4674</v>
      </c>
      <c r="N9" s="53">
        <v>16</v>
      </c>
      <c r="O9" s="53">
        <v>60</v>
      </c>
      <c r="P9" s="53" t="s">
        <v>4656</v>
      </c>
      <c r="Q9" s="60"/>
      <c r="R9" t="s">
        <v>4675</v>
      </c>
    </row>
    <row r="10" spans="1:18" s="54" customFormat="1" x14ac:dyDescent="0.4">
      <c r="A10" s="54" t="s">
        <v>2120</v>
      </c>
      <c r="B10" s="55" t="s">
        <v>440</v>
      </c>
      <c r="C10" s="75"/>
      <c r="D10" s="75" t="s">
        <v>2125</v>
      </c>
      <c r="E10" s="55"/>
      <c r="H10" s="55"/>
      <c r="I10" s="55"/>
      <c r="J10" s="55"/>
      <c r="K10" s="55"/>
      <c r="L10" s="55"/>
      <c r="N10" s="55"/>
      <c r="O10" s="55"/>
      <c r="P10" s="55"/>
      <c r="Q10" s="61"/>
    </row>
    <row r="11" spans="1:18" x14ac:dyDescent="0.4">
      <c r="A11" s="54" t="s">
        <v>4676</v>
      </c>
      <c r="B11" s="55" t="s">
        <v>440</v>
      </c>
      <c r="C11" s="75">
        <v>23458656</v>
      </c>
      <c r="D11" s="75">
        <v>23458691</v>
      </c>
      <c r="E11" s="55">
        <v>36</v>
      </c>
      <c r="F11" s="54" t="s">
        <v>2123</v>
      </c>
      <c r="G11" s="54" t="s">
        <v>2124</v>
      </c>
      <c r="H11" s="55" t="s">
        <v>2121</v>
      </c>
      <c r="I11" s="55" t="s">
        <v>2122</v>
      </c>
      <c r="J11" s="55" t="s">
        <v>4677</v>
      </c>
      <c r="K11" s="55" t="s">
        <v>4678</v>
      </c>
      <c r="L11" s="55" t="s">
        <v>157</v>
      </c>
      <c r="M11" s="54" t="s">
        <v>4679</v>
      </c>
      <c r="N11" s="55">
        <v>16</v>
      </c>
      <c r="O11" s="55">
        <v>0</v>
      </c>
      <c r="P11" s="55" t="s">
        <v>4656</v>
      </c>
      <c r="Q11" s="61"/>
      <c r="R11" s="54" t="s">
        <v>4680</v>
      </c>
    </row>
    <row r="12" spans="1:18" x14ac:dyDescent="0.4">
      <c r="A12" s="54" t="s">
        <v>4676</v>
      </c>
      <c r="B12" s="55" t="s">
        <v>440</v>
      </c>
      <c r="C12" s="75">
        <v>23549241</v>
      </c>
      <c r="D12" s="75">
        <v>23549276</v>
      </c>
      <c r="E12" s="55">
        <v>36</v>
      </c>
      <c r="F12" s="54" t="s">
        <v>2123</v>
      </c>
      <c r="G12" s="54" t="s">
        <v>2124</v>
      </c>
      <c r="H12" s="55" t="s">
        <v>2121</v>
      </c>
      <c r="I12" s="55" t="s">
        <v>2122</v>
      </c>
      <c r="J12" s="55" t="s">
        <v>4677</v>
      </c>
      <c r="K12" s="55" t="s">
        <v>4678</v>
      </c>
      <c r="L12" s="55" t="s">
        <v>157</v>
      </c>
      <c r="M12" s="54" t="s">
        <v>4681</v>
      </c>
      <c r="N12" s="55">
        <v>16</v>
      </c>
      <c r="O12" s="55">
        <v>0</v>
      </c>
      <c r="P12" s="55" t="s">
        <v>4656</v>
      </c>
      <c r="Q12" s="61"/>
      <c r="R12" s="54" t="s">
        <v>4682</v>
      </c>
    </row>
    <row r="13" spans="1:18" x14ac:dyDescent="0.4">
      <c r="A13" t="s">
        <v>718</v>
      </c>
      <c r="B13" s="53" t="s">
        <v>203</v>
      </c>
      <c r="C13" s="74">
        <v>19971420</v>
      </c>
      <c r="D13" s="74">
        <v>19971476</v>
      </c>
      <c r="E13" s="53">
        <v>57</v>
      </c>
      <c r="F13" t="s">
        <v>721</v>
      </c>
      <c r="G13" t="s">
        <v>722</v>
      </c>
      <c r="H13" s="53" t="s">
        <v>719</v>
      </c>
      <c r="I13" s="53" t="s">
        <v>720</v>
      </c>
      <c r="J13" s="53" t="s">
        <v>4683</v>
      </c>
      <c r="K13" s="53" t="s">
        <v>719</v>
      </c>
      <c r="L13" s="53" t="s">
        <v>4650</v>
      </c>
      <c r="M13" t="s">
        <v>4684</v>
      </c>
      <c r="N13" s="53">
        <v>0</v>
      </c>
      <c r="O13" s="53">
        <v>60</v>
      </c>
      <c r="P13" s="53" t="s">
        <v>4656</v>
      </c>
      <c r="R13" t="s">
        <v>4685</v>
      </c>
    </row>
    <row r="14" spans="1:18" x14ac:dyDescent="0.4">
      <c r="A14" s="54" t="s">
        <v>3720</v>
      </c>
      <c r="B14" s="55" t="s">
        <v>239</v>
      </c>
      <c r="C14" s="75"/>
      <c r="D14" s="75" t="s">
        <v>3725</v>
      </c>
      <c r="E14" s="55"/>
      <c r="F14" s="54"/>
      <c r="G14" s="54"/>
      <c r="H14" s="55"/>
      <c r="I14" s="55"/>
      <c r="J14" s="55"/>
      <c r="K14" s="55"/>
      <c r="L14" s="55"/>
      <c r="M14" s="54"/>
      <c r="N14" s="55"/>
      <c r="O14" s="55"/>
      <c r="P14" s="55"/>
      <c r="Q14" s="61"/>
      <c r="R14" s="54"/>
    </row>
    <row r="15" spans="1:18" x14ac:dyDescent="0.4">
      <c r="A15" s="54" t="s">
        <v>4686</v>
      </c>
      <c r="B15" s="55" t="s">
        <v>239</v>
      </c>
      <c r="C15" s="75">
        <v>20434068</v>
      </c>
      <c r="D15" s="75">
        <v>20434099</v>
      </c>
      <c r="E15" s="55">
        <v>32</v>
      </c>
      <c r="F15" s="54" t="s">
        <v>3723</v>
      </c>
      <c r="G15" s="54" t="s">
        <v>3724</v>
      </c>
      <c r="H15" s="55" t="s">
        <v>3721</v>
      </c>
      <c r="I15" s="55" t="s">
        <v>3722</v>
      </c>
      <c r="J15" s="55" t="s">
        <v>4687</v>
      </c>
      <c r="K15" s="55" t="s">
        <v>4688</v>
      </c>
      <c r="L15" s="55" t="s">
        <v>157</v>
      </c>
      <c r="M15" s="54" t="s">
        <v>4689</v>
      </c>
      <c r="N15" s="55">
        <v>0</v>
      </c>
      <c r="O15" s="55">
        <v>0</v>
      </c>
      <c r="P15" s="55" t="s">
        <v>4690</v>
      </c>
      <c r="Q15" s="61"/>
      <c r="R15" s="54" t="s">
        <v>4691</v>
      </c>
    </row>
    <row r="16" spans="1:18" x14ac:dyDescent="0.4">
      <c r="A16" s="54" t="s">
        <v>4686</v>
      </c>
      <c r="B16" s="55" t="s">
        <v>239</v>
      </c>
      <c r="C16" s="75">
        <v>20441690</v>
      </c>
      <c r="D16" s="75">
        <v>20441721</v>
      </c>
      <c r="E16" s="55">
        <v>32</v>
      </c>
      <c r="F16" s="54" t="s">
        <v>3723</v>
      </c>
      <c r="G16" s="54" t="s">
        <v>3724</v>
      </c>
      <c r="H16" s="55" t="s">
        <v>3721</v>
      </c>
      <c r="I16" s="55" t="s">
        <v>3722</v>
      </c>
      <c r="J16" s="55" t="s">
        <v>4687</v>
      </c>
      <c r="K16" s="55" t="s">
        <v>4688</v>
      </c>
      <c r="L16" s="55" t="s">
        <v>157</v>
      </c>
      <c r="M16" s="54" t="s">
        <v>4692</v>
      </c>
      <c r="N16" s="55">
        <v>0</v>
      </c>
      <c r="O16" s="55">
        <v>0</v>
      </c>
      <c r="P16" s="55" t="s">
        <v>4690</v>
      </c>
      <c r="Q16" s="61"/>
      <c r="R16" s="54" t="s">
        <v>4693</v>
      </c>
    </row>
    <row r="17" spans="1:18" s="54" customFormat="1" x14ac:dyDescent="0.4">
      <c r="A17" t="s">
        <v>3806</v>
      </c>
      <c r="B17" s="53" t="s">
        <v>115</v>
      </c>
      <c r="C17" s="74">
        <v>55669427</v>
      </c>
      <c r="D17" s="74">
        <v>55669454</v>
      </c>
      <c r="E17" s="53">
        <v>28</v>
      </c>
      <c r="F17" t="s">
        <v>3809</v>
      </c>
      <c r="G17" t="s">
        <v>3810</v>
      </c>
      <c r="H17" s="53" t="s">
        <v>3807</v>
      </c>
      <c r="I17" s="53" t="s">
        <v>3808</v>
      </c>
      <c r="J17" s="53" t="s">
        <v>4694</v>
      </c>
      <c r="K17" s="53" t="s">
        <v>3808</v>
      </c>
      <c r="L17" s="53" t="s">
        <v>4650</v>
      </c>
      <c r="M17" t="s">
        <v>4695</v>
      </c>
      <c r="N17" s="53">
        <v>0</v>
      </c>
      <c r="O17" s="53">
        <v>60</v>
      </c>
      <c r="P17" s="53" t="s">
        <v>4696</v>
      </c>
      <c r="Q17" s="60"/>
      <c r="R17" t="s">
        <v>4697</v>
      </c>
    </row>
    <row r="18" spans="1:18" s="54" customFormat="1" x14ac:dyDescent="0.4">
      <c r="A18" t="s">
        <v>3284</v>
      </c>
      <c r="B18" s="53" t="s">
        <v>516</v>
      </c>
      <c r="C18" s="74">
        <v>16781430</v>
      </c>
      <c r="D18" s="74">
        <v>16781457</v>
      </c>
      <c r="E18" s="53">
        <v>28</v>
      </c>
      <c r="F18" t="s">
        <v>3287</v>
      </c>
      <c r="G18" t="s">
        <v>3288</v>
      </c>
      <c r="H18" s="53" t="s">
        <v>3285</v>
      </c>
      <c r="I18" s="53" t="s">
        <v>3286</v>
      </c>
      <c r="J18" s="53" t="s">
        <v>4698</v>
      </c>
      <c r="K18" s="53" t="s">
        <v>3285</v>
      </c>
      <c r="L18" s="53" t="s">
        <v>4650</v>
      </c>
      <c r="M18" t="s">
        <v>4699</v>
      </c>
      <c r="N18" s="53">
        <v>0</v>
      </c>
      <c r="O18" s="53">
        <v>60</v>
      </c>
      <c r="P18" s="53" t="s">
        <v>4700</v>
      </c>
      <c r="Q18" s="60"/>
      <c r="R18" t="s">
        <v>4701</v>
      </c>
    </row>
    <row r="19" spans="1:18" s="54" customFormat="1" x14ac:dyDescent="0.4">
      <c r="A19" t="s">
        <v>1278</v>
      </c>
      <c r="B19" s="53" t="s">
        <v>4702</v>
      </c>
      <c r="C19" s="74">
        <v>0</v>
      </c>
      <c r="D19" s="74"/>
      <c r="E19" s="53"/>
      <c r="F19" t="s">
        <v>1281</v>
      </c>
      <c r="G19" t="s">
        <v>1282</v>
      </c>
      <c r="H19" s="53" t="s">
        <v>1279</v>
      </c>
      <c r="I19" s="53" t="s">
        <v>1280</v>
      </c>
      <c r="J19" s="53" t="s">
        <v>4703</v>
      </c>
      <c r="K19" s="53" t="s">
        <v>4704</v>
      </c>
      <c r="L19" s="53" t="s">
        <v>157</v>
      </c>
      <c r="M19" t="s">
        <v>4705</v>
      </c>
      <c r="N19" s="53">
        <v>4</v>
      </c>
      <c r="O19" s="53">
        <v>0</v>
      </c>
      <c r="P19" s="53" t="s">
        <v>4702</v>
      </c>
      <c r="Q19" s="68" t="s">
        <v>4706</v>
      </c>
      <c r="R19" t="s">
        <v>4707</v>
      </c>
    </row>
    <row r="20" spans="1:18" x14ac:dyDescent="0.4">
      <c r="A20" t="s">
        <v>1267</v>
      </c>
      <c r="B20" s="53" t="s">
        <v>114</v>
      </c>
      <c r="C20" s="74">
        <v>5512335</v>
      </c>
      <c r="D20" s="74">
        <v>5512367</v>
      </c>
      <c r="E20" s="53">
        <v>33</v>
      </c>
      <c r="F20" t="s">
        <v>1270</v>
      </c>
      <c r="G20" t="s">
        <v>1271</v>
      </c>
      <c r="H20" s="53" t="s">
        <v>1268</v>
      </c>
      <c r="I20" s="53" t="s">
        <v>1269</v>
      </c>
      <c r="J20" s="53" t="s">
        <v>4708</v>
      </c>
      <c r="K20" s="53" t="s">
        <v>4709</v>
      </c>
      <c r="L20" s="53" t="s">
        <v>157</v>
      </c>
      <c r="M20" t="s">
        <v>4710</v>
      </c>
      <c r="N20" s="53">
        <v>0</v>
      </c>
      <c r="O20" s="53">
        <v>60</v>
      </c>
      <c r="P20" s="53" t="s">
        <v>4656</v>
      </c>
      <c r="R20" t="s">
        <v>4711</v>
      </c>
    </row>
    <row r="21" spans="1:18" x14ac:dyDescent="0.4">
      <c r="A21" t="s">
        <v>694</v>
      </c>
      <c r="B21" s="53" t="s">
        <v>190</v>
      </c>
      <c r="C21" s="74">
        <v>63322700</v>
      </c>
      <c r="D21" s="74">
        <v>63322755</v>
      </c>
      <c r="E21" s="53">
        <v>56</v>
      </c>
      <c r="F21" t="s">
        <v>697</v>
      </c>
      <c r="G21" t="s">
        <v>698</v>
      </c>
      <c r="H21" s="53" t="s">
        <v>695</v>
      </c>
      <c r="I21" s="53" t="s">
        <v>696</v>
      </c>
      <c r="J21" s="53" t="s">
        <v>4712</v>
      </c>
      <c r="K21" s="53" t="s">
        <v>695</v>
      </c>
      <c r="L21" s="53" t="s">
        <v>4650</v>
      </c>
      <c r="M21" t="s">
        <v>4713</v>
      </c>
      <c r="N21" s="53">
        <v>0</v>
      </c>
      <c r="O21" s="53">
        <v>60</v>
      </c>
      <c r="P21" s="53" t="s">
        <v>4656</v>
      </c>
      <c r="R21" t="s">
        <v>4714</v>
      </c>
    </row>
    <row r="22" spans="1:18" x14ac:dyDescent="0.4">
      <c r="A22" t="s">
        <v>2511</v>
      </c>
      <c r="B22" s="53" t="s">
        <v>415</v>
      </c>
      <c r="C22" s="74">
        <v>9585338</v>
      </c>
      <c r="D22" s="74">
        <v>9585379</v>
      </c>
      <c r="E22" s="53">
        <v>42</v>
      </c>
      <c r="F22" t="s">
        <v>2514</v>
      </c>
      <c r="G22" t="s">
        <v>2515</v>
      </c>
      <c r="H22" s="53" t="s">
        <v>2512</v>
      </c>
      <c r="I22" s="53" t="s">
        <v>2513</v>
      </c>
      <c r="J22" s="53" t="s">
        <v>4715</v>
      </c>
      <c r="K22" s="53" t="s">
        <v>2513</v>
      </c>
      <c r="L22" s="53" t="s">
        <v>4650</v>
      </c>
      <c r="M22" t="s">
        <v>4716</v>
      </c>
      <c r="N22" s="53">
        <v>16</v>
      </c>
      <c r="O22" s="53">
        <v>60</v>
      </c>
      <c r="P22" s="53" t="s">
        <v>4656</v>
      </c>
      <c r="R22" t="s">
        <v>4717</v>
      </c>
    </row>
    <row r="23" spans="1:18" x14ac:dyDescent="0.4">
      <c r="A23" t="s">
        <v>3438</v>
      </c>
      <c r="B23" s="53" t="s">
        <v>177</v>
      </c>
      <c r="C23" s="74">
        <v>73012818</v>
      </c>
      <c r="D23" s="74">
        <v>73012849</v>
      </c>
      <c r="E23" s="53">
        <v>32</v>
      </c>
      <c r="F23" t="s">
        <v>3441</v>
      </c>
      <c r="G23" t="s">
        <v>3442</v>
      </c>
      <c r="H23" s="53" t="s">
        <v>3439</v>
      </c>
      <c r="I23" s="53" t="s">
        <v>3440</v>
      </c>
      <c r="J23" s="53" t="s">
        <v>4718</v>
      </c>
      <c r="K23" s="53" t="s">
        <v>4719</v>
      </c>
      <c r="L23" s="53" t="s">
        <v>157</v>
      </c>
      <c r="M23" t="s">
        <v>4720</v>
      </c>
      <c r="N23" s="53">
        <v>0</v>
      </c>
      <c r="O23" s="53">
        <v>60</v>
      </c>
      <c r="P23" s="53" t="s">
        <v>4721</v>
      </c>
      <c r="R23" t="s">
        <v>4722</v>
      </c>
    </row>
    <row r="24" spans="1:18" x14ac:dyDescent="0.4">
      <c r="A24" t="s">
        <v>2187</v>
      </c>
      <c r="B24" s="53" t="s">
        <v>516</v>
      </c>
      <c r="C24" s="74">
        <v>12543142</v>
      </c>
      <c r="D24" s="74">
        <v>12543170</v>
      </c>
      <c r="E24" s="53">
        <v>29</v>
      </c>
      <c r="F24" t="s">
        <v>2190</v>
      </c>
      <c r="G24" t="s">
        <v>2191</v>
      </c>
      <c r="H24" s="53" t="s">
        <v>2188</v>
      </c>
      <c r="I24" s="53" t="s">
        <v>2189</v>
      </c>
      <c r="J24" s="53" t="s">
        <v>4723</v>
      </c>
      <c r="K24" s="53" t="s">
        <v>4724</v>
      </c>
      <c r="L24" s="53" t="s">
        <v>157</v>
      </c>
      <c r="M24" t="s">
        <v>4725</v>
      </c>
      <c r="N24" s="53">
        <v>16</v>
      </c>
      <c r="O24" s="53">
        <v>60</v>
      </c>
      <c r="P24" s="53" t="s">
        <v>4726</v>
      </c>
      <c r="R24" t="s">
        <v>4727</v>
      </c>
    </row>
    <row r="25" spans="1:18" x14ac:dyDescent="0.4">
      <c r="A25" t="s">
        <v>2187</v>
      </c>
      <c r="B25" s="53" t="s">
        <v>4702</v>
      </c>
      <c r="C25" s="74">
        <v>0</v>
      </c>
      <c r="F25" t="s">
        <v>2190</v>
      </c>
      <c r="G25" t="s">
        <v>2191</v>
      </c>
      <c r="H25" s="53" t="s">
        <v>2188</v>
      </c>
      <c r="I25" s="53" t="s">
        <v>2189</v>
      </c>
      <c r="J25" s="53" t="s">
        <v>4723</v>
      </c>
      <c r="K25" s="53" t="s">
        <v>2188</v>
      </c>
      <c r="L25" s="53" t="s">
        <v>4650</v>
      </c>
      <c r="M25" t="s">
        <v>4728</v>
      </c>
      <c r="N25" s="53">
        <v>4</v>
      </c>
      <c r="O25" s="53">
        <v>0</v>
      </c>
      <c r="P25" s="53" t="s">
        <v>4702</v>
      </c>
      <c r="Q25" s="68" t="s">
        <v>4706</v>
      </c>
      <c r="R25" t="s">
        <v>4729</v>
      </c>
    </row>
    <row r="26" spans="1:18" s="54" customFormat="1" x14ac:dyDescent="0.4">
      <c r="A26" s="54" t="s">
        <v>4730</v>
      </c>
      <c r="B26" s="55" t="s">
        <v>252</v>
      </c>
      <c r="C26" s="75">
        <v>21067329</v>
      </c>
      <c r="D26" s="75">
        <v>21067346</v>
      </c>
      <c r="E26" s="55">
        <v>18</v>
      </c>
      <c r="F26" s="54" t="s">
        <v>1664</v>
      </c>
      <c r="G26" s="54" t="s">
        <v>1665</v>
      </c>
      <c r="H26" s="55" t="s">
        <v>1662</v>
      </c>
      <c r="I26" s="55" t="s">
        <v>1663</v>
      </c>
      <c r="J26" s="55" t="s">
        <v>4731</v>
      </c>
      <c r="K26" s="55" t="s">
        <v>4732</v>
      </c>
      <c r="L26" s="55" t="s">
        <v>157</v>
      </c>
      <c r="M26" s="54" t="s">
        <v>4733</v>
      </c>
      <c r="N26" s="55">
        <v>16</v>
      </c>
      <c r="O26" s="55">
        <v>60</v>
      </c>
      <c r="P26" s="55" t="s">
        <v>4656</v>
      </c>
      <c r="Q26" s="61"/>
      <c r="R26" s="54" t="s">
        <v>4734</v>
      </c>
    </row>
    <row r="27" spans="1:18" s="54" customFormat="1" x14ac:dyDescent="0.4">
      <c r="A27" s="54" t="s">
        <v>4730</v>
      </c>
      <c r="B27" s="55" t="s">
        <v>190</v>
      </c>
      <c r="C27" s="75">
        <v>40120882</v>
      </c>
      <c r="D27" s="75">
        <v>40120897</v>
      </c>
      <c r="E27" s="55">
        <v>16</v>
      </c>
      <c r="F27" s="54" t="s">
        <v>1664</v>
      </c>
      <c r="G27" s="54" t="s">
        <v>1665</v>
      </c>
      <c r="H27" s="55" t="s">
        <v>1662</v>
      </c>
      <c r="I27" s="55" t="s">
        <v>1663</v>
      </c>
      <c r="J27" s="55" t="s">
        <v>4731</v>
      </c>
      <c r="K27" s="55" t="s">
        <v>4732</v>
      </c>
      <c r="L27" s="55" t="s">
        <v>157</v>
      </c>
      <c r="M27" s="54" t="s">
        <v>4735</v>
      </c>
      <c r="N27" s="55">
        <v>16</v>
      </c>
      <c r="O27" s="55">
        <v>9</v>
      </c>
      <c r="P27" s="55" t="s">
        <v>4656</v>
      </c>
      <c r="Q27" s="61"/>
      <c r="R27" s="54" t="s">
        <v>4736</v>
      </c>
    </row>
    <row r="28" spans="1:18" x14ac:dyDescent="0.4">
      <c r="A28" t="s">
        <v>1332</v>
      </c>
      <c r="B28" s="53" t="s">
        <v>4702</v>
      </c>
      <c r="C28" s="74">
        <v>0</v>
      </c>
      <c r="F28" t="s">
        <v>1335</v>
      </c>
      <c r="G28" t="s">
        <v>1336</v>
      </c>
      <c r="H28" s="53" t="s">
        <v>1333</v>
      </c>
      <c r="I28" s="53" t="s">
        <v>1334</v>
      </c>
      <c r="J28" s="53" t="s">
        <v>4737</v>
      </c>
      <c r="K28" s="53" t="s">
        <v>1333</v>
      </c>
      <c r="L28" s="53" t="s">
        <v>4650</v>
      </c>
      <c r="M28" t="s">
        <v>4738</v>
      </c>
      <c r="N28" s="53">
        <v>4</v>
      </c>
      <c r="O28" s="53">
        <v>0</v>
      </c>
      <c r="P28" s="53" t="s">
        <v>4702</v>
      </c>
      <c r="Q28" s="68" t="s">
        <v>4706</v>
      </c>
      <c r="R28" t="s">
        <v>4739</v>
      </c>
    </row>
    <row r="29" spans="1:18" x14ac:dyDescent="0.4">
      <c r="A29" t="s">
        <v>2413</v>
      </c>
      <c r="B29" s="53" t="s">
        <v>133</v>
      </c>
      <c r="C29" s="74">
        <v>11463829</v>
      </c>
      <c r="D29" s="74">
        <v>11463845</v>
      </c>
      <c r="E29" s="53">
        <v>17</v>
      </c>
      <c r="F29" t="s">
        <v>2416</v>
      </c>
      <c r="G29" t="s">
        <v>2417</v>
      </c>
      <c r="H29" s="53" t="s">
        <v>2414</v>
      </c>
      <c r="I29" s="53" t="s">
        <v>2415</v>
      </c>
      <c r="J29" s="53" t="s">
        <v>4740</v>
      </c>
      <c r="K29" s="53" t="s">
        <v>4741</v>
      </c>
      <c r="L29" s="53" t="s">
        <v>157</v>
      </c>
      <c r="M29" t="s">
        <v>4742</v>
      </c>
      <c r="N29" s="53">
        <v>16</v>
      </c>
      <c r="O29" s="53">
        <v>60</v>
      </c>
      <c r="P29" s="53" t="s">
        <v>4656</v>
      </c>
      <c r="R29" t="s">
        <v>4743</v>
      </c>
    </row>
    <row r="30" spans="1:18" s="54" customFormat="1" x14ac:dyDescent="0.4">
      <c r="A30" t="s">
        <v>1993</v>
      </c>
      <c r="B30" s="53" t="s">
        <v>4702</v>
      </c>
      <c r="C30" s="74">
        <v>0</v>
      </c>
      <c r="D30" s="74"/>
      <c r="E30" s="53"/>
      <c r="F30" t="s">
        <v>1996</v>
      </c>
      <c r="G30" t="s">
        <v>1997</v>
      </c>
      <c r="H30" s="53" t="s">
        <v>1994</v>
      </c>
      <c r="I30" s="53" t="s">
        <v>1995</v>
      </c>
      <c r="J30" s="53" t="s">
        <v>4744</v>
      </c>
      <c r="K30" s="53" t="s">
        <v>1995</v>
      </c>
      <c r="L30" s="53" t="s">
        <v>4650</v>
      </c>
      <c r="M30" t="s">
        <v>4745</v>
      </c>
      <c r="N30" s="53">
        <v>4</v>
      </c>
      <c r="O30" s="53">
        <v>0</v>
      </c>
      <c r="P30" s="53" t="s">
        <v>4702</v>
      </c>
      <c r="Q30" s="68" t="s">
        <v>4706</v>
      </c>
      <c r="R30" t="s">
        <v>4729</v>
      </c>
    </row>
    <row r="31" spans="1:18" s="54" customFormat="1" x14ac:dyDescent="0.4">
      <c r="A31" t="s">
        <v>3427</v>
      </c>
      <c r="B31" s="53" t="s">
        <v>553</v>
      </c>
      <c r="C31" s="74">
        <v>17321012</v>
      </c>
      <c r="D31" s="74">
        <v>17321046</v>
      </c>
      <c r="E31" s="53">
        <v>35</v>
      </c>
      <c r="F31" t="s">
        <v>3430</v>
      </c>
      <c r="G31" t="s">
        <v>3431</v>
      </c>
      <c r="H31" s="53" t="s">
        <v>3428</v>
      </c>
      <c r="I31" s="53" t="s">
        <v>3429</v>
      </c>
      <c r="J31" s="53" t="s">
        <v>4746</v>
      </c>
      <c r="K31" s="53" t="s">
        <v>3429</v>
      </c>
      <c r="L31" s="53" t="s">
        <v>4650</v>
      </c>
      <c r="M31" t="s">
        <v>4747</v>
      </c>
      <c r="N31" s="53">
        <v>0</v>
      </c>
      <c r="O31" s="53">
        <v>60</v>
      </c>
      <c r="P31" s="53" t="s">
        <v>4748</v>
      </c>
      <c r="Q31" s="60"/>
      <c r="R31" t="s">
        <v>4749</v>
      </c>
    </row>
    <row r="32" spans="1:18" s="54" customFormat="1" x14ac:dyDescent="0.4">
      <c r="A32" t="s">
        <v>2402</v>
      </c>
      <c r="B32" s="53" t="s">
        <v>132</v>
      </c>
      <c r="C32" s="74">
        <v>16750184</v>
      </c>
      <c r="D32" s="74">
        <v>16750220</v>
      </c>
      <c r="E32" s="53">
        <v>37</v>
      </c>
      <c r="F32" t="s">
        <v>2405</v>
      </c>
      <c r="G32" t="s">
        <v>2406</v>
      </c>
      <c r="H32" s="53" t="s">
        <v>2403</v>
      </c>
      <c r="I32" s="53" t="s">
        <v>2404</v>
      </c>
      <c r="J32" s="53" t="s">
        <v>4750</v>
      </c>
      <c r="K32" s="53" t="s">
        <v>2403</v>
      </c>
      <c r="L32" s="53" t="s">
        <v>4650</v>
      </c>
      <c r="M32" t="s">
        <v>4751</v>
      </c>
      <c r="N32" s="53">
        <v>16</v>
      </c>
      <c r="O32" s="53">
        <v>60</v>
      </c>
      <c r="P32" s="53" t="s">
        <v>4656</v>
      </c>
      <c r="Q32" s="60"/>
      <c r="R32" t="s">
        <v>4752</v>
      </c>
    </row>
    <row r="33" spans="1:18" x14ac:dyDescent="0.4">
      <c r="A33" t="s">
        <v>1343</v>
      </c>
      <c r="B33" s="53" t="s">
        <v>516</v>
      </c>
      <c r="C33" s="74">
        <v>5852929</v>
      </c>
      <c r="D33" s="74">
        <v>5852987</v>
      </c>
      <c r="E33" s="53">
        <v>59</v>
      </c>
      <c r="F33" t="s">
        <v>1346</v>
      </c>
      <c r="G33" t="s">
        <v>1347</v>
      </c>
      <c r="H33" s="53" t="s">
        <v>1344</v>
      </c>
      <c r="I33" s="53" t="s">
        <v>1345</v>
      </c>
      <c r="J33" s="53" t="s">
        <v>4753</v>
      </c>
      <c r="K33" s="53" t="s">
        <v>1344</v>
      </c>
      <c r="L33" s="53" t="s">
        <v>4650</v>
      </c>
      <c r="M33" t="s">
        <v>4754</v>
      </c>
      <c r="N33" s="53">
        <v>0</v>
      </c>
      <c r="O33" s="53">
        <v>60</v>
      </c>
      <c r="P33" s="53" t="s">
        <v>4656</v>
      </c>
      <c r="R33" t="s">
        <v>4755</v>
      </c>
    </row>
    <row r="34" spans="1:18" x14ac:dyDescent="0.4">
      <c r="A34" t="s">
        <v>2108</v>
      </c>
      <c r="B34" s="53" t="s">
        <v>177</v>
      </c>
      <c r="C34" s="74">
        <v>36761756</v>
      </c>
      <c r="D34" s="74">
        <v>36761804</v>
      </c>
      <c r="E34" s="53">
        <v>49</v>
      </c>
      <c r="F34" t="s">
        <v>2111</v>
      </c>
      <c r="G34" t="s">
        <v>2112</v>
      </c>
      <c r="H34" s="53" t="s">
        <v>2109</v>
      </c>
      <c r="I34" s="53" t="s">
        <v>2110</v>
      </c>
      <c r="J34" s="53" t="s">
        <v>4756</v>
      </c>
      <c r="K34" s="53" t="s">
        <v>2109</v>
      </c>
      <c r="L34" s="53" t="s">
        <v>4650</v>
      </c>
      <c r="M34" t="s">
        <v>4757</v>
      </c>
      <c r="N34" s="53">
        <v>0</v>
      </c>
      <c r="O34" s="53">
        <v>60</v>
      </c>
      <c r="P34" s="53" t="s">
        <v>4656</v>
      </c>
      <c r="R34" t="s">
        <v>4758</v>
      </c>
    </row>
    <row r="35" spans="1:18" x14ac:dyDescent="0.4">
      <c r="A35" t="s">
        <v>260</v>
      </c>
      <c r="B35" s="53" t="s">
        <v>148</v>
      </c>
      <c r="C35" s="74">
        <v>51993806</v>
      </c>
      <c r="D35" s="74">
        <v>51993828</v>
      </c>
      <c r="E35" s="53">
        <v>23</v>
      </c>
      <c r="F35" t="s">
        <v>263</v>
      </c>
      <c r="G35" t="s">
        <v>264</v>
      </c>
      <c r="H35" s="53" t="s">
        <v>261</v>
      </c>
      <c r="I35" s="53" t="s">
        <v>262</v>
      </c>
      <c r="J35" s="53" t="s">
        <v>4759</v>
      </c>
      <c r="K35" s="53" t="s">
        <v>261</v>
      </c>
      <c r="L35" s="53" t="s">
        <v>4650</v>
      </c>
      <c r="M35" t="s">
        <v>4760</v>
      </c>
      <c r="N35" s="53">
        <v>16</v>
      </c>
      <c r="O35" s="53">
        <v>60</v>
      </c>
      <c r="P35" s="53" t="s">
        <v>4656</v>
      </c>
      <c r="R35" t="s">
        <v>4761</v>
      </c>
    </row>
    <row r="36" spans="1:18" x14ac:dyDescent="0.4">
      <c r="A36" t="s">
        <v>2369</v>
      </c>
      <c r="B36" s="53" t="s">
        <v>1964</v>
      </c>
      <c r="C36" s="74">
        <v>4971123</v>
      </c>
      <c r="D36" s="74">
        <v>4971142</v>
      </c>
      <c r="E36" s="53">
        <v>20</v>
      </c>
      <c r="F36" t="s">
        <v>2372</v>
      </c>
      <c r="G36" t="s">
        <v>2373</v>
      </c>
      <c r="H36" s="53" t="s">
        <v>2370</v>
      </c>
      <c r="I36" s="53" t="s">
        <v>2371</v>
      </c>
      <c r="J36" s="53" t="s">
        <v>4762</v>
      </c>
      <c r="K36" s="53" t="s">
        <v>4763</v>
      </c>
      <c r="L36" s="53" t="s">
        <v>157</v>
      </c>
      <c r="M36" t="s">
        <v>4764</v>
      </c>
      <c r="N36" s="53">
        <v>0</v>
      </c>
      <c r="O36" s="53">
        <v>51</v>
      </c>
      <c r="P36" s="53" t="s">
        <v>4765</v>
      </c>
      <c r="R36" t="s">
        <v>4766</v>
      </c>
    </row>
    <row r="37" spans="1:18" s="70" customFormat="1" x14ac:dyDescent="0.4">
      <c r="A37" t="s">
        <v>1585</v>
      </c>
      <c r="B37" s="53" t="s">
        <v>578</v>
      </c>
      <c r="C37" s="74">
        <v>16533945</v>
      </c>
      <c r="D37" s="74">
        <v>16533976</v>
      </c>
      <c r="E37" s="53">
        <v>32</v>
      </c>
      <c r="F37" t="s">
        <v>1588</v>
      </c>
      <c r="G37" t="s">
        <v>1589</v>
      </c>
      <c r="H37" s="53" t="s">
        <v>1586</v>
      </c>
      <c r="I37" s="53" t="s">
        <v>1587</v>
      </c>
      <c r="J37" s="53" t="s">
        <v>4767</v>
      </c>
      <c r="K37" s="53" t="s">
        <v>4768</v>
      </c>
      <c r="L37" s="53" t="s">
        <v>157</v>
      </c>
      <c r="M37" t="s">
        <v>4769</v>
      </c>
      <c r="N37" s="53">
        <v>16</v>
      </c>
      <c r="O37" s="53">
        <v>60</v>
      </c>
      <c r="P37" s="53" t="s">
        <v>4656</v>
      </c>
      <c r="Q37" s="60"/>
      <c r="R37" t="s">
        <v>4770</v>
      </c>
    </row>
    <row r="38" spans="1:18" s="54" customFormat="1" x14ac:dyDescent="0.4">
      <c r="A38" t="s">
        <v>386</v>
      </c>
      <c r="B38" s="53" t="s">
        <v>132</v>
      </c>
      <c r="C38" s="74">
        <v>21337942</v>
      </c>
      <c r="D38" s="74">
        <v>21337974</v>
      </c>
      <c r="E38" s="53">
        <v>33</v>
      </c>
      <c r="F38" t="s">
        <v>389</v>
      </c>
      <c r="G38" t="s">
        <v>390</v>
      </c>
      <c r="H38" s="53" t="s">
        <v>387</v>
      </c>
      <c r="I38" s="53" t="s">
        <v>388</v>
      </c>
      <c r="J38" s="53" t="s">
        <v>4771</v>
      </c>
      <c r="K38" s="53" t="s">
        <v>387</v>
      </c>
      <c r="L38" s="53" t="s">
        <v>4650</v>
      </c>
      <c r="M38" t="s">
        <v>4772</v>
      </c>
      <c r="N38" s="53">
        <v>16</v>
      </c>
      <c r="O38" s="53">
        <v>60</v>
      </c>
      <c r="P38" s="53" t="s">
        <v>4656</v>
      </c>
      <c r="Q38" s="60"/>
      <c r="R38" t="s">
        <v>4773</v>
      </c>
    </row>
    <row r="39" spans="1:18" s="54" customFormat="1" x14ac:dyDescent="0.4">
      <c r="A39" t="s">
        <v>623</v>
      </c>
      <c r="B39" s="53" t="s">
        <v>628</v>
      </c>
      <c r="C39" s="74">
        <v>10815597</v>
      </c>
      <c r="D39" s="74">
        <v>10815622</v>
      </c>
      <c r="E39" s="53">
        <v>26</v>
      </c>
      <c r="F39" t="s">
        <v>626</v>
      </c>
      <c r="G39" t="s">
        <v>627</v>
      </c>
      <c r="H39" s="53" t="s">
        <v>624</v>
      </c>
      <c r="I39" s="53" t="s">
        <v>625</v>
      </c>
      <c r="J39" s="53" t="s">
        <v>4774</v>
      </c>
      <c r="K39" s="53" t="s">
        <v>4775</v>
      </c>
      <c r="L39" s="53" t="s">
        <v>157</v>
      </c>
      <c r="M39" t="s">
        <v>4776</v>
      </c>
      <c r="N39" s="53">
        <v>16</v>
      </c>
      <c r="O39" s="53">
        <v>60</v>
      </c>
      <c r="P39" s="53" t="s">
        <v>4656</v>
      </c>
      <c r="Q39" s="60"/>
      <c r="R39" t="s">
        <v>4777</v>
      </c>
    </row>
    <row r="40" spans="1:18" s="54" customFormat="1" x14ac:dyDescent="0.4">
      <c r="A40" t="s">
        <v>2634</v>
      </c>
      <c r="B40" s="53" t="s">
        <v>491</v>
      </c>
      <c r="C40" s="74">
        <v>70296626</v>
      </c>
      <c r="D40" s="74">
        <v>70296658</v>
      </c>
      <c r="E40" s="53">
        <v>33</v>
      </c>
      <c r="F40" t="s">
        <v>2637</v>
      </c>
      <c r="G40" t="s">
        <v>2638</v>
      </c>
      <c r="H40" s="53" t="s">
        <v>2635</v>
      </c>
      <c r="I40" s="53" t="s">
        <v>2636</v>
      </c>
      <c r="J40" s="53" t="s">
        <v>4778</v>
      </c>
      <c r="K40" s="53" t="s">
        <v>2636</v>
      </c>
      <c r="L40" s="53" t="s">
        <v>4650</v>
      </c>
      <c r="M40" t="s">
        <v>4779</v>
      </c>
      <c r="N40" s="53">
        <v>16</v>
      </c>
      <c r="O40" s="53">
        <v>26</v>
      </c>
      <c r="P40" s="53" t="s">
        <v>4656</v>
      </c>
      <c r="Q40" s="60"/>
      <c r="R40" t="s">
        <v>4780</v>
      </c>
    </row>
    <row r="41" spans="1:18" s="54" customFormat="1" x14ac:dyDescent="0.4">
      <c r="A41" t="s">
        <v>3655</v>
      </c>
      <c r="B41" s="53" t="s">
        <v>133</v>
      </c>
      <c r="C41" s="74">
        <v>7402507</v>
      </c>
      <c r="D41" s="74">
        <v>7402550</v>
      </c>
      <c r="E41" s="53">
        <v>44</v>
      </c>
      <c r="F41" t="s">
        <v>3658</v>
      </c>
      <c r="G41" t="s">
        <v>3659</v>
      </c>
      <c r="H41" s="53" t="s">
        <v>3656</v>
      </c>
      <c r="I41" s="53" t="s">
        <v>3657</v>
      </c>
      <c r="J41" s="53" t="s">
        <v>4781</v>
      </c>
      <c r="K41" s="53" t="s">
        <v>3657</v>
      </c>
      <c r="L41" s="53" t="s">
        <v>4650</v>
      </c>
      <c r="M41" t="s">
        <v>4782</v>
      </c>
      <c r="N41" s="53">
        <v>0</v>
      </c>
      <c r="O41" s="53">
        <v>44</v>
      </c>
      <c r="P41" s="53" t="s">
        <v>4783</v>
      </c>
      <c r="Q41" s="60"/>
      <c r="R41" t="s">
        <v>4784</v>
      </c>
    </row>
    <row r="42" spans="1:18" x14ac:dyDescent="0.4">
      <c r="A42" t="s">
        <v>3655</v>
      </c>
      <c r="B42" s="53" t="s">
        <v>4702</v>
      </c>
      <c r="C42" s="74">
        <v>0</v>
      </c>
      <c r="F42" t="s">
        <v>3658</v>
      </c>
      <c r="G42" t="s">
        <v>3659</v>
      </c>
      <c r="H42" s="53" t="s">
        <v>3656</v>
      </c>
      <c r="I42" s="53" t="s">
        <v>3657</v>
      </c>
      <c r="J42" s="53" t="s">
        <v>4781</v>
      </c>
      <c r="K42" s="53" t="s">
        <v>3657</v>
      </c>
      <c r="L42" s="53" t="s">
        <v>4650</v>
      </c>
      <c r="M42" t="s">
        <v>4785</v>
      </c>
      <c r="N42" s="53">
        <v>4</v>
      </c>
      <c r="O42" s="53">
        <v>0</v>
      </c>
      <c r="P42" s="53" t="s">
        <v>4702</v>
      </c>
      <c r="Q42" s="68" t="s">
        <v>4786</v>
      </c>
      <c r="R42" t="s">
        <v>4729</v>
      </c>
    </row>
    <row r="43" spans="1:18" x14ac:dyDescent="0.4">
      <c r="A43" t="s">
        <v>2690</v>
      </c>
      <c r="B43" s="53" t="s">
        <v>2695</v>
      </c>
      <c r="C43" s="74">
        <v>8141027</v>
      </c>
      <c r="D43" s="74">
        <v>8141061</v>
      </c>
      <c r="E43" s="53">
        <v>35</v>
      </c>
      <c r="F43" t="s">
        <v>2693</v>
      </c>
      <c r="G43" t="s">
        <v>2694</v>
      </c>
      <c r="H43" s="53" t="s">
        <v>2691</v>
      </c>
      <c r="I43" s="53" t="s">
        <v>2692</v>
      </c>
      <c r="J43" s="53" t="s">
        <v>4787</v>
      </c>
      <c r="K43" s="53" t="s">
        <v>2691</v>
      </c>
      <c r="L43" s="53" t="s">
        <v>4650</v>
      </c>
      <c r="M43" t="s">
        <v>4788</v>
      </c>
      <c r="N43" s="53">
        <v>16</v>
      </c>
      <c r="O43" s="53">
        <v>60</v>
      </c>
      <c r="P43" s="53" t="s">
        <v>4656</v>
      </c>
      <c r="R43" t="s">
        <v>4789</v>
      </c>
    </row>
    <row r="44" spans="1:18" x14ac:dyDescent="0.4">
      <c r="A44" t="s">
        <v>435</v>
      </c>
      <c r="B44" s="53" t="s">
        <v>440</v>
      </c>
      <c r="C44" s="74">
        <v>25989979</v>
      </c>
      <c r="D44" s="74">
        <v>25990000</v>
      </c>
      <c r="E44" s="53">
        <v>22</v>
      </c>
      <c r="F44" t="s">
        <v>438</v>
      </c>
      <c r="G44" t="s">
        <v>439</v>
      </c>
      <c r="H44" s="53" t="s">
        <v>4790</v>
      </c>
      <c r="I44" s="53" t="s">
        <v>437</v>
      </c>
      <c r="J44" s="53" t="s">
        <v>4791</v>
      </c>
      <c r="K44" s="53" t="s">
        <v>4792</v>
      </c>
      <c r="L44" s="53" t="s">
        <v>157</v>
      </c>
      <c r="M44" t="s">
        <v>4793</v>
      </c>
      <c r="N44" s="53">
        <v>16</v>
      </c>
      <c r="O44" s="53">
        <v>60</v>
      </c>
      <c r="P44" s="53" t="s">
        <v>4656</v>
      </c>
      <c r="Q44" s="60" t="s">
        <v>4794</v>
      </c>
      <c r="R44" t="s">
        <v>4795</v>
      </c>
    </row>
    <row r="45" spans="1:18" x14ac:dyDescent="0.4">
      <c r="A45" t="s">
        <v>2325</v>
      </c>
      <c r="B45" s="53" t="s">
        <v>590</v>
      </c>
      <c r="C45" s="74">
        <v>35228550</v>
      </c>
      <c r="D45" s="74">
        <v>35228582</v>
      </c>
      <c r="E45" s="53">
        <v>33</v>
      </c>
      <c r="F45" t="s">
        <v>2328</v>
      </c>
      <c r="G45" t="s">
        <v>2329</v>
      </c>
      <c r="H45" s="53" t="s">
        <v>2326</v>
      </c>
      <c r="I45" s="53" t="s">
        <v>2327</v>
      </c>
      <c r="J45" s="53" t="s">
        <v>4796</v>
      </c>
      <c r="K45" s="53" t="s">
        <v>4797</v>
      </c>
      <c r="L45" s="53" t="s">
        <v>157</v>
      </c>
      <c r="M45" t="s">
        <v>4798</v>
      </c>
      <c r="N45" s="53">
        <v>0</v>
      </c>
      <c r="O45" s="53">
        <v>26</v>
      </c>
      <c r="P45" s="53" t="s">
        <v>4656</v>
      </c>
      <c r="R45" t="s">
        <v>4799</v>
      </c>
    </row>
    <row r="46" spans="1:18" x14ac:dyDescent="0.4">
      <c r="A46" s="54" t="s">
        <v>4800</v>
      </c>
      <c r="B46" s="55" t="s">
        <v>453</v>
      </c>
      <c r="C46" s="75">
        <v>42075640</v>
      </c>
      <c r="D46" s="75">
        <v>42075676</v>
      </c>
      <c r="E46" s="55">
        <v>37</v>
      </c>
      <c r="F46" s="54" t="s">
        <v>919</v>
      </c>
      <c r="G46" s="54" t="s">
        <v>920</v>
      </c>
      <c r="H46" s="55" t="s">
        <v>4801</v>
      </c>
      <c r="I46" s="55" t="s">
        <v>4802</v>
      </c>
      <c r="J46" s="55" t="s">
        <v>4803</v>
      </c>
      <c r="K46" s="55" t="s">
        <v>4804</v>
      </c>
      <c r="L46" s="55" t="s">
        <v>157</v>
      </c>
      <c r="M46" s="54" t="s">
        <v>4805</v>
      </c>
      <c r="N46" s="55">
        <v>16</v>
      </c>
      <c r="O46" s="55">
        <v>60</v>
      </c>
      <c r="P46" s="55" t="s">
        <v>4656</v>
      </c>
      <c r="Q46" s="61"/>
      <c r="R46" s="54" t="s">
        <v>4806</v>
      </c>
    </row>
    <row r="47" spans="1:18" x14ac:dyDescent="0.4">
      <c r="A47" s="54" t="s">
        <v>4800</v>
      </c>
      <c r="B47" s="55" t="s">
        <v>628</v>
      </c>
      <c r="C47" s="75">
        <v>20268878</v>
      </c>
      <c r="D47" s="75">
        <v>20268917</v>
      </c>
      <c r="E47" s="55">
        <v>40</v>
      </c>
      <c r="F47" s="54" t="s">
        <v>919</v>
      </c>
      <c r="G47" s="54" t="s">
        <v>920</v>
      </c>
      <c r="H47" s="55" t="s">
        <v>4807</v>
      </c>
      <c r="I47" s="55" t="s">
        <v>4808</v>
      </c>
      <c r="J47" s="55" t="s">
        <v>4809</v>
      </c>
      <c r="K47" s="55" t="s">
        <v>4807</v>
      </c>
      <c r="L47" s="55" t="s">
        <v>4650</v>
      </c>
      <c r="M47" s="54" t="s">
        <v>4810</v>
      </c>
      <c r="N47" s="55">
        <v>0</v>
      </c>
      <c r="O47" s="55">
        <v>34</v>
      </c>
      <c r="P47" s="55" t="s">
        <v>4656</v>
      </c>
      <c r="Q47" s="61"/>
      <c r="R47" s="54" t="s">
        <v>4811</v>
      </c>
    </row>
    <row r="48" spans="1:18" x14ac:dyDescent="0.4">
      <c r="A48" t="s">
        <v>2072</v>
      </c>
      <c r="B48" s="53" t="s">
        <v>1325</v>
      </c>
      <c r="C48" s="74">
        <v>14420881</v>
      </c>
      <c r="D48" s="74">
        <v>14420914</v>
      </c>
      <c r="E48" s="53">
        <v>34</v>
      </c>
      <c r="F48" t="s">
        <v>2075</v>
      </c>
      <c r="G48" t="s">
        <v>2076</v>
      </c>
      <c r="H48" s="53" t="s">
        <v>2073</v>
      </c>
      <c r="I48" s="53" t="s">
        <v>2074</v>
      </c>
      <c r="J48" s="53" t="s">
        <v>4812</v>
      </c>
      <c r="K48" s="53" t="s">
        <v>2073</v>
      </c>
      <c r="L48" s="53" t="s">
        <v>4650</v>
      </c>
      <c r="M48" t="s">
        <v>4813</v>
      </c>
      <c r="N48" s="53">
        <v>0</v>
      </c>
      <c r="O48" s="53">
        <v>60</v>
      </c>
      <c r="P48" s="53" t="s">
        <v>4690</v>
      </c>
      <c r="R48" t="s">
        <v>4814</v>
      </c>
    </row>
    <row r="49" spans="1:18" s="54" customFormat="1" x14ac:dyDescent="0.4">
      <c r="A49" t="s">
        <v>141</v>
      </c>
      <c r="B49" s="53" t="s">
        <v>4702</v>
      </c>
      <c r="C49" s="74">
        <v>0</v>
      </c>
      <c r="D49" s="74"/>
      <c r="E49" s="53"/>
      <c r="F49" t="s">
        <v>145</v>
      </c>
      <c r="G49" t="s">
        <v>146</v>
      </c>
      <c r="H49" s="53" t="s">
        <v>143</v>
      </c>
      <c r="I49" s="53" t="s">
        <v>144</v>
      </c>
      <c r="J49" s="53" t="s">
        <v>4815</v>
      </c>
      <c r="K49" s="53" t="s">
        <v>144</v>
      </c>
      <c r="L49" s="53" t="s">
        <v>4650</v>
      </c>
      <c r="M49" t="s">
        <v>4816</v>
      </c>
      <c r="N49" s="53">
        <v>4</v>
      </c>
      <c r="O49" s="53">
        <v>0</v>
      </c>
      <c r="P49" s="53" t="s">
        <v>4702</v>
      </c>
      <c r="Q49" s="68" t="s">
        <v>4706</v>
      </c>
      <c r="R49" t="s">
        <v>4729</v>
      </c>
    </row>
    <row r="50" spans="1:18" s="54" customFormat="1" x14ac:dyDescent="0.4">
      <c r="A50" t="s">
        <v>573</v>
      </c>
      <c r="B50" s="53" t="s">
        <v>578</v>
      </c>
      <c r="C50" s="74">
        <v>19749867</v>
      </c>
      <c r="D50" s="74">
        <v>19749885</v>
      </c>
      <c r="E50" s="53">
        <v>19</v>
      </c>
      <c r="F50" t="s">
        <v>576</v>
      </c>
      <c r="G50" t="s">
        <v>577</v>
      </c>
      <c r="H50" s="53" t="s">
        <v>4817</v>
      </c>
      <c r="I50" s="53" t="s">
        <v>4818</v>
      </c>
      <c r="J50" s="53" t="s">
        <v>4819</v>
      </c>
      <c r="K50" s="53" t="s">
        <v>4820</v>
      </c>
      <c r="L50" s="53" t="s">
        <v>157</v>
      </c>
      <c r="M50" t="s">
        <v>4821</v>
      </c>
      <c r="N50" s="53">
        <v>16</v>
      </c>
      <c r="O50" s="53">
        <v>60</v>
      </c>
      <c r="P50" s="53" t="s">
        <v>4656</v>
      </c>
      <c r="Q50" s="60"/>
      <c r="R50" t="s">
        <v>4822</v>
      </c>
    </row>
    <row r="51" spans="1:18" x14ac:dyDescent="0.4">
      <c r="A51" t="s">
        <v>1309</v>
      </c>
      <c r="B51" s="53" t="s">
        <v>491</v>
      </c>
      <c r="C51" s="74">
        <v>8539914</v>
      </c>
      <c r="D51" s="74">
        <v>8539947</v>
      </c>
      <c r="E51" s="53">
        <v>34</v>
      </c>
      <c r="F51" t="s">
        <v>1312</v>
      </c>
      <c r="G51" t="s">
        <v>1313</v>
      </c>
      <c r="H51" s="53" t="s">
        <v>1310</v>
      </c>
      <c r="I51" s="53" t="s">
        <v>1311</v>
      </c>
      <c r="J51" s="53" t="s">
        <v>4823</v>
      </c>
      <c r="K51" s="53" t="s">
        <v>1311</v>
      </c>
      <c r="L51" s="53" t="s">
        <v>4650</v>
      </c>
      <c r="M51" t="s">
        <v>4824</v>
      </c>
      <c r="N51" s="53">
        <v>16</v>
      </c>
      <c r="O51" s="53">
        <v>53</v>
      </c>
      <c r="P51" s="53" t="s">
        <v>4825</v>
      </c>
      <c r="R51" t="s">
        <v>4826</v>
      </c>
    </row>
    <row r="52" spans="1:18" x14ac:dyDescent="0.4">
      <c r="A52" t="s">
        <v>198</v>
      </c>
      <c r="B52" s="53" t="s">
        <v>203</v>
      </c>
      <c r="C52" s="74">
        <v>17637307</v>
      </c>
      <c r="D52" s="74">
        <v>17637330</v>
      </c>
      <c r="E52" s="53">
        <v>24</v>
      </c>
      <c r="F52" t="s">
        <v>201</v>
      </c>
      <c r="G52" t="s">
        <v>202</v>
      </c>
      <c r="H52" s="53" t="s">
        <v>199</v>
      </c>
      <c r="I52" s="53" t="s">
        <v>200</v>
      </c>
      <c r="J52" s="53" t="s">
        <v>4827</v>
      </c>
      <c r="K52" s="53" t="s">
        <v>4828</v>
      </c>
      <c r="L52" s="53" t="s">
        <v>157</v>
      </c>
      <c r="M52" t="s">
        <v>4829</v>
      </c>
      <c r="N52" s="53">
        <v>16</v>
      </c>
      <c r="O52" s="53">
        <v>60</v>
      </c>
      <c r="P52" s="53" t="s">
        <v>4656</v>
      </c>
      <c r="R52" t="s">
        <v>4830</v>
      </c>
    </row>
    <row r="53" spans="1:18" x14ac:dyDescent="0.4">
      <c r="A53" s="54" t="s">
        <v>2622</v>
      </c>
      <c r="B53" s="55" t="s">
        <v>314</v>
      </c>
      <c r="C53" s="75"/>
      <c r="D53" s="75" t="s">
        <v>2627</v>
      </c>
      <c r="E53" s="55"/>
      <c r="F53" s="54"/>
      <c r="G53" s="54"/>
      <c r="H53" s="55"/>
      <c r="I53" s="55"/>
      <c r="J53" s="55"/>
      <c r="K53" s="55"/>
      <c r="L53" s="55"/>
      <c r="M53" s="54"/>
      <c r="N53" s="55"/>
      <c r="O53" s="55"/>
      <c r="P53" s="55"/>
      <c r="Q53" s="61"/>
      <c r="R53" s="54"/>
    </row>
    <row r="54" spans="1:18" x14ac:dyDescent="0.4">
      <c r="A54" s="54" t="s">
        <v>4831</v>
      </c>
      <c r="B54" s="55" t="s">
        <v>314</v>
      </c>
      <c r="C54" s="75">
        <v>28439370</v>
      </c>
      <c r="D54" s="75">
        <v>28439405</v>
      </c>
      <c r="E54" s="55">
        <v>36</v>
      </c>
      <c r="F54" s="54" t="s">
        <v>2625</v>
      </c>
      <c r="G54" s="54" t="s">
        <v>2626</v>
      </c>
      <c r="H54" s="55" t="s">
        <v>2623</v>
      </c>
      <c r="I54" s="55" t="s">
        <v>2624</v>
      </c>
      <c r="J54" s="55" t="s">
        <v>4832</v>
      </c>
      <c r="K54" s="55" t="s">
        <v>4833</v>
      </c>
      <c r="L54" s="55" t="s">
        <v>157</v>
      </c>
      <c r="M54" s="54" t="s">
        <v>4834</v>
      </c>
      <c r="N54" s="55">
        <v>16</v>
      </c>
      <c r="O54" s="55">
        <v>0</v>
      </c>
      <c r="P54" s="55" t="s">
        <v>4835</v>
      </c>
      <c r="Q54" s="61"/>
      <c r="R54" s="54" t="s">
        <v>4836</v>
      </c>
    </row>
    <row r="55" spans="1:18" x14ac:dyDescent="0.4">
      <c r="A55" s="54" t="s">
        <v>4831</v>
      </c>
      <c r="B55" s="55" t="s">
        <v>314</v>
      </c>
      <c r="C55" s="75">
        <v>28444020</v>
      </c>
      <c r="D55" s="75">
        <v>28444055</v>
      </c>
      <c r="E55" s="55">
        <v>36</v>
      </c>
      <c r="F55" s="54" t="s">
        <v>2625</v>
      </c>
      <c r="G55" s="54" t="s">
        <v>2626</v>
      </c>
      <c r="H55" s="55" t="s">
        <v>2623</v>
      </c>
      <c r="I55" s="55" t="s">
        <v>2624</v>
      </c>
      <c r="J55" s="55" t="s">
        <v>4832</v>
      </c>
      <c r="K55" s="55" t="s">
        <v>4833</v>
      </c>
      <c r="L55" s="55" t="s">
        <v>157</v>
      </c>
      <c r="M55" s="54" t="s">
        <v>4837</v>
      </c>
      <c r="N55" s="55">
        <v>16</v>
      </c>
      <c r="O55" s="55">
        <v>0</v>
      </c>
      <c r="P55" s="55" t="s">
        <v>4835</v>
      </c>
      <c r="Q55" s="61"/>
      <c r="R55" s="54" t="s">
        <v>4838</v>
      </c>
    </row>
    <row r="56" spans="1:18" s="54" customFormat="1" x14ac:dyDescent="0.4">
      <c r="A56" t="s">
        <v>1245</v>
      </c>
      <c r="B56" s="53" t="s">
        <v>290</v>
      </c>
      <c r="C56" s="74">
        <v>7853206</v>
      </c>
      <c r="D56" s="74">
        <v>7853251</v>
      </c>
      <c r="E56" s="53">
        <v>46</v>
      </c>
      <c r="F56" t="s">
        <v>1248</v>
      </c>
      <c r="G56" t="s">
        <v>1249</v>
      </c>
      <c r="H56" s="53" t="s">
        <v>1246</v>
      </c>
      <c r="I56" s="53" t="s">
        <v>1247</v>
      </c>
      <c r="J56" s="53" t="s">
        <v>4839</v>
      </c>
      <c r="K56" s="53" t="s">
        <v>4840</v>
      </c>
      <c r="L56" s="53" t="s">
        <v>157</v>
      </c>
      <c r="M56" t="s">
        <v>4841</v>
      </c>
      <c r="N56" s="53">
        <v>0</v>
      </c>
      <c r="O56" s="53">
        <v>60</v>
      </c>
      <c r="P56" s="53" t="s">
        <v>4656</v>
      </c>
      <c r="Q56" s="60"/>
      <c r="R56" t="s">
        <v>4842</v>
      </c>
    </row>
    <row r="57" spans="1:18" s="54" customFormat="1" x14ac:dyDescent="0.4">
      <c r="A57" t="s">
        <v>2380</v>
      </c>
      <c r="B57" s="53" t="s">
        <v>453</v>
      </c>
      <c r="C57" s="74">
        <v>16907438</v>
      </c>
      <c r="D57" s="74">
        <v>16907470</v>
      </c>
      <c r="E57" s="53">
        <v>33</v>
      </c>
      <c r="F57" t="s">
        <v>2383</v>
      </c>
      <c r="G57" t="s">
        <v>2384</v>
      </c>
      <c r="H57" s="53" t="s">
        <v>2381</v>
      </c>
      <c r="I57" s="53" t="s">
        <v>2382</v>
      </c>
      <c r="J57" s="53" t="s">
        <v>4843</v>
      </c>
      <c r="K57" s="53" t="s">
        <v>2381</v>
      </c>
      <c r="L57" s="53" t="s">
        <v>4650</v>
      </c>
      <c r="M57" t="s">
        <v>4844</v>
      </c>
      <c r="N57" s="53">
        <v>16</v>
      </c>
      <c r="O57" s="53">
        <v>60</v>
      </c>
      <c r="P57" s="53" t="s">
        <v>4656</v>
      </c>
      <c r="Q57" s="60"/>
      <c r="R57" t="s">
        <v>4845</v>
      </c>
    </row>
    <row r="58" spans="1:18" x14ac:dyDescent="0.4">
      <c r="A58" t="s">
        <v>2565</v>
      </c>
      <c r="B58" s="53" t="s">
        <v>2570</v>
      </c>
      <c r="C58" s="74">
        <v>29108003</v>
      </c>
      <c r="D58" s="74">
        <v>29108047</v>
      </c>
      <c r="E58" s="53">
        <v>45</v>
      </c>
      <c r="F58" t="s">
        <v>2568</v>
      </c>
      <c r="G58" t="s">
        <v>2569</v>
      </c>
      <c r="H58" s="53" t="s">
        <v>2566</v>
      </c>
      <c r="I58" s="53" t="s">
        <v>2567</v>
      </c>
      <c r="J58" s="53" t="s">
        <v>4846</v>
      </c>
      <c r="K58" s="53" t="s">
        <v>2566</v>
      </c>
      <c r="L58" s="53" t="s">
        <v>4650</v>
      </c>
      <c r="M58" t="s">
        <v>4847</v>
      </c>
      <c r="N58" s="53">
        <v>0</v>
      </c>
      <c r="O58" s="53">
        <v>60</v>
      </c>
      <c r="P58" s="53" t="s">
        <v>4656</v>
      </c>
      <c r="R58" t="s">
        <v>4848</v>
      </c>
    </row>
    <row r="59" spans="1:18" x14ac:dyDescent="0.4">
      <c r="A59" t="s">
        <v>2236</v>
      </c>
      <c r="B59" s="53" t="s">
        <v>4702</v>
      </c>
      <c r="C59" s="74">
        <v>0</v>
      </c>
      <c r="F59" t="s">
        <v>2239</v>
      </c>
      <c r="G59" t="s">
        <v>2240</v>
      </c>
      <c r="H59" s="53" t="s">
        <v>2237</v>
      </c>
      <c r="I59" s="53" t="s">
        <v>2238</v>
      </c>
      <c r="J59" s="53" t="s">
        <v>4849</v>
      </c>
      <c r="K59" s="53" t="s">
        <v>4850</v>
      </c>
      <c r="L59" s="53" t="s">
        <v>157</v>
      </c>
      <c r="M59" t="s">
        <v>4851</v>
      </c>
      <c r="N59" s="53">
        <v>4</v>
      </c>
      <c r="O59" s="53">
        <v>0</v>
      </c>
      <c r="P59" s="53" t="s">
        <v>4702</v>
      </c>
      <c r="Q59" s="68" t="s">
        <v>4852</v>
      </c>
      <c r="R59" t="s">
        <v>4707</v>
      </c>
    </row>
    <row r="60" spans="1:18" x14ac:dyDescent="0.4">
      <c r="A60" t="s">
        <v>1180</v>
      </c>
      <c r="B60" s="53" t="s">
        <v>1070</v>
      </c>
      <c r="C60" s="74">
        <v>9447446</v>
      </c>
      <c r="D60" s="74">
        <v>9447490</v>
      </c>
      <c r="E60" s="53">
        <v>45</v>
      </c>
      <c r="F60" t="s">
        <v>1183</v>
      </c>
      <c r="G60" t="s">
        <v>1184</v>
      </c>
      <c r="H60" s="53" t="s">
        <v>4853</v>
      </c>
      <c r="I60" s="53" t="s">
        <v>4854</v>
      </c>
      <c r="J60" s="53" t="s">
        <v>4855</v>
      </c>
      <c r="K60" s="53" t="s">
        <v>4856</v>
      </c>
      <c r="L60" s="53" t="s">
        <v>157</v>
      </c>
      <c r="M60" t="s">
        <v>4857</v>
      </c>
      <c r="N60" s="53">
        <v>16</v>
      </c>
      <c r="O60" s="53">
        <v>43</v>
      </c>
      <c r="P60" s="53" t="s">
        <v>4656</v>
      </c>
      <c r="R60" t="s">
        <v>4858</v>
      </c>
    </row>
    <row r="61" spans="1:18" x14ac:dyDescent="0.4">
      <c r="A61" t="s">
        <v>1508</v>
      </c>
      <c r="B61" s="53" t="s">
        <v>177</v>
      </c>
      <c r="C61" s="74">
        <v>66193539</v>
      </c>
      <c r="D61" s="74">
        <v>66193572</v>
      </c>
      <c r="E61" s="53">
        <v>34</v>
      </c>
      <c r="F61" t="s">
        <v>1511</v>
      </c>
      <c r="G61" t="s">
        <v>1512</v>
      </c>
      <c r="H61" s="53" t="s">
        <v>1509</v>
      </c>
      <c r="I61" s="53" t="s">
        <v>1510</v>
      </c>
      <c r="J61" s="53" t="s">
        <v>4859</v>
      </c>
      <c r="K61" s="53" t="s">
        <v>4860</v>
      </c>
      <c r="L61" s="53" t="s">
        <v>157</v>
      </c>
      <c r="M61" t="s">
        <v>4861</v>
      </c>
      <c r="N61" s="53">
        <v>16</v>
      </c>
      <c r="O61" s="53">
        <v>60</v>
      </c>
      <c r="P61" s="53" t="s">
        <v>4656</v>
      </c>
      <c r="R61" t="s">
        <v>4862</v>
      </c>
    </row>
    <row r="62" spans="1:18" x14ac:dyDescent="0.4">
      <c r="A62" t="s">
        <v>1926</v>
      </c>
      <c r="B62" s="53" t="s">
        <v>1601</v>
      </c>
      <c r="C62" s="74">
        <v>29333253</v>
      </c>
      <c r="D62" s="74">
        <v>29333295</v>
      </c>
      <c r="E62" s="53">
        <v>43</v>
      </c>
      <c r="F62" t="s">
        <v>1929</v>
      </c>
      <c r="G62" t="s">
        <v>1930</v>
      </c>
      <c r="H62" s="53" t="s">
        <v>1927</v>
      </c>
      <c r="I62" s="53" t="s">
        <v>1928</v>
      </c>
      <c r="J62" s="53" t="s">
        <v>4863</v>
      </c>
      <c r="K62" s="53" t="s">
        <v>1927</v>
      </c>
      <c r="L62" s="53" t="s">
        <v>4650</v>
      </c>
      <c r="M62" t="s">
        <v>4864</v>
      </c>
      <c r="N62" s="53">
        <v>16</v>
      </c>
      <c r="O62" s="53">
        <v>60</v>
      </c>
      <c r="P62" s="53" t="s">
        <v>4656</v>
      </c>
      <c r="R62" t="s">
        <v>4865</v>
      </c>
    </row>
    <row r="63" spans="1:18" x14ac:dyDescent="0.4">
      <c r="A63" t="s">
        <v>2543</v>
      </c>
      <c r="B63" s="53" t="s">
        <v>1601</v>
      </c>
      <c r="C63" s="74">
        <v>11458644</v>
      </c>
      <c r="D63" s="74">
        <v>11458685</v>
      </c>
      <c r="E63" s="53">
        <v>42</v>
      </c>
      <c r="F63" t="s">
        <v>2546</v>
      </c>
      <c r="G63" t="s">
        <v>2547</v>
      </c>
      <c r="H63" s="53" t="s">
        <v>2544</v>
      </c>
      <c r="I63" s="53" t="s">
        <v>2545</v>
      </c>
      <c r="J63" s="53" t="s">
        <v>4866</v>
      </c>
      <c r="K63" s="53" t="s">
        <v>4867</v>
      </c>
      <c r="L63" s="53" t="s">
        <v>157</v>
      </c>
      <c r="M63" t="s">
        <v>4868</v>
      </c>
      <c r="N63" s="53">
        <v>16</v>
      </c>
      <c r="O63" s="53">
        <v>60</v>
      </c>
      <c r="P63" s="53" t="s">
        <v>4656</v>
      </c>
      <c r="R63" t="s">
        <v>4869</v>
      </c>
    </row>
    <row r="64" spans="1:18" x14ac:dyDescent="0.4">
      <c r="A64" t="s">
        <v>548</v>
      </c>
      <c r="B64" s="53" t="s">
        <v>553</v>
      </c>
      <c r="C64" s="74">
        <v>14581220</v>
      </c>
      <c r="D64" s="74">
        <v>14581248</v>
      </c>
      <c r="E64" s="53">
        <v>29</v>
      </c>
      <c r="F64" t="s">
        <v>551</v>
      </c>
      <c r="G64" t="s">
        <v>552</v>
      </c>
      <c r="H64" s="53" t="s">
        <v>549</v>
      </c>
      <c r="I64" s="53" t="s">
        <v>550</v>
      </c>
      <c r="J64" s="53" t="s">
        <v>4870</v>
      </c>
      <c r="K64" s="53" t="s">
        <v>550</v>
      </c>
      <c r="L64" s="53" t="s">
        <v>4650</v>
      </c>
      <c r="M64" t="s">
        <v>4871</v>
      </c>
      <c r="N64" s="53">
        <v>16</v>
      </c>
      <c r="O64" s="53">
        <v>60</v>
      </c>
      <c r="P64" s="53" t="s">
        <v>4656</v>
      </c>
      <c r="R64" t="s">
        <v>4872</v>
      </c>
    </row>
    <row r="65" spans="1:18" x14ac:dyDescent="0.4">
      <c r="A65" t="s">
        <v>2589</v>
      </c>
      <c r="B65" s="53" t="s">
        <v>578</v>
      </c>
      <c r="C65" s="74">
        <v>10327998</v>
      </c>
      <c r="D65" s="74">
        <v>10328032</v>
      </c>
      <c r="E65" s="53">
        <v>35</v>
      </c>
      <c r="F65" t="s">
        <v>2592</v>
      </c>
      <c r="G65" t="s">
        <v>2593</v>
      </c>
      <c r="H65" s="53" t="s">
        <v>2590</v>
      </c>
      <c r="I65" s="53" t="s">
        <v>2591</v>
      </c>
      <c r="J65" s="53" t="s">
        <v>4873</v>
      </c>
      <c r="K65" s="53" t="s">
        <v>2590</v>
      </c>
      <c r="L65" s="53" t="s">
        <v>4650</v>
      </c>
      <c r="M65" t="s">
        <v>4874</v>
      </c>
      <c r="N65" s="53">
        <v>16</v>
      </c>
      <c r="O65" s="53">
        <v>60</v>
      </c>
      <c r="P65" s="53" t="s">
        <v>4656</v>
      </c>
      <c r="R65" t="s">
        <v>4875</v>
      </c>
    </row>
    <row r="66" spans="1:18" x14ac:dyDescent="0.4">
      <c r="A66" t="s">
        <v>1760</v>
      </c>
      <c r="B66" s="53" t="s">
        <v>290</v>
      </c>
      <c r="C66" s="74">
        <v>5436112</v>
      </c>
      <c r="D66" s="74">
        <v>5436160</v>
      </c>
      <c r="E66" s="53">
        <v>49</v>
      </c>
      <c r="F66" t="s">
        <v>1763</v>
      </c>
      <c r="G66" t="s">
        <v>1764</v>
      </c>
      <c r="H66" s="53" t="s">
        <v>1761</v>
      </c>
      <c r="I66" s="53" t="s">
        <v>1762</v>
      </c>
      <c r="J66" s="53" t="s">
        <v>4876</v>
      </c>
      <c r="K66" s="53" t="s">
        <v>1761</v>
      </c>
      <c r="L66" s="53" t="s">
        <v>4650</v>
      </c>
      <c r="M66" t="s">
        <v>4877</v>
      </c>
      <c r="N66" s="53">
        <v>16</v>
      </c>
      <c r="O66" s="53">
        <v>60</v>
      </c>
      <c r="P66" s="53" t="s">
        <v>4656</v>
      </c>
      <c r="R66" t="s">
        <v>4878</v>
      </c>
    </row>
    <row r="67" spans="1:18" x14ac:dyDescent="0.4">
      <c r="A67" s="54" t="s">
        <v>3774</v>
      </c>
      <c r="B67" s="55" t="s">
        <v>834</v>
      </c>
      <c r="C67" s="75">
        <v>32594918</v>
      </c>
      <c r="D67" s="75">
        <v>32594959</v>
      </c>
      <c r="E67" s="55">
        <v>42</v>
      </c>
      <c r="F67" s="54" t="s">
        <v>3777</v>
      </c>
      <c r="G67" s="54" t="s">
        <v>3778</v>
      </c>
      <c r="H67" s="55" t="s">
        <v>3775</v>
      </c>
      <c r="I67" s="55" t="s">
        <v>3776</v>
      </c>
      <c r="J67" s="55" t="s">
        <v>4879</v>
      </c>
      <c r="K67" s="55" t="s">
        <v>3775</v>
      </c>
      <c r="L67" s="55" t="s">
        <v>4650</v>
      </c>
      <c r="M67" s="54" t="s">
        <v>4880</v>
      </c>
      <c r="N67" s="55">
        <v>0</v>
      </c>
      <c r="O67" s="55">
        <v>60</v>
      </c>
      <c r="P67" s="55" t="s">
        <v>4748</v>
      </c>
      <c r="Q67" s="61"/>
      <c r="R67" s="54" t="s">
        <v>4881</v>
      </c>
    </row>
    <row r="68" spans="1:18" x14ac:dyDescent="0.4">
      <c r="A68" s="54" t="s">
        <v>4882</v>
      </c>
      <c r="B68" s="55" t="s">
        <v>1457</v>
      </c>
      <c r="C68" s="75">
        <v>4673124</v>
      </c>
      <c r="D68" s="75">
        <v>4673165</v>
      </c>
      <c r="E68" s="55">
        <v>42</v>
      </c>
      <c r="F68" s="54" t="s">
        <v>3777</v>
      </c>
      <c r="G68" s="54" t="s">
        <v>3778</v>
      </c>
      <c r="H68" s="55" t="s">
        <v>3775</v>
      </c>
      <c r="I68" s="55" t="s">
        <v>3776</v>
      </c>
      <c r="J68" s="55" t="s">
        <v>4879</v>
      </c>
      <c r="K68" s="55" t="s">
        <v>3776</v>
      </c>
      <c r="L68" s="55" t="s">
        <v>4650</v>
      </c>
      <c r="M68" s="54" t="s">
        <v>4883</v>
      </c>
      <c r="N68" s="55">
        <v>0</v>
      </c>
      <c r="O68" s="55">
        <v>10</v>
      </c>
      <c r="P68" s="55" t="s">
        <v>4884</v>
      </c>
      <c r="Q68" s="61"/>
      <c r="R68" s="54" t="s">
        <v>4885</v>
      </c>
    </row>
    <row r="69" spans="1:18" x14ac:dyDescent="0.4">
      <c r="A69" t="s">
        <v>2391</v>
      </c>
      <c r="B69" s="53" t="s">
        <v>314</v>
      </c>
      <c r="C69" s="74">
        <v>43610796</v>
      </c>
      <c r="D69" s="74">
        <v>43610834</v>
      </c>
      <c r="E69" s="53">
        <v>39</v>
      </c>
      <c r="F69" t="s">
        <v>2394</v>
      </c>
      <c r="G69" t="s">
        <v>2395</v>
      </c>
      <c r="H69" s="53" t="s">
        <v>2392</v>
      </c>
      <c r="I69" s="53" t="s">
        <v>2393</v>
      </c>
      <c r="J69" s="53" t="s">
        <v>4886</v>
      </c>
      <c r="K69" s="53" t="s">
        <v>4887</v>
      </c>
      <c r="L69" s="53" t="s">
        <v>157</v>
      </c>
      <c r="M69" t="s">
        <v>4888</v>
      </c>
      <c r="N69" s="53">
        <v>0</v>
      </c>
      <c r="O69" s="53">
        <v>60</v>
      </c>
      <c r="P69" s="53" t="s">
        <v>4656</v>
      </c>
      <c r="R69" t="s">
        <v>4889</v>
      </c>
    </row>
    <row r="70" spans="1:18" x14ac:dyDescent="0.4">
      <c r="A70" t="s">
        <v>3534</v>
      </c>
      <c r="B70" s="53" t="s">
        <v>491</v>
      </c>
      <c r="C70" s="74">
        <v>18867314</v>
      </c>
      <c r="D70" s="74">
        <v>18867357</v>
      </c>
      <c r="E70" s="53">
        <v>44</v>
      </c>
      <c r="F70" t="s">
        <v>3537</v>
      </c>
      <c r="G70" t="s">
        <v>3538</v>
      </c>
      <c r="H70" s="53" t="s">
        <v>3535</v>
      </c>
      <c r="I70" s="53" t="s">
        <v>3536</v>
      </c>
      <c r="J70" s="53" t="s">
        <v>4890</v>
      </c>
      <c r="K70" s="53" t="s">
        <v>4891</v>
      </c>
      <c r="L70" s="53" t="s">
        <v>157</v>
      </c>
      <c r="M70" t="s">
        <v>4892</v>
      </c>
      <c r="N70" s="53">
        <v>16</v>
      </c>
      <c r="O70" s="53">
        <v>60</v>
      </c>
      <c r="P70" s="53" t="s">
        <v>4656</v>
      </c>
      <c r="R70" t="s">
        <v>4893</v>
      </c>
    </row>
    <row r="71" spans="1:18" s="54" customFormat="1" x14ac:dyDescent="0.4">
      <c r="A71" t="s">
        <v>3481</v>
      </c>
      <c r="B71" s="53" t="s">
        <v>628</v>
      </c>
      <c r="C71" s="74">
        <v>26647670</v>
      </c>
      <c r="D71" s="74">
        <v>26647710</v>
      </c>
      <c r="E71" s="53">
        <v>41</v>
      </c>
      <c r="F71" t="s">
        <v>3484</v>
      </c>
      <c r="G71" t="s">
        <v>3485</v>
      </c>
      <c r="H71" s="53" t="s">
        <v>3482</v>
      </c>
      <c r="I71" s="53" t="s">
        <v>3483</v>
      </c>
      <c r="J71" s="53" t="s">
        <v>4894</v>
      </c>
      <c r="K71" s="53" t="s">
        <v>3482</v>
      </c>
      <c r="L71" s="53" t="s">
        <v>4650</v>
      </c>
      <c r="M71" t="s">
        <v>4895</v>
      </c>
      <c r="N71" s="53">
        <v>16</v>
      </c>
      <c r="O71" s="53">
        <v>60</v>
      </c>
      <c r="P71" s="53" t="s">
        <v>4661</v>
      </c>
      <c r="Q71" s="60"/>
      <c r="R71" t="s">
        <v>4896</v>
      </c>
    </row>
    <row r="72" spans="1:18" s="54" customFormat="1" x14ac:dyDescent="0.4">
      <c r="A72" t="s">
        <v>2713</v>
      </c>
      <c r="B72" s="53" t="s">
        <v>1325</v>
      </c>
      <c r="C72" s="74">
        <v>8033290</v>
      </c>
      <c r="D72" s="74">
        <v>8033323</v>
      </c>
      <c r="E72" s="53">
        <v>34</v>
      </c>
      <c r="F72" t="s">
        <v>2716</v>
      </c>
      <c r="G72" t="s">
        <v>2717</v>
      </c>
      <c r="H72" s="53" t="s">
        <v>2714</v>
      </c>
      <c r="I72" s="53" t="s">
        <v>2715</v>
      </c>
      <c r="J72" s="53" t="s">
        <v>4897</v>
      </c>
      <c r="K72" s="53" t="s">
        <v>2715</v>
      </c>
      <c r="L72" s="53" t="s">
        <v>4650</v>
      </c>
      <c r="M72" t="s">
        <v>4898</v>
      </c>
      <c r="N72" s="53">
        <v>16</v>
      </c>
      <c r="O72" s="53">
        <v>60</v>
      </c>
      <c r="P72" s="53" t="s">
        <v>4656</v>
      </c>
      <c r="Q72" s="60"/>
      <c r="R72" t="s">
        <v>4899</v>
      </c>
    </row>
    <row r="73" spans="1:18" x14ac:dyDescent="0.4">
      <c r="A73" t="s">
        <v>1212</v>
      </c>
      <c r="B73" s="53" t="s">
        <v>162</v>
      </c>
      <c r="C73" s="74">
        <v>25247791</v>
      </c>
      <c r="D73" s="74">
        <v>25247852</v>
      </c>
      <c r="E73" s="53">
        <v>62</v>
      </c>
      <c r="F73" t="s">
        <v>1215</v>
      </c>
      <c r="G73" t="s">
        <v>1216</v>
      </c>
      <c r="H73" s="53" t="s">
        <v>1213</v>
      </c>
      <c r="I73" s="53" t="s">
        <v>1214</v>
      </c>
      <c r="J73" s="53" t="s">
        <v>4900</v>
      </c>
      <c r="K73" s="53" t="s">
        <v>4901</v>
      </c>
      <c r="L73" s="53" t="s">
        <v>157</v>
      </c>
      <c r="M73" t="s">
        <v>4902</v>
      </c>
      <c r="N73" s="53">
        <v>0</v>
      </c>
      <c r="O73" s="53">
        <v>54</v>
      </c>
      <c r="P73" s="53" t="s">
        <v>4656</v>
      </c>
      <c r="R73" t="s">
        <v>4903</v>
      </c>
    </row>
    <row r="74" spans="1:18" x14ac:dyDescent="0.4">
      <c r="A74" t="s">
        <v>536</v>
      </c>
      <c r="B74" s="53" t="s">
        <v>203</v>
      </c>
      <c r="C74" s="74">
        <v>15167451</v>
      </c>
      <c r="D74" s="74">
        <v>15167502</v>
      </c>
      <c r="E74" s="53">
        <v>52</v>
      </c>
      <c r="F74" t="s">
        <v>539</v>
      </c>
      <c r="G74" t="s">
        <v>540</v>
      </c>
      <c r="H74" s="53" t="s">
        <v>537</v>
      </c>
      <c r="I74" s="53" t="s">
        <v>538</v>
      </c>
      <c r="J74" s="53" t="s">
        <v>4904</v>
      </c>
      <c r="K74" s="53" t="s">
        <v>538</v>
      </c>
      <c r="L74" s="53" t="s">
        <v>4650</v>
      </c>
      <c r="M74" t="s">
        <v>4905</v>
      </c>
      <c r="N74" s="53">
        <v>0</v>
      </c>
      <c r="O74" s="53">
        <v>60</v>
      </c>
      <c r="P74" s="53" t="s">
        <v>4656</v>
      </c>
      <c r="R74" t="s">
        <v>4906</v>
      </c>
    </row>
    <row r="75" spans="1:18" x14ac:dyDescent="0.4">
      <c r="A75" s="54" t="s">
        <v>4907</v>
      </c>
      <c r="B75" s="55" t="s">
        <v>603</v>
      </c>
      <c r="C75" s="75">
        <v>31425665</v>
      </c>
      <c r="D75" s="75">
        <v>31425727</v>
      </c>
      <c r="E75" s="55">
        <v>63</v>
      </c>
      <c r="F75" s="54" t="s">
        <v>301</v>
      </c>
      <c r="G75" s="54" t="s">
        <v>302</v>
      </c>
      <c r="H75" s="55" t="s">
        <v>299</v>
      </c>
      <c r="I75" s="55" t="s">
        <v>300</v>
      </c>
      <c r="J75" s="55" t="s">
        <v>4908</v>
      </c>
      <c r="K75" s="55" t="s">
        <v>300</v>
      </c>
      <c r="L75" s="55" t="s">
        <v>4650</v>
      </c>
      <c r="M75" s="54" t="s">
        <v>4909</v>
      </c>
      <c r="N75" s="55">
        <v>0</v>
      </c>
      <c r="O75" s="55">
        <v>27</v>
      </c>
      <c r="P75" s="55" t="s">
        <v>4656</v>
      </c>
      <c r="Q75" s="61"/>
      <c r="R75" s="54" t="s">
        <v>4910</v>
      </c>
    </row>
    <row r="76" spans="1:18" s="54" customFormat="1" x14ac:dyDescent="0.4">
      <c r="A76" s="54" t="s">
        <v>4907</v>
      </c>
      <c r="B76" s="55" t="s">
        <v>177</v>
      </c>
      <c r="C76" s="75">
        <v>77220818</v>
      </c>
      <c r="D76" s="75">
        <v>77220831</v>
      </c>
      <c r="E76" s="55">
        <v>14</v>
      </c>
      <c r="F76" s="54" t="s">
        <v>301</v>
      </c>
      <c r="G76" s="54" t="s">
        <v>302</v>
      </c>
      <c r="H76" s="55" t="s">
        <v>299</v>
      </c>
      <c r="I76" s="55" t="s">
        <v>300</v>
      </c>
      <c r="J76" s="55" t="s">
        <v>4908</v>
      </c>
      <c r="K76" s="55" t="s">
        <v>4911</v>
      </c>
      <c r="L76" s="55" t="s">
        <v>157</v>
      </c>
      <c r="M76" s="54" t="s">
        <v>4912</v>
      </c>
      <c r="N76" s="55">
        <v>16</v>
      </c>
      <c r="O76" s="55">
        <v>27</v>
      </c>
      <c r="P76" s="55" t="s">
        <v>4656</v>
      </c>
      <c r="Q76" s="61"/>
      <c r="R76" s="54" t="s">
        <v>4913</v>
      </c>
    </row>
    <row r="77" spans="1:18" s="54" customFormat="1" x14ac:dyDescent="0.4">
      <c r="A77" t="s">
        <v>486</v>
      </c>
      <c r="B77" s="53" t="s">
        <v>491</v>
      </c>
      <c r="C77" s="74">
        <v>52450661</v>
      </c>
      <c r="D77" s="74">
        <v>52450716</v>
      </c>
      <c r="E77" s="53">
        <v>56</v>
      </c>
      <c r="F77" t="s">
        <v>489</v>
      </c>
      <c r="G77" t="s">
        <v>490</v>
      </c>
      <c r="H77" s="53" t="s">
        <v>487</v>
      </c>
      <c r="I77" s="53" t="s">
        <v>488</v>
      </c>
      <c r="J77" s="53" t="s">
        <v>4914</v>
      </c>
      <c r="K77" s="53" t="s">
        <v>488</v>
      </c>
      <c r="L77" s="53" t="s">
        <v>4650</v>
      </c>
      <c r="M77" t="s">
        <v>4915</v>
      </c>
      <c r="N77" s="53">
        <v>0</v>
      </c>
      <c r="O77" s="53">
        <v>60</v>
      </c>
      <c r="P77" s="53" t="s">
        <v>4656</v>
      </c>
      <c r="Q77" s="60"/>
      <c r="R77" t="s">
        <v>4916</v>
      </c>
    </row>
    <row r="78" spans="1:18" x14ac:dyDescent="0.4">
      <c r="A78" t="s">
        <v>1375</v>
      </c>
      <c r="B78" s="53" t="s">
        <v>148</v>
      </c>
      <c r="C78" s="74">
        <v>65444487</v>
      </c>
      <c r="D78" s="74">
        <v>65444532</v>
      </c>
      <c r="E78" s="53">
        <v>46</v>
      </c>
      <c r="F78" t="s">
        <v>1378</v>
      </c>
      <c r="G78" t="s">
        <v>1379</v>
      </c>
      <c r="H78" s="53" t="s">
        <v>1376</v>
      </c>
      <c r="I78" s="53" t="s">
        <v>1377</v>
      </c>
      <c r="J78" s="53" t="s">
        <v>4917</v>
      </c>
      <c r="K78" s="53" t="s">
        <v>1377</v>
      </c>
      <c r="L78" s="53" t="s">
        <v>4650</v>
      </c>
      <c r="M78" t="s">
        <v>4918</v>
      </c>
      <c r="N78" s="53">
        <v>16</v>
      </c>
      <c r="O78" s="53">
        <v>60</v>
      </c>
      <c r="P78" s="53" t="s">
        <v>4919</v>
      </c>
      <c r="R78" t="s">
        <v>4920</v>
      </c>
    </row>
    <row r="79" spans="1:18" s="54" customFormat="1" x14ac:dyDescent="0.4">
      <c r="A79" t="s">
        <v>1804</v>
      </c>
      <c r="B79" s="53" t="s">
        <v>252</v>
      </c>
      <c r="C79" s="74">
        <v>23632093</v>
      </c>
      <c r="D79" s="74">
        <v>23632129</v>
      </c>
      <c r="E79" s="53">
        <v>37</v>
      </c>
      <c r="F79" t="s">
        <v>1807</v>
      </c>
      <c r="G79" t="s">
        <v>1808</v>
      </c>
      <c r="H79" s="53" t="s">
        <v>1805</v>
      </c>
      <c r="I79" s="53" t="s">
        <v>1806</v>
      </c>
      <c r="J79" s="53" t="s">
        <v>4921</v>
      </c>
      <c r="K79" s="53" t="s">
        <v>1805</v>
      </c>
      <c r="L79" s="53" t="s">
        <v>4650</v>
      </c>
      <c r="M79" t="s">
        <v>4922</v>
      </c>
      <c r="N79" s="53">
        <v>16</v>
      </c>
      <c r="O79" s="53">
        <v>60</v>
      </c>
      <c r="P79" s="53" t="s">
        <v>4835</v>
      </c>
      <c r="Q79" s="60"/>
      <c r="R79" t="s">
        <v>4923</v>
      </c>
    </row>
    <row r="80" spans="1:18" s="54" customFormat="1" x14ac:dyDescent="0.4">
      <c r="A80" t="s">
        <v>2004</v>
      </c>
      <c r="B80" s="53" t="s">
        <v>132</v>
      </c>
      <c r="C80" s="74">
        <v>29099824</v>
      </c>
      <c r="D80" s="74">
        <v>29099828</v>
      </c>
      <c r="E80" s="53">
        <v>5</v>
      </c>
      <c r="F80" t="s">
        <v>2007</v>
      </c>
      <c r="G80" t="s">
        <v>2008</v>
      </c>
      <c r="H80" s="53" t="s">
        <v>2005</v>
      </c>
      <c r="I80" s="53" t="s">
        <v>2006</v>
      </c>
      <c r="J80" s="53" t="s">
        <v>4924</v>
      </c>
      <c r="K80" s="53" t="s">
        <v>2006</v>
      </c>
      <c r="L80" s="53" t="s">
        <v>4650</v>
      </c>
      <c r="M80" t="s">
        <v>4925</v>
      </c>
      <c r="N80" s="53">
        <v>16</v>
      </c>
      <c r="O80" s="53">
        <v>60</v>
      </c>
      <c r="P80" s="53" t="s">
        <v>4656</v>
      </c>
      <c r="Q80" s="60"/>
      <c r="R80" t="s">
        <v>4926</v>
      </c>
    </row>
    <row r="81" spans="1:18" x14ac:dyDescent="0.4">
      <c r="A81" t="s">
        <v>1552</v>
      </c>
      <c r="B81" s="53" t="s">
        <v>4702</v>
      </c>
      <c r="C81" s="74">
        <v>0</v>
      </c>
      <c r="F81" t="s">
        <v>1555</v>
      </c>
      <c r="G81" t="s">
        <v>1556</v>
      </c>
      <c r="H81" s="53" t="s">
        <v>1553</v>
      </c>
      <c r="I81" s="53" t="s">
        <v>1554</v>
      </c>
      <c r="J81" s="53" t="s">
        <v>4927</v>
      </c>
      <c r="K81" s="53" t="s">
        <v>4928</v>
      </c>
      <c r="L81" s="53" t="s">
        <v>157</v>
      </c>
      <c r="M81" t="s">
        <v>4929</v>
      </c>
      <c r="N81" s="53">
        <v>4</v>
      </c>
      <c r="O81" s="53">
        <v>0</v>
      </c>
      <c r="P81" s="53" t="s">
        <v>4702</v>
      </c>
      <c r="Q81" s="68" t="s">
        <v>4930</v>
      </c>
      <c r="R81" t="s">
        <v>4729</v>
      </c>
    </row>
    <row r="82" spans="1:18" x14ac:dyDescent="0.4">
      <c r="A82" t="s">
        <v>2467</v>
      </c>
      <c r="B82" s="53" t="s">
        <v>453</v>
      </c>
      <c r="C82" s="74">
        <v>30703983</v>
      </c>
      <c r="D82" s="74">
        <v>30704018</v>
      </c>
      <c r="E82" s="53">
        <v>36</v>
      </c>
      <c r="F82" t="s">
        <v>2470</v>
      </c>
      <c r="G82" t="s">
        <v>2471</v>
      </c>
      <c r="H82" s="53" t="s">
        <v>2468</v>
      </c>
      <c r="I82" s="53" t="s">
        <v>2469</v>
      </c>
      <c r="J82" s="53" t="s">
        <v>4931</v>
      </c>
      <c r="K82" s="53" t="s">
        <v>4932</v>
      </c>
      <c r="L82" s="53" t="s">
        <v>157</v>
      </c>
      <c r="M82" t="s">
        <v>4933</v>
      </c>
      <c r="N82" s="53">
        <v>16</v>
      </c>
      <c r="O82" s="53">
        <v>60</v>
      </c>
      <c r="P82" s="53" t="s">
        <v>4825</v>
      </c>
      <c r="R82" t="s">
        <v>4934</v>
      </c>
    </row>
    <row r="83" spans="1:18" x14ac:dyDescent="0.4">
      <c r="A83" t="s">
        <v>107</v>
      </c>
      <c r="B83" s="53" t="s">
        <v>114</v>
      </c>
      <c r="C83" s="74">
        <v>11485445</v>
      </c>
      <c r="D83" s="74">
        <v>11485501</v>
      </c>
      <c r="E83" s="53">
        <v>57</v>
      </c>
      <c r="F83" t="s">
        <v>112</v>
      </c>
      <c r="G83" t="s">
        <v>113</v>
      </c>
      <c r="H83" s="53" t="s">
        <v>110</v>
      </c>
      <c r="I83" s="53" t="s">
        <v>111</v>
      </c>
      <c r="J83" s="53" t="s">
        <v>4935</v>
      </c>
      <c r="K83" s="53" t="s">
        <v>4936</v>
      </c>
      <c r="L83" s="53" t="s">
        <v>157</v>
      </c>
      <c r="M83" t="s">
        <v>4937</v>
      </c>
      <c r="N83" s="53">
        <v>16</v>
      </c>
      <c r="O83" s="53">
        <v>60</v>
      </c>
      <c r="P83" s="53" t="s">
        <v>4656</v>
      </c>
      <c r="R83" t="s">
        <v>4938</v>
      </c>
    </row>
    <row r="84" spans="1:18" x14ac:dyDescent="0.4">
      <c r="A84" t="s">
        <v>3449</v>
      </c>
      <c r="B84" s="53" t="s">
        <v>148</v>
      </c>
      <c r="C84" s="74">
        <v>11080598</v>
      </c>
      <c r="D84" s="74">
        <v>11080640</v>
      </c>
      <c r="E84" s="53">
        <v>43</v>
      </c>
      <c r="F84" t="s">
        <v>3452</v>
      </c>
      <c r="G84" t="s">
        <v>3453</v>
      </c>
      <c r="H84" s="53" t="s">
        <v>3450</v>
      </c>
      <c r="I84" s="53" t="s">
        <v>3451</v>
      </c>
      <c r="J84" s="53" t="s">
        <v>4939</v>
      </c>
      <c r="K84" s="53" t="s">
        <v>4940</v>
      </c>
      <c r="L84" s="53" t="s">
        <v>157</v>
      </c>
      <c r="M84" t="s">
        <v>4941</v>
      </c>
      <c r="N84" s="53">
        <v>16</v>
      </c>
      <c r="O84" s="53">
        <v>41</v>
      </c>
      <c r="P84" s="53" t="s">
        <v>4656</v>
      </c>
      <c r="R84" t="s">
        <v>4942</v>
      </c>
    </row>
    <row r="85" spans="1:18" x14ac:dyDescent="0.4">
      <c r="A85" t="s">
        <v>373</v>
      </c>
      <c r="B85" s="53" t="s">
        <v>290</v>
      </c>
      <c r="C85" s="74">
        <v>2979821</v>
      </c>
      <c r="D85" s="74">
        <v>2979852</v>
      </c>
      <c r="E85" s="53">
        <v>32</v>
      </c>
      <c r="F85" t="s">
        <v>376</v>
      </c>
      <c r="G85" t="s">
        <v>377</v>
      </c>
      <c r="H85" s="53" t="s">
        <v>374</v>
      </c>
      <c r="I85" s="53" t="s">
        <v>375</v>
      </c>
      <c r="J85" s="53" t="s">
        <v>4943</v>
      </c>
      <c r="K85" s="53" t="s">
        <v>375</v>
      </c>
      <c r="L85" s="53" t="s">
        <v>4650</v>
      </c>
      <c r="M85" t="s">
        <v>4944</v>
      </c>
      <c r="N85" s="53">
        <v>16</v>
      </c>
      <c r="O85" s="53">
        <v>60</v>
      </c>
      <c r="P85" s="53" t="s">
        <v>4656</v>
      </c>
      <c r="R85" t="s">
        <v>4945</v>
      </c>
    </row>
    <row r="86" spans="1:18" x14ac:dyDescent="0.4">
      <c r="A86" t="s">
        <v>1971</v>
      </c>
      <c r="B86" s="53" t="s">
        <v>1457</v>
      </c>
      <c r="C86" s="74">
        <v>17928080</v>
      </c>
      <c r="D86" s="74">
        <v>17928099</v>
      </c>
      <c r="E86" s="53">
        <v>20</v>
      </c>
      <c r="F86" t="s">
        <v>1974</v>
      </c>
      <c r="G86" t="s">
        <v>1975</v>
      </c>
      <c r="H86" s="53" t="s">
        <v>1972</v>
      </c>
      <c r="I86" s="53" t="s">
        <v>1973</v>
      </c>
      <c r="J86" s="53" t="s">
        <v>4946</v>
      </c>
      <c r="K86" s="53" t="s">
        <v>1973</v>
      </c>
      <c r="L86" s="53" t="s">
        <v>4650</v>
      </c>
      <c r="M86" t="s">
        <v>4947</v>
      </c>
      <c r="N86" s="53">
        <v>16</v>
      </c>
      <c r="O86" s="53">
        <v>60</v>
      </c>
      <c r="P86" s="53" t="s">
        <v>4656</v>
      </c>
      <c r="R86" t="s">
        <v>4948</v>
      </c>
    </row>
    <row r="87" spans="1:18" x14ac:dyDescent="0.4">
      <c r="A87" t="s">
        <v>1815</v>
      </c>
      <c r="B87" s="53" t="s">
        <v>190</v>
      </c>
      <c r="C87" s="74">
        <v>31130614</v>
      </c>
      <c r="D87" s="74">
        <v>31130645</v>
      </c>
      <c r="E87" s="53">
        <v>32</v>
      </c>
      <c r="F87" t="s">
        <v>1818</v>
      </c>
      <c r="G87" t="s">
        <v>1819</v>
      </c>
      <c r="H87" s="53" t="s">
        <v>1816</v>
      </c>
      <c r="I87" s="53" t="s">
        <v>1817</v>
      </c>
      <c r="J87" s="53" t="s">
        <v>4949</v>
      </c>
      <c r="K87" s="53" t="s">
        <v>4950</v>
      </c>
      <c r="L87" s="53" t="s">
        <v>157</v>
      </c>
      <c r="M87" t="s">
        <v>4951</v>
      </c>
      <c r="N87" s="53">
        <v>16</v>
      </c>
      <c r="O87" s="53">
        <v>60</v>
      </c>
      <c r="P87" s="53" t="s">
        <v>4656</v>
      </c>
      <c r="R87" t="s">
        <v>4952</v>
      </c>
    </row>
    <row r="88" spans="1:18" x14ac:dyDescent="0.4">
      <c r="A88" t="s">
        <v>1704</v>
      </c>
      <c r="B88" s="53" t="s">
        <v>190</v>
      </c>
      <c r="C88" s="74">
        <v>25665941</v>
      </c>
      <c r="D88" s="74">
        <v>25665994</v>
      </c>
      <c r="E88" s="53">
        <v>54</v>
      </c>
      <c r="F88" t="s">
        <v>1707</v>
      </c>
      <c r="G88" t="s">
        <v>1708</v>
      </c>
      <c r="H88" s="53" t="s">
        <v>1705</v>
      </c>
      <c r="I88" s="53" t="s">
        <v>1706</v>
      </c>
      <c r="J88" s="53" t="s">
        <v>4953</v>
      </c>
      <c r="K88" s="53" t="s">
        <v>1705</v>
      </c>
      <c r="L88" s="53" t="s">
        <v>4650</v>
      </c>
      <c r="M88" t="s">
        <v>4954</v>
      </c>
      <c r="N88" s="53">
        <v>0</v>
      </c>
      <c r="O88" s="53">
        <v>60</v>
      </c>
      <c r="P88" s="53" t="s">
        <v>4656</v>
      </c>
      <c r="R88" t="s">
        <v>4955</v>
      </c>
    </row>
    <row r="89" spans="1:18" x14ac:dyDescent="0.4">
      <c r="A89" t="s">
        <v>3273</v>
      </c>
      <c r="B89" s="53" t="s">
        <v>4702</v>
      </c>
      <c r="C89" s="74">
        <v>0</v>
      </c>
      <c r="F89" t="s">
        <v>3276</v>
      </c>
      <c r="G89" t="s">
        <v>3277</v>
      </c>
      <c r="H89" s="53" t="s">
        <v>3274</v>
      </c>
      <c r="I89" s="53" t="s">
        <v>3275</v>
      </c>
      <c r="J89" s="53" t="s">
        <v>4956</v>
      </c>
      <c r="K89" s="53" t="s">
        <v>4957</v>
      </c>
      <c r="L89" s="53" t="s">
        <v>157</v>
      </c>
      <c r="M89" t="s">
        <v>4958</v>
      </c>
      <c r="N89" s="53">
        <v>4</v>
      </c>
      <c r="O89" s="53">
        <v>0</v>
      </c>
      <c r="P89" s="53" t="s">
        <v>4702</v>
      </c>
      <c r="Q89" s="68" t="s">
        <v>4706</v>
      </c>
      <c r="R89" t="s">
        <v>4707</v>
      </c>
    </row>
    <row r="90" spans="1:18" x14ac:dyDescent="0.4">
      <c r="A90" t="s">
        <v>2645</v>
      </c>
      <c r="B90" s="53" t="s">
        <v>314</v>
      </c>
      <c r="C90" s="74">
        <v>27503496</v>
      </c>
      <c r="D90" s="74">
        <v>27503532</v>
      </c>
      <c r="E90" s="53">
        <v>37</v>
      </c>
      <c r="F90" t="s">
        <v>2648</v>
      </c>
      <c r="G90" t="s">
        <v>2649</v>
      </c>
      <c r="H90" s="53" t="s">
        <v>2646</v>
      </c>
      <c r="I90" s="53" t="s">
        <v>2647</v>
      </c>
      <c r="J90" s="53" t="s">
        <v>4959</v>
      </c>
      <c r="K90" s="53" t="s">
        <v>4960</v>
      </c>
      <c r="L90" s="53" t="s">
        <v>157</v>
      </c>
      <c r="M90" t="s">
        <v>4961</v>
      </c>
      <c r="N90" s="53">
        <v>16</v>
      </c>
      <c r="O90" s="53">
        <v>60</v>
      </c>
      <c r="P90" s="53" t="s">
        <v>4919</v>
      </c>
      <c r="R90" t="s">
        <v>4962</v>
      </c>
    </row>
    <row r="91" spans="1:18" s="54" customFormat="1" x14ac:dyDescent="0.4">
      <c r="A91" t="s">
        <v>1563</v>
      </c>
      <c r="B91" s="53" t="s">
        <v>177</v>
      </c>
      <c r="C91" s="74">
        <v>35539134</v>
      </c>
      <c r="D91" s="74">
        <v>35539172</v>
      </c>
      <c r="E91" s="53">
        <v>39</v>
      </c>
      <c r="F91" t="s">
        <v>1566</v>
      </c>
      <c r="G91" t="s">
        <v>1567</v>
      </c>
      <c r="H91" s="53" t="s">
        <v>1564</v>
      </c>
      <c r="I91" s="53" t="s">
        <v>1565</v>
      </c>
      <c r="J91" s="53" t="s">
        <v>4963</v>
      </c>
      <c r="K91" s="53" t="s">
        <v>1564</v>
      </c>
      <c r="L91" s="53" t="s">
        <v>4650</v>
      </c>
      <c r="M91" t="s">
        <v>4964</v>
      </c>
      <c r="N91" s="53">
        <v>16</v>
      </c>
      <c r="O91" s="53">
        <v>60</v>
      </c>
      <c r="P91" s="53" t="s">
        <v>4656</v>
      </c>
      <c r="Q91" s="60"/>
      <c r="R91" t="s">
        <v>4965</v>
      </c>
    </row>
    <row r="92" spans="1:18" s="54" customFormat="1" x14ac:dyDescent="0.4">
      <c r="A92" t="s">
        <v>1749</v>
      </c>
      <c r="B92" s="53" t="s">
        <v>590</v>
      </c>
      <c r="C92" s="74">
        <v>39212449</v>
      </c>
      <c r="D92" s="74">
        <v>39212513</v>
      </c>
      <c r="E92" s="53">
        <v>65</v>
      </c>
      <c r="F92" t="s">
        <v>1752</v>
      </c>
      <c r="G92" t="s">
        <v>1753</v>
      </c>
      <c r="H92" s="53" t="s">
        <v>1750</v>
      </c>
      <c r="I92" s="53" t="s">
        <v>1751</v>
      </c>
      <c r="J92" s="53" t="s">
        <v>4966</v>
      </c>
      <c r="K92" s="53" t="s">
        <v>1751</v>
      </c>
      <c r="L92" s="53" t="s">
        <v>4650</v>
      </c>
      <c r="M92" t="s">
        <v>4967</v>
      </c>
      <c r="N92" s="53">
        <v>0</v>
      </c>
      <c r="O92" s="53">
        <v>60</v>
      </c>
      <c r="P92" s="53" t="s">
        <v>4656</v>
      </c>
      <c r="Q92" s="60"/>
      <c r="R92" t="s">
        <v>4968</v>
      </c>
    </row>
    <row r="93" spans="1:18" x14ac:dyDescent="0.4">
      <c r="A93" t="s">
        <v>1430</v>
      </c>
      <c r="B93" s="53" t="s">
        <v>578</v>
      </c>
      <c r="C93" s="74">
        <v>12489233</v>
      </c>
      <c r="D93" s="74">
        <v>12489280</v>
      </c>
      <c r="E93" s="53">
        <v>48</v>
      </c>
      <c r="F93" t="s">
        <v>1433</v>
      </c>
      <c r="G93" t="s">
        <v>1434</v>
      </c>
      <c r="H93" s="53" t="s">
        <v>1431</v>
      </c>
      <c r="I93" s="53" t="s">
        <v>1432</v>
      </c>
      <c r="J93" s="53" t="s">
        <v>4969</v>
      </c>
      <c r="K93" s="53" t="s">
        <v>1432</v>
      </c>
      <c r="L93" s="53" t="s">
        <v>4650</v>
      </c>
      <c r="M93" t="s">
        <v>4970</v>
      </c>
      <c r="N93" s="53">
        <v>16</v>
      </c>
      <c r="O93" s="53">
        <v>60</v>
      </c>
      <c r="P93" s="53" t="s">
        <v>4656</v>
      </c>
      <c r="R93" t="s">
        <v>4971</v>
      </c>
    </row>
    <row r="94" spans="1:18" x14ac:dyDescent="0.4">
      <c r="A94" t="s">
        <v>511</v>
      </c>
      <c r="B94" s="53" t="s">
        <v>516</v>
      </c>
      <c r="C94" s="74">
        <v>45636875</v>
      </c>
      <c r="D94" s="74">
        <v>45636897</v>
      </c>
      <c r="E94" s="53">
        <v>23</v>
      </c>
      <c r="F94" t="s">
        <v>514</v>
      </c>
      <c r="G94" t="s">
        <v>515</v>
      </c>
      <c r="H94" s="53" t="s">
        <v>512</v>
      </c>
      <c r="I94" s="53" t="s">
        <v>513</v>
      </c>
      <c r="J94" s="53" t="s">
        <v>4972</v>
      </c>
      <c r="K94" s="53" t="s">
        <v>4973</v>
      </c>
      <c r="L94" s="53" t="s">
        <v>157</v>
      </c>
      <c r="M94" t="s">
        <v>4974</v>
      </c>
      <c r="N94" s="53">
        <v>16</v>
      </c>
      <c r="O94" s="53">
        <v>60</v>
      </c>
      <c r="P94" s="53" t="s">
        <v>4656</v>
      </c>
      <c r="R94" t="s">
        <v>4975</v>
      </c>
    </row>
    <row r="95" spans="1:18" x14ac:dyDescent="0.4">
      <c r="A95" t="s">
        <v>793</v>
      </c>
      <c r="B95" s="53" t="s">
        <v>203</v>
      </c>
      <c r="C95" s="74">
        <v>21523406</v>
      </c>
      <c r="D95" s="74">
        <v>21523451</v>
      </c>
      <c r="E95" s="53">
        <v>46</v>
      </c>
      <c r="F95" t="s">
        <v>796</v>
      </c>
      <c r="G95" t="s">
        <v>797</v>
      </c>
      <c r="H95" s="53" t="s">
        <v>794</v>
      </c>
      <c r="I95" s="53" t="s">
        <v>795</v>
      </c>
      <c r="J95" s="53" t="s">
        <v>4976</v>
      </c>
      <c r="K95" s="53" t="s">
        <v>794</v>
      </c>
      <c r="L95" s="53" t="s">
        <v>4650</v>
      </c>
      <c r="M95" t="s">
        <v>4977</v>
      </c>
      <c r="N95" s="53">
        <v>0</v>
      </c>
      <c r="O95" s="53">
        <v>60</v>
      </c>
      <c r="P95" s="53" t="s">
        <v>4656</v>
      </c>
      <c r="R95" t="s">
        <v>4978</v>
      </c>
    </row>
    <row r="96" spans="1:18" x14ac:dyDescent="0.4">
      <c r="A96" s="54" t="s">
        <v>3306</v>
      </c>
      <c r="B96" s="55" t="s">
        <v>190</v>
      </c>
      <c r="C96" s="75"/>
      <c r="D96" s="75" t="s">
        <v>3311</v>
      </c>
      <c r="E96" s="55"/>
      <c r="F96" s="54"/>
      <c r="G96" s="54"/>
      <c r="H96" s="55"/>
      <c r="I96" s="55"/>
      <c r="J96" s="55"/>
      <c r="K96" s="55"/>
      <c r="L96" s="55"/>
      <c r="M96" s="54"/>
      <c r="N96" s="55"/>
      <c r="O96" s="55"/>
      <c r="P96" s="55"/>
      <c r="Q96" s="61"/>
      <c r="R96" s="54"/>
    </row>
    <row r="97" spans="1:18" x14ac:dyDescent="0.4">
      <c r="A97" s="54" t="s">
        <v>4979</v>
      </c>
      <c r="B97" s="55" t="s">
        <v>190</v>
      </c>
      <c r="C97" s="75">
        <v>56324147</v>
      </c>
      <c r="D97" s="75">
        <v>56324187</v>
      </c>
      <c r="E97" s="55">
        <v>41</v>
      </c>
      <c r="F97" s="54" t="s">
        <v>3309</v>
      </c>
      <c r="G97" s="54" t="s">
        <v>3310</v>
      </c>
      <c r="H97" s="55" t="s">
        <v>3307</v>
      </c>
      <c r="I97" s="55" t="s">
        <v>3308</v>
      </c>
      <c r="J97" s="55" t="s">
        <v>4980</v>
      </c>
      <c r="K97" s="55" t="s">
        <v>4981</v>
      </c>
      <c r="L97" s="55" t="s">
        <v>157</v>
      </c>
      <c r="M97" s="54" t="s">
        <v>4982</v>
      </c>
      <c r="N97" s="55">
        <v>0</v>
      </c>
      <c r="O97" s="55">
        <v>0</v>
      </c>
      <c r="P97" s="55" t="s">
        <v>4656</v>
      </c>
      <c r="Q97" s="61"/>
      <c r="R97" s="54" t="s">
        <v>4983</v>
      </c>
    </row>
    <row r="98" spans="1:18" x14ac:dyDescent="0.4">
      <c r="A98" s="54" t="s">
        <v>4979</v>
      </c>
      <c r="B98" s="55" t="s">
        <v>190</v>
      </c>
      <c r="C98" s="75">
        <v>56329895</v>
      </c>
      <c r="D98" s="75">
        <v>56329935</v>
      </c>
      <c r="E98" s="55">
        <v>41</v>
      </c>
      <c r="F98" s="54" t="s">
        <v>3309</v>
      </c>
      <c r="G98" s="54" t="s">
        <v>3310</v>
      </c>
      <c r="H98" s="55" t="s">
        <v>3307</v>
      </c>
      <c r="I98" s="55" t="s">
        <v>3308</v>
      </c>
      <c r="J98" s="55" t="s">
        <v>4980</v>
      </c>
      <c r="K98" s="55" t="s">
        <v>4981</v>
      </c>
      <c r="L98" s="55" t="s">
        <v>157</v>
      </c>
      <c r="M98" s="54" t="s">
        <v>4984</v>
      </c>
      <c r="N98" s="55">
        <v>0</v>
      </c>
      <c r="O98" s="55">
        <v>0</v>
      </c>
      <c r="P98" s="55" t="s">
        <v>4656</v>
      </c>
      <c r="Q98" s="61"/>
      <c r="R98" s="54" t="s">
        <v>4985</v>
      </c>
    </row>
    <row r="99" spans="1:18" x14ac:dyDescent="0.4">
      <c r="A99" t="s">
        <v>2084</v>
      </c>
      <c r="B99" s="53" t="s">
        <v>628</v>
      </c>
      <c r="C99" s="74">
        <v>34830230</v>
      </c>
      <c r="D99" s="74">
        <v>34830271</v>
      </c>
      <c r="E99" s="53">
        <v>42</v>
      </c>
      <c r="F99" t="s">
        <v>2087</v>
      </c>
      <c r="G99" t="s">
        <v>2088</v>
      </c>
      <c r="H99" s="53" t="s">
        <v>2085</v>
      </c>
      <c r="I99" s="53" t="s">
        <v>2086</v>
      </c>
      <c r="J99" s="53" t="s">
        <v>4986</v>
      </c>
      <c r="K99" s="53" t="s">
        <v>2086</v>
      </c>
      <c r="L99" s="53" t="s">
        <v>4650</v>
      </c>
      <c r="M99" t="s">
        <v>4987</v>
      </c>
      <c r="N99" s="53">
        <v>0</v>
      </c>
      <c r="O99" s="53">
        <v>60</v>
      </c>
      <c r="P99" s="53" t="s">
        <v>4700</v>
      </c>
      <c r="R99" t="s">
        <v>4988</v>
      </c>
    </row>
    <row r="100" spans="1:18" x14ac:dyDescent="0.4">
      <c r="A100" t="s">
        <v>1715</v>
      </c>
      <c r="B100" s="53" t="s">
        <v>4702</v>
      </c>
      <c r="C100" s="74">
        <v>0</v>
      </c>
      <c r="F100" t="s">
        <v>1718</v>
      </c>
      <c r="G100" t="s">
        <v>1719</v>
      </c>
      <c r="H100" s="53" t="s">
        <v>1716</v>
      </c>
      <c r="I100" s="53" t="s">
        <v>1717</v>
      </c>
      <c r="J100" s="53" t="s">
        <v>4989</v>
      </c>
      <c r="K100" s="53" t="s">
        <v>4990</v>
      </c>
      <c r="L100" s="53" t="s">
        <v>157</v>
      </c>
      <c r="M100" t="s">
        <v>4991</v>
      </c>
      <c r="N100" s="53">
        <v>4</v>
      </c>
      <c r="O100" s="53">
        <v>0</v>
      </c>
      <c r="P100" s="53" t="s">
        <v>4702</v>
      </c>
      <c r="Q100" s="68" t="s">
        <v>4992</v>
      </c>
      <c r="R100" t="s">
        <v>4707</v>
      </c>
    </row>
    <row r="101" spans="1:18" x14ac:dyDescent="0.4">
      <c r="A101" t="s">
        <v>285</v>
      </c>
      <c r="B101" s="53" t="s">
        <v>290</v>
      </c>
      <c r="C101" s="74">
        <v>17096308</v>
      </c>
      <c r="D101" s="74">
        <v>17096334</v>
      </c>
      <c r="E101" s="53">
        <v>27</v>
      </c>
      <c r="F101" t="s">
        <v>288</v>
      </c>
      <c r="G101" t="s">
        <v>289</v>
      </c>
      <c r="H101" s="53" t="s">
        <v>286</v>
      </c>
      <c r="I101" s="53" t="s">
        <v>287</v>
      </c>
      <c r="J101" s="53" t="s">
        <v>4993</v>
      </c>
      <c r="K101" s="53" t="s">
        <v>4994</v>
      </c>
      <c r="L101" s="53" t="s">
        <v>157</v>
      </c>
      <c r="M101" t="s">
        <v>4995</v>
      </c>
      <c r="N101" s="53">
        <v>16</v>
      </c>
      <c r="O101" s="53">
        <v>60</v>
      </c>
      <c r="P101" s="53" t="s">
        <v>4656</v>
      </c>
      <c r="R101" t="s">
        <v>4996</v>
      </c>
    </row>
    <row r="102" spans="1:18" x14ac:dyDescent="0.4">
      <c r="A102" t="s">
        <v>410</v>
      </c>
      <c r="B102" s="53" t="s">
        <v>415</v>
      </c>
      <c r="C102" s="74">
        <v>5255021</v>
      </c>
      <c r="D102" s="74">
        <v>5255056</v>
      </c>
      <c r="E102" s="53">
        <v>36</v>
      </c>
      <c r="F102" t="s">
        <v>413</v>
      </c>
      <c r="G102" t="s">
        <v>414</v>
      </c>
      <c r="H102" s="53" t="s">
        <v>4997</v>
      </c>
      <c r="I102" s="53" t="s">
        <v>4998</v>
      </c>
      <c r="J102" s="53" t="s">
        <v>4999</v>
      </c>
      <c r="K102" s="53" t="s">
        <v>5000</v>
      </c>
      <c r="L102" s="53" t="s">
        <v>157</v>
      </c>
      <c r="M102" t="s">
        <v>5001</v>
      </c>
      <c r="N102" s="53">
        <v>16</v>
      </c>
      <c r="O102" s="53">
        <v>60</v>
      </c>
      <c r="P102" s="53" t="s">
        <v>4656</v>
      </c>
      <c r="R102" t="s">
        <v>5002</v>
      </c>
    </row>
    <row r="103" spans="1:18" x14ac:dyDescent="0.4">
      <c r="A103" t="s">
        <v>805</v>
      </c>
      <c r="B103" s="53" t="s">
        <v>415</v>
      </c>
      <c r="C103" s="74">
        <v>5251972</v>
      </c>
      <c r="D103" s="74">
        <v>5252021</v>
      </c>
      <c r="E103" s="53">
        <v>50</v>
      </c>
      <c r="F103" t="s">
        <v>808</v>
      </c>
      <c r="G103" t="s">
        <v>809</v>
      </c>
      <c r="H103" s="53" t="s">
        <v>806</v>
      </c>
      <c r="I103" s="53" t="s">
        <v>807</v>
      </c>
      <c r="J103" s="53" t="s">
        <v>5003</v>
      </c>
      <c r="K103" s="53" t="s">
        <v>806</v>
      </c>
      <c r="L103" s="53" t="s">
        <v>4650</v>
      </c>
      <c r="M103" t="s">
        <v>5004</v>
      </c>
      <c r="N103" s="53">
        <v>0</v>
      </c>
      <c r="O103" s="53">
        <v>60</v>
      </c>
      <c r="P103" s="53" t="s">
        <v>4656</v>
      </c>
      <c r="R103" t="s">
        <v>5005</v>
      </c>
    </row>
    <row r="104" spans="1:18" x14ac:dyDescent="0.4">
      <c r="A104" t="s">
        <v>3393</v>
      </c>
      <c r="B104" s="53" t="s">
        <v>1070</v>
      </c>
      <c r="C104" s="74">
        <v>24857340</v>
      </c>
      <c r="D104" s="74">
        <v>24857375</v>
      </c>
      <c r="E104" s="53">
        <v>36</v>
      </c>
      <c r="F104" t="s">
        <v>3396</v>
      </c>
      <c r="G104" t="s">
        <v>3397</v>
      </c>
      <c r="H104" s="53" t="s">
        <v>3394</v>
      </c>
      <c r="I104" s="53" t="s">
        <v>3395</v>
      </c>
      <c r="J104" s="53" t="s">
        <v>5006</v>
      </c>
      <c r="K104" s="53" t="s">
        <v>5007</v>
      </c>
      <c r="L104" s="53" t="s">
        <v>157</v>
      </c>
      <c r="M104" t="s">
        <v>5008</v>
      </c>
      <c r="N104" s="53">
        <v>16</v>
      </c>
      <c r="O104" s="53">
        <v>60</v>
      </c>
      <c r="P104" s="53" t="s">
        <v>4656</v>
      </c>
      <c r="R104" t="s">
        <v>5009</v>
      </c>
    </row>
    <row r="105" spans="1:18" x14ac:dyDescent="0.4">
      <c r="A105" t="s">
        <v>185</v>
      </c>
      <c r="B105" s="53" t="s">
        <v>190</v>
      </c>
      <c r="C105" s="74">
        <v>52672808</v>
      </c>
      <c r="D105" s="74">
        <v>52672820</v>
      </c>
      <c r="E105" s="53">
        <v>13</v>
      </c>
      <c r="F105" t="s">
        <v>188</v>
      </c>
      <c r="G105" t="s">
        <v>189</v>
      </c>
      <c r="H105" s="53" t="s">
        <v>186</v>
      </c>
      <c r="I105" s="53" t="s">
        <v>187</v>
      </c>
      <c r="J105" s="53" t="s">
        <v>5010</v>
      </c>
      <c r="K105" s="53" t="s">
        <v>5011</v>
      </c>
      <c r="L105" s="53" t="s">
        <v>157</v>
      </c>
      <c r="M105" t="s">
        <v>5012</v>
      </c>
      <c r="N105" s="53">
        <v>16</v>
      </c>
      <c r="O105" s="53">
        <v>60</v>
      </c>
      <c r="P105" s="53" t="s">
        <v>4656</v>
      </c>
      <c r="R105" t="s">
        <v>5013</v>
      </c>
    </row>
    <row r="106" spans="1:18" x14ac:dyDescent="0.4">
      <c r="A106" t="s">
        <v>1959</v>
      </c>
      <c r="B106" s="53" t="s">
        <v>1964</v>
      </c>
      <c r="C106" s="74">
        <v>41784913</v>
      </c>
      <c r="D106" s="74">
        <v>41784960</v>
      </c>
      <c r="E106" s="53">
        <v>48</v>
      </c>
      <c r="F106" t="s">
        <v>1962</v>
      </c>
      <c r="G106" t="s">
        <v>1963</v>
      </c>
      <c r="H106" s="53" t="s">
        <v>1960</v>
      </c>
      <c r="I106" s="53" t="s">
        <v>1961</v>
      </c>
      <c r="J106" s="53" t="s">
        <v>5014</v>
      </c>
      <c r="K106" s="53" t="s">
        <v>5015</v>
      </c>
      <c r="L106" s="53" t="s">
        <v>157</v>
      </c>
      <c r="M106" t="s">
        <v>5016</v>
      </c>
      <c r="N106" s="53">
        <v>16</v>
      </c>
      <c r="O106" s="53">
        <v>60</v>
      </c>
      <c r="P106" s="53" t="s">
        <v>4656</v>
      </c>
      <c r="R106" t="s">
        <v>5017</v>
      </c>
    </row>
    <row r="107" spans="1:18" x14ac:dyDescent="0.4">
      <c r="A107" t="s">
        <v>1223</v>
      </c>
      <c r="B107" s="53" t="s">
        <v>239</v>
      </c>
      <c r="C107" s="74">
        <v>60406565</v>
      </c>
      <c r="D107" s="74">
        <v>60406597</v>
      </c>
      <c r="E107" s="53">
        <v>33</v>
      </c>
      <c r="F107" t="s">
        <v>1226</v>
      </c>
      <c r="G107" t="s">
        <v>1227</v>
      </c>
      <c r="H107" s="53" t="s">
        <v>5018</v>
      </c>
      <c r="I107" s="53" t="s">
        <v>5019</v>
      </c>
      <c r="J107" s="53" t="s">
        <v>5020</v>
      </c>
      <c r="K107" s="53" t="s">
        <v>5018</v>
      </c>
      <c r="L107" s="53" t="s">
        <v>4650</v>
      </c>
      <c r="M107" t="s">
        <v>5021</v>
      </c>
      <c r="N107" s="53">
        <v>0</v>
      </c>
      <c r="O107" s="53">
        <v>60</v>
      </c>
      <c r="P107" s="53" t="s">
        <v>4656</v>
      </c>
      <c r="R107" t="s">
        <v>5022</v>
      </c>
    </row>
    <row r="108" spans="1:18" x14ac:dyDescent="0.4">
      <c r="A108" t="s">
        <v>2500</v>
      </c>
      <c r="B108" s="53" t="s">
        <v>491</v>
      </c>
      <c r="C108" s="74">
        <v>30442445</v>
      </c>
      <c r="D108" s="74">
        <v>30442475</v>
      </c>
      <c r="E108" s="53">
        <v>31</v>
      </c>
      <c r="F108" t="s">
        <v>2503</v>
      </c>
      <c r="G108" t="s">
        <v>2504</v>
      </c>
      <c r="H108" s="53" t="s">
        <v>2501</v>
      </c>
      <c r="I108" s="53" t="s">
        <v>2502</v>
      </c>
      <c r="J108" s="53" t="s">
        <v>5023</v>
      </c>
      <c r="K108" s="53" t="s">
        <v>2501</v>
      </c>
      <c r="L108" s="53" t="s">
        <v>4650</v>
      </c>
      <c r="M108" t="s">
        <v>5024</v>
      </c>
      <c r="N108" s="53">
        <v>16</v>
      </c>
      <c r="O108" s="53">
        <v>60</v>
      </c>
      <c r="P108" s="53" t="s">
        <v>5025</v>
      </c>
      <c r="R108" t="s">
        <v>5026</v>
      </c>
    </row>
    <row r="109" spans="1:18" x14ac:dyDescent="0.4">
      <c r="A109" t="s">
        <v>3600</v>
      </c>
      <c r="B109" s="53" t="s">
        <v>133</v>
      </c>
      <c r="C109" s="74">
        <v>4383894</v>
      </c>
      <c r="D109" s="74">
        <v>4383923</v>
      </c>
      <c r="E109" s="53">
        <v>30</v>
      </c>
      <c r="F109" t="s">
        <v>3603</v>
      </c>
      <c r="G109" t="s">
        <v>3604</v>
      </c>
      <c r="H109" s="53" t="s">
        <v>3601</v>
      </c>
      <c r="I109" s="53" t="s">
        <v>3602</v>
      </c>
      <c r="J109" s="53" t="s">
        <v>5027</v>
      </c>
      <c r="K109" s="53" t="s">
        <v>5028</v>
      </c>
      <c r="L109" s="53" t="s">
        <v>157</v>
      </c>
      <c r="M109" t="s">
        <v>5029</v>
      </c>
      <c r="N109" s="53">
        <v>16</v>
      </c>
      <c r="O109" s="53">
        <v>51</v>
      </c>
      <c r="P109" s="53" t="s">
        <v>4656</v>
      </c>
      <c r="R109" t="s">
        <v>5030</v>
      </c>
    </row>
    <row r="110" spans="1:18" x14ac:dyDescent="0.4">
      <c r="A110" t="s">
        <v>904</v>
      </c>
      <c r="B110" s="53" t="s">
        <v>4702</v>
      </c>
      <c r="C110" s="74">
        <v>0</v>
      </c>
      <c r="F110" t="s">
        <v>907</v>
      </c>
      <c r="G110" t="s">
        <v>908</v>
      </c>
      <c r="H110" s="53" t="s">
        <v>905</v>
      </c>
      <c r="I110" s="53" t="s">
        <v>906</v>
      </c>
      <c r="J110" s="53" t="s">
        <v>5031</v>
      </c>
      <c r="K110" s="53" t="s">
        <v>906</v>
      </c>
      <c r="L110" s="53" t="s">
        <v>4650</v>
      </c>
      <c r="M110" t="s">
        <v>5032</v>
      </c>
      <c r="N110" s="53">
        <v>4</v>
      </c>
      <c r="O110" s="53">
        <v>0</v>
      </c>
      <c r="P110" s="53" t="s">
        <v>4702</v>
      </c>
      <c r="Q110" s="68" t="s">
        <v>4706</v>
      </c>
      <c r="R110" t="s">
        <v>5033</v>
      </c>
    </row>
    <row r="111" spans="1:18" x14ac:dyDescent="0.4">
      <c r="A111" t="s">
        <v>3589</v>
      </c>
      <c r="B111" s="53" t="s">
        <v>628</v>
      </c>
      <c r="C111" s="74">
        <v>34762233</v>
      </c>
      <c r="D111" s="74">
        <v>34762262</v>
      </c>
      <c r="E111" s="53">
        <v>30</v>
      </c>
      <c r="F111" t="s">
        <v>3592</v>
      </c>
      <c r="G111" t="s">
        <v>3593</v>
      </c>
      <c r="H111" s="53" t="s">
        <v>3590</v>
      </c>
      <c r="I111" s="53" t="s">
        <v>3591</v>
      </c>
      <c r="J111" s="53" t="s">
        <v>5034</v>
      </c>
      <c r="K111" s="53" t="s">
        <v>5035</v>
      </c>
      <c r="L111" s="53" t="s">
        <v>157</v>
      </c>
      <c r="M111" t="s">
        <v>5036</v>
      </c>
      <c r="N111" s="53">
        <v>0</v>
      </c>
      <c r="O111" s="53">
        <v>31</v>
      </c>
      <c r="P111" s="53" t="s">
        <v>5037</v>
      </c>
      <c r="R111" t="s">
        <v>5038</v>
      </c>
    </row>
    <row r="112" spans="1:18" x14ac:dyDescent="0.4">
      <c r="A112" t="s">
        <v>1386</v>
      </c>
      <c r="B112" s="53" t="s">
        <v>590</v>
      </c>
      <c r="C112" s="74">
        <v>9312762</v>
      </c>
      <c r="D112" s="74">
        <v>9312796</v>
      </c>
      <c r="E112" s="53">
        <v>35</v>
      </c>
      <c r="F112" t="s">
        <v>1389</v>
      </c>
      <c r="G112" t="s">
        <v>1390</v>
      </c>
      <c r="H112" s="53" t="s">
        <v>1387</v>
      </c>
      <c r="I112" s="53" t="s">
        <v>1388</v>
      </c>
      <c r="J112" s="53" t="s">
        <v>5039</v>
      </c>
      <c r="K112" s="53" t="s">
        <v>1387</v>
      </c>
      <c r="L112" s="53" t="s">
        <v>4650</v>
      </c>
      <c r="M112" t="s">
        <v>5040</v>
      </c>
      <c r="N112" s="53">
        <v>16</v>
      </c>
      <c r="O112" s="53">
        <v>39</v>
      </c>
      <c r="P112" s="53" t="s">
        <v>5041</v>
      </c>
      <c r="R112" t="s">
        <v>5042</v>
      </c>
    </row>
    <row r="113" spans="1:18" x14ac:dyDescent="0.4">
      <c r="A113" t="s">
        <v>2270</v>
      </c>
      <c r="B113" s="53" t="s">
        <v>1325</v>
      </c>
      <c r="C113" s="74">
        <v>13378858</v>
      </c>
      <c r="D113" s="74">
        <v>13378891</v>
      </c>
      <c r="E113" s="53">
        <v>34</v>
      </c>
      <c r="F113" t="s">
        <v>2273</v>
      </c>
      <c r="G113" t="s">
        <v>2274</v>
      </c>
      <c r="H113" s="53" t="s">
        <v>2271</v>
      </c>
      <c r="I113" s="53" t="s">
        <v>2272</v>
      </c>
      <c r="J113" s="53" t="s">
        <v>5043</v>
      </c>
      <c r="K113" s="53" t="s">
        <v>5044</v>
      </c>
      <c r="L113" s="53" t="s">
        <v>157</v>
      </c>
      <c r="M113" t="s">
        <v>5045</v>
      </c>
      <c r="N113" s="53">
        <v>16</v>
      </c>
      <c r="O113" s="53">
        <v>60</v>
      </c>
      <c r="P113" s="53" t="s">
        <v>4656</v>
      </c>
      <c r="R113" t="s">
        <v>5046</v>
      </c>
    </row>
    <row r="114" spans="1:18" x14ac:dyDescent="0.4">
      <c r="A114" t="s">
        <v>3732</v>
      </c>
      <c r="B114" s="53" t="s">
        <v>314</v>
      </c>
      <c r="C114" s="74">
        <v>12326510</v>
      </c>
      <c r="D114" s="74">
        <v>12326537</v>
      </c>
      <c r="E114" s="53">
        <v>28</v>
      </c>
      <c r="F114" t="s">
        <v>3735</v>
      </c>
      <c r="G114" t="s">
        <v>3736</v>
      </c>
      <c r="H114" s="53" t="s">
        <v>3733</v>
      </c>
      <c r="I114" s="53" t="s">
        <v>3734</v>
      </c>
      <c r="J114" s="53" t="s">
        <v>5047</v>
      </c>
      <c r="K114" s="53" t="s">
        <v>3733</v>
      </c>
      <c r="L114" s="53" t="s">
        <v>4650</v>
      </c>
      <c r="M114" t="s">
        <v>5048</v>
      </c>
      <c r="N114" s="53">
        <v>0</v>
      </c>
      <c r="O114" s="53">
        <v>46</v>
      </c>
      <c r="P114" s="53" t="s">
        <v>4696</v>
      </c>
      <c r="R114" t="s">
        <v>5049</v>
      </c>
    </row>
    <row r="115" spans="1:18" x14ac:dyDescent="0.4">
      <c r="A115" t="s">
        <v>1037</v>
      </c>
      <c r="B115" s="53" t="s">
        <v>148</v>
      </c>
      <c r="C115" s="74">
        <v>34155718</v>
      </c>
      <c r="D115" s="74">
        <v>34155766</v>
      </c>
      <c r="E115" s="53">
        <v>49</v>
      </c>
      <c r="F115" t="s">
        <v>1040</v>
      </c>
      <c r="G115" t="s">
        <v>1041</v>
      </c>
      <c r="H115" s="53" t="s">
        <v>1038</v>
      </c>
      <c r="I115" s="53" t="s">
        <v>1039</v>
      </c>
      <c r="J115" s="53" t="s">
        <v>5050</v>
      </c>
      <c r="K115" s="53" t="s">
        <v>5051</v>
      </c>
      <c r="L115" s="53" t="s">
        <v>157</v>
      </c>
      <c r="M115" t="s">
        <v>5052</v>
      </c>
      <c r="N115" s="53">
        <v>16</v>
      </c>
      <c r="O115" s="53">
        <v>0</v>
      </c>
      <c r="P115" s="53" t="s">
        <v>5053</v>
      </c>
      <c r="R115" t="s">
        <v>5054</v>
      </c>
    </row>
    <row r="116" spans="1:18" x14ac:dyDescent="0.4">
      <c r="A116" t="s">
        <v>1037</v>
      </c>
      <c r="B116" s="53" t="s">
        <v>4702</v>
      </c>
      <c r="C116" s="74">
        <v>0</v>
      </c>
      <c r="F116" t="s">
        <v>1040</v>
      </c>
      <c r="G116" t="s">
        <v>1041</v>
      </c>
      <c r="H116" s="53" t="s">
        <v>1038</v>
      </c>
      <c r="I116" s="53" t="s">
        <v>1039</v>
      </c>
      <c r="J116" s="53" t="s">
        <v>5050</v>
      </c>
      <c r="K116" s="53" t="s">
        <v>1039</v>
      </c>
      <c r="L116" s="53" t="s">
        <v>4650</v>
      </c>
      <c r="M116" t="s">
        <v>5055</v>
      </c>
      <c r="N116" s="53">
        <v>4</v>
      </c>
      <c r="O116" s="53">
        <v>0</v>
      </c>
      <c r="P116" s="53" t="s">
        <v>4702</v>
      </c>
      <c r="Q116" s="68" t="s">
        <v>4706</v>
      </c>
      <c r="R116" t="s">
        <v>4707</v>
      </c>
    </row>
    <row r="117" spans="1:18" x14ac:dyDescent="0.4">
      <c r="A117" t="s">
        <v>1053</v>
      </c>
      <c r="B117" s="53" t="s">
        <v>327</v>
      </c>
      <c r="C117" s="74">
        <v>12373471</v>
      </c>
      <c r="D117" s="74">
        <v>12373492</v>
      </c>
      <c r="E117" s="53">
        <v>22</v>
      </c>
      <c r="F117" t="s">
        <v>1056</v>
      </c>
      <c r="G117" t="s">
        <v>1057</v>
      </c>
      <c r="H117" s="53" t="s">
        <v>1054</v>
      </c>
      <c r="I117" s="53" t="s">
        <v>1055</v>
      </c>
      <c r="J117" s="53" t="s">
        <v>5056</v>
      </c>
      <c r="K117" s="53" t="s">
        <v>1054</v>
      </c>
      <c r="L117" s="53" t="s">
        <v>4650</v>
      </c>
      <c r="M117" t="s">
        <v>5057</v>
      </c>
      <c r="N117" s="53">
        <v>0</v>
      </c>
      <c r="O117" s="53">
        <v>60</v>
      </c>
      <c r="P117" s="53" t="s">
        <v>4656</v>
      </c>
      <c r="R117" t="s">
        <v>5058</v>
      </c>
    </row>
    <row r="118" spans="1:18" s="54" customFormat="1" x14ac:dyDescent="0.4">
      <c r="A118" t="s">
        <v>1090</v>
      </c>
      <c r="B118" s="53" t="s">
        <v>190</v>
      </c>
      <c r="C118" s="74">
        <v>38043924</v>
      </c>
      <c r="D118" s="74">
        <v>38043969</v>
      </c>
      <c r="E118" s="53">
        <v>46</v>
      </c>
      <c r="F118" t="s">
        <v>1093</v>
      </c>
      <c r="G118" t="s">
        <v>1094</v>
      </c>
      <c r="H118" s="53" t="s">
        <v>1091</v>
      </c>
      <c r="I118" s="53" t="s">
        <v>1092</v>
      </c>
      <c r="J118" s="53" t="s">
        <v>5059</v>
      </c>
      <c r="K118" s="53" t="s">
        <v>1091</v>
      </c>
      <c r="L118" s="53" t="s">
        <v>4650</v>
      </c>
      <c r="M118" t="s">
        <v>5060</v>
      </c>
      <c r="N118" s="53">
        <v>0</v>
      </c>
      <c r="O118" s="53">
        <v>60</v>
      </c>
      <c r="P118" s="53" t="s">
        <v>4652</v>
      </c>
      <c r="Q118" s="60"/>
      <c r="R118" t="s">
        <v>5061</v>
      </c>
    </row>
    <row r="119" spans="1:18" x14ac:dyDescent="0.4">
      <c r="A119" t="s">
        <v>1090</v>
      </c>
      <c r="B119" s="53" t="s">
        <v>4702</v>
      </c>
      <c r="C119" s="74">
        <v>0</v>
      </c>
      <c r="F119" t="s">
        <v>1093</v>
      </c>
      <c r="G119" t="s">
        <v>1094</v>
      </c>
      <c r="H119" s="53" t="s">
        <v>1091</v>
      </c>
      <c r="I119" s="53" t="s">
        <v>1092</v>
      </c>
      <c r="J119" s="53" t="s">
        <v>5059</v>
      </c>
      <c r="K119" s="53" t="s">
        <v>1092</v>
      </c>
      <c r="L119" s="53" t="s">
        <v>4650</v>
      </c>
      <c r="M119" t="s">
        <v>5062</v>
      </c>
      <c r="N119" s="53">
        <v>4</v>
      </c>
      <c r="O119" s="53">
        <v>0</v>
      </c>
      <c r="P119" s="53" t="s">
        <v>4702</v>
      </c>
      <c r="Q119" s="68" t="s">
        <v>4706</v>
      </c>
      <c r="R119" t="s">
        <v>5033</v>
      </c>
    </row>
    <row r="120" spans="1:18" x14ac:dyDescent="0.4">
      <c r="A120" t="s">
        <v>1065</v>
      </c>
      <c r="B120" s="53" t="s">
        <v>1070</v>
      </c>
      <c r="C120" s="74">
        <v>5124274</v>
      </c>
      <c r="D120" s="74">
        <v>5124325</v>
      </c>
      <c r="E120" s="53">
        <v>52</v>
      </c>
      <c r="F120" t="s">
        <v>1068</v>
      </c>
      <c r="G120" t="s">
        <v>1069</v>
      </c>
      <c r="H120" s="53" t="s">
        <v>1066</v>
      </c>
      <c r="I120" s="53" t="s">
        <v>1067</v>
      </c>
      <c r="J120" s="53" t="s">
        <v>5063</v>
      </c>
      <c r="K120" s="53" t="s">
        <v>5064</v>
      </c>
      <c r="L120" s="53" t="s">
        <v>157</v>
      </c>
      <c r="M120" t="s">
        <v>5065</v>
      </c>
      <c r="N120" s="53">
        <v>16</v>
      </c>
      <c r="O120" s="53">
        <v>60</v>
      </c>
      <c r="P120" s="53" t="s">
        <v>4656</v>
      </c>
      <c r="R120" t="s">
        <v>5066</v>
      </c>
    </row>
    <row r="121" spans="1:18" x14ac:dyDescent="0.4">
      <c r="A121" t="s">
        <v>1837</v>
      </c>
      <c r="B121" s="53" t="s">
        <v>491</v>
      </c>
      <c r="C121" s="74">
        <v>47621805</v>
      </c>
      <c r="D121" s="74">
        <v>47621841</v>
      </c>
      <c r="E121" s="53">
        <v>37</v>
      </c>
      <c r="F121" t="s">
        <v>1840</v>
      </c>
      <c r="G121" t="s">
        <v>1841</v>
      </c>
      <c r="H121" s="53" t="s">
        <v>1838</v>
      </c>
      <c r="I121" s="53" t="s">
        <v>1839</v>
      </c>
      <c r="J121" s="53" t="s">
        <v>5067</v>
      </c>
      <c r="K121" s="53" t="s">
        <v>5068</v>
      </c>
      <c r="L121" s="53" t="s">
        <v>157</v>
      </c>
      <c r="M121" t="s">
        <v>5069</v>
      </c>
      <c r="N121" s="53">
        <v>16</v>
      </c>
      <c r="O121" s="53">
        <v>60</v>
      </c>
      <c r="P121" s="53" t="s">
        <v>5070</v>
      </c>
      <c r="R121" t="s">
        <v>5071</v>
      </c>
    </row>
    <row r="122" spans="1:18" x14ac:dyDescent="0.4">
      <c r="A122" t="s">
        <v>1441</v>
      </c>
      <c r="B122" s="53" t="s">
        <v>239</v>
      </c>
      <c r="C122" s="74">
        <v>30421250</v>
      </c>
      <c r="D122" s="74">
        <v>30421258</v>
      </c>
      <c r="E122" s="53">
        <v>9</v>
      </c>
      <c r="F122" t="s">
        <v>1444</v>
      </c>
      <c r="G122" t="s">
        <v>1445</v>
      </c>
      <c r="H122" s="53" t="s">
        <v>1442</v>
      </c>
      <c r="I122" s="53" t="s">
        <v>1443</v>
      </c>
      <c r="J122" s="53" t="s">
        <v>5072</v>
      </c>
      <c r="K122" s="53" t="s">
        <v>1443</v>
      </c>
      <c r="L122" s="53" t="s">
        <v>4650</v>
      </c>
      <c r="M122" t="s">
        <v>5073</v>
      </c>
      <c r="N122" s="53">
        <v>16</v>
      </c>
      <c r="O122" s="53">
        <v>60</v>
      </c>
      <c r="P122" s="53" t="s">
        <v>4656</v>
      </c>
      <c r="R122" t="s">
        <v>5074</v>
      </c>
    </row>
    <row r="123" spans="1:18" x14ac:dyDescent="0.4">
      <c r="A123" t="s">
        <v>2176</v>
      </c>
      <c r="B123" s="53" t="s">
        <v>834</v>
      </c>
      <c r="C123" s="74">
        <v>29785666</v>
      </c>
      <c r="D123" s="74">
        <v>29785703</v>
      </c>
      <c r="E123" s="53">
        <v>38</v>
      </c>
      <c r="F123" t="s">
        <v>2179</v>
      </c>
      <c r="G123" t="s">
        <v>2180</v>
      </c>
      <c r="H123" s="53" t="s">
        <v>2177</v>
      </c>
      <c r="I123" s="53" t="s">
        <v>2178</v>
      </c>
      <c r="J123" s="53" t="s">
        <v>5075</v>
      </c>
      <c r="K123" s="53" t="s">
        <v>2177</v>
      </c>
      <c r="L123" s="53" t="s">
        <v>4650</v>
      </c>
      <c r="M123" t="s">
        <v>5076</v>
      </c>
      <c r="N123" s="53">
        <v>16</v>
      </c>
      <c r="O123" s="53">
        <v>60</v>
      </c>
      <c r="P123" s="53" t="s">
        <v>5077</v>
      </c>
      <c r="R123" t="s">
        <v>5078</v>
      </c>
    </row>
    <row r="124" spans="1:18" x14ac:dyDescent="0.4">
      <c r="A124" t="s">
        <v>448</v>
      </c>
      <c r="B124" s="53" t="s">
        <v>453</v>
      </c>
      <c r="C124" s="74">
        <v>36699595</v>
      </c>
      <c r="D124" s="74">
        <v>36699634</v>
      </c>
      <c r="E124" s="53">
        <v>40</v>
      </c>
      <c r="F124" t="s">
        <v>451</v>
      </c>
      <c r="G124" t="s">
        <v>452</v>
      </c>
      <c r="H124" s="53" t="s">
        <v>449</v>
      </c>
      <c r="I124" s="53" t="s">
        <v>450</v>
      </c>
      <c r="J124" s="53" t="s">
        <v>5079</v>
      </c>
      <c r="K124" s="53" t="s">
        <v>5080</v>
      </c>
      <c r="L124" s="53" t="s">
        <v>157</v>
      </c>
      <c r="M124" t="s">
        <v>5081</v>
      </c>
      <c r="N124" s="53">
        <v>16</v>
      </c>
      <c r="O124" s="53">
        <v>60</v>
      </c>
      <c r="P124" s="53" t="s">
        <v>5082</v>
      </c>
      <c r="R124" t="s">
        <v>5083</v>
      </c>
    </row>
    <row r="125" spans="1:18" x14ac:dyDescent="0.4">
      <c r="A125" t="s">
        <v>1915</v>
      </c>
      <c r="B125" s="53" t="s">
        <v>190</v>
      </c>
      <c r="C125" s="74">
        <v>43119974</v>
      </c>
      <c r="D125" s="74">
        <v>43120003</v>
      </c>
      <c r="E125" s="53">
        <v>30</v>
      </c>
      <c r="F125" t="s">
        <v>1918</v>
      </c>
      <c r="G125" t="s">
        <v>1919</v>
      </c>
      <c r="H125" s="53" t="s">
        <v>1916</v>
      </c>
      <c r="I125" s="53" t="s">
        <v>1917</v>
      </c>
      <c r="J125" s="53" t="s">
        <v>5084</v>
      </c>
      <c r="K125" s="53" t="s">
        <v>1916</v>
      </c>
      <c r="L125" s="53" t="s">
        <v>4650</v>
      </c>
      <c r="M125" t="s">
        <v>5085</v>
      </c>
      <c r="N125" s="53">
        <v>0</v>
      </c>
      <c r="O125" s="53">
        <v>19</v>
      </c>
      <c r="P125" s="53" t="s">
        <v>5086</v>
      </c>
      <c r="R125" t="s">
        <v>5087</v>
      </c>
    </row>
    <row r="126" spans="1:18" x14ac:dyDescent="0.4">
      <c r="A126" t="s">
        <v>1915</v>
      </c>
      <c r="B126" s="53" t="s">
        <v>4702</v>
      </c>
      <c r="C126" s="74">
        <v>0</v>
      </c>
      <c r="F126" t="s">
        <v>1918</v>
      </c>
      <c r="G126" t="s">
        <v>1919</v>
      </c>
      <c r="H126" s="53" t="s">
        <v>1916</v>
      </c>
      <c r="I126" s="53" t="s">
        <v>1917</v>
      </c>
      <c r="J126" s="53" t="s">
        <v>5084</v>
      </c>
      <c r="K126" s="53" t="s">
        <v>1916</v>
      </c>
      <c r="L126" s="53" t="s">
        <v>4650</v>
      </c>
      <c r="M126" t="s">
        <v>5088</v>
      </c>
      <c r="N126" s="53">
        <v>4</v>
      </c>
      <c r="O126" s="53">
        <v>0</v>
      </c>
      <c r="P126" s="53" t="s">
        <v>4702</v>
      </c>
      <c r="Q126" s="68" t="s">
        <v>4706</v>
      </c>
      <c r="R126" t="s">
        <v>4739</v>
      </c>
    </row>
    <row r="127" spans="1:18" x14ac:dyDescent="0.4">
      <c r="A127" t="s">
        <v>1519</v>
      </c>
      <c r="B127" s="53" t="s">
        <v>162</v>
      </c>
      <c r="C127" s="74">
        <v>10327039</v>
      </c>
      <c r="D127" s="74">
        <v>10327070</v>
      </c>
      <c r="E127" s="53">
        <v>32</v>
      </c>
      <c r="F127" t="s">
        <v>1522</v>
      </c>
      <c r="G127" t="s">
        <v>1523</v>
      </c>
      <c r="H127" s="53" t="s">
        <v>1520</v>
      </c>
      <c r="I127" s="53" t="s">
        <v>1521</v>
      </c>
      <c r="J127" s="53" t="s">
        <v>5089</v>
      </c>
      <c r="K127" s="53" t="s">
        <v>5090</v>
      </c>
      <c r="L127" s="53" t="s">
        <v>157</v>
      </c>
      <c r="M127" t="s">
        <v>5091</v>
      </c>
      <c r="N127" s="53">
        <v>16</v>
      </c>
      <c r="O127" s="53">
        <v>60</v>
      </c>
      <c r="P127" s="53" t="s">
        <v>5092</v>
      </c>
      <c r="R127" t="s">
        <v>5093</v>
      </c>
    </row>
    <row r="128" spans="1:18" x14ac:dyDescent="0.4">
      <c r="A128" t="s">
        <v>2679</v>
      </c>
      <c r="B128" s="53" t="s">
        <v>177</v>
      </c>
      <c r="C128" s="74">
        <v>10662576</v>
      </c>
      <c r="D128" s="74">
        <v>10662607</v>
      </c>
      <c r="E128" s="53">
        <v>32</v>
      </c>
      <c r="F128" t="s">
        <v>2682</v>
      </c>
      <c r="G128" t="s">
        <v>2683</v>
      </c>
      <c r="H128" s="53" t="s">
        <v>2680</v>
      </c>
      <c r="I128" s="53" t="s">
        <v>2681</v>
      </c>
      <c r="J128" s="53" t="s">
        <v>5094</v>
      </c>
      <c r="K128" s="53" t="s">
        <v>2680</v>
      </c>
      <c r="L128" s="53" t="s">
        <v>4650</v>
      </c>
      <c r="M128" t="s">
        <v>5095</v>
      </c>
      <c r="N128" s="53">
        <v>0</v>
      </c>
      <c r="O128" s="53">
        <v>60</v>
      </c>
      <c r="P128" s="53" t="s">
        <v>5096</v>
      </c>
      <c r="R128" t="s">
        <v>5097</v>
      </c>
    </row>
    <row r="129" spans="1:18" x14ac:dyDescent="0.4">
      <c r="A129" t="s">
        <v>2554</v>
      </c>
      <c r="B129" s="53" t="s">
        <v>114</v>
      </c>
      <c r="C129" s="74">
        <v>9728385</v>
      </c>
      <c r="D129" s="74">
        <v>9728418</v>
      </c>
      <c r="E129" s="53">
        <v>34</v>
      </c>
      <c r="F129" t="s">
        <v>2557</v>
      </c>
      <c r="G129" t="s">
        <v>2558</v>
      </c>
      <c r="H129" s="53" t="s">
        <v>5098</v>
      </c>
      <c r="I129" s="53" t="s">
        <v>5099</v>
      </c>
      <c r="J129" s="53" t="s">
        <v>5100</v>
      </c>
      <c r="K129" s="53" t="s">
        <v>5101</v>
      </c>
      <c r="L129" s="53" t="s">
        <v>157</v>
      </c>
      <c r="M129" t="s">
        <v>5102</v>
      </c>
      <c r="N129" s="53">
        <v>16</v>
      </c>
      <c r="O129" s="53">
        <v>60</v>
      </c>
      <c r="P129" s="53" t="s">
        <v>4656</v>
      </c>
      <c r="R129" t="s">
        <v>5103</v>
      </c>
    </row>
    <row r="130" spans="1:18" s="54" customFormat="1" x14ac:dyDescent="0.4">
      <c r="A130" t="s">
        <v>126</v>
      </c>
      <c r="B130" s="53" t="s">
        <v>132</v>
      </c>
      <c r="C130" s="74">
        <v>37324115</v>
      </c>
      <c r="D130" s="74">
        <v>37324165</v>
      </c>
      <c r="E130" s="53">
        <v>51</v>
      </c>
      <c r="F130" t="s">
        <v>130</v>
      </c>
      <c r="G130" t="s">
        <v>131</v>
      </c>
      <c r="H130" s="53" t="s">
        <v>128</v>
      </c>
      <c r="I130" s="53" t="s">
        <v>129</v>
      </c>
      <c r="J130" s="53" t="s">
        <v>5104</v>
      </c>
      <c r="K130" s="53" t="s">
        <v>128</v>
      </c>
      <c r="L130" s="53" t="s">
        <v>4650</v>
      </c>
      <c r="M130" t="s">
        <v>5105</v>
      </c>
      <c r="N130" s="53">
        <v>0</v>
      </c>
      <c r="O130" s="53">
        <v>60</v>
      </c>
      <c r="P130" s="53" t="s">
        <v>4656</v>
      </c>
      <c r="Q130" s="60"/>
      <c r="R130" t="s">
        <v>5106</v>
      </c>
    </row>
    <row r="131" spans="1:18" s="54" customFormat="1" x14ac:dyDescent="0.4">
      <c r="A131" t="s">
        <v>1726</v>
      </c>
      <c r="B131" s="53" t="s">
        <v>1731</v>
      </c>
      <c r="C131" s="74">
        <v>8970755</v>
      </c>
      <c r="D131" s="74">
        <v>8970778</v>
      </c>
      <c r="E131" s="53">
        <v>24</v>
      </c>
      <c r="F131" t="s">
        <v>1729</v>
      </c>
      <c r="G131" t="s">
        <v>1730</v>
      </c>
      <c r="H131" s="53" t="s">
        <v>1727</v>
      </c>
      <c r="I131" s="53" t="s">
        <v>1728</v>
      </c>
      <c r="J131" s="53" t="s">
        <v>5107</v>
      </c>
      <c r="K131" s="53" t="s">
        <v>5108</v>
      </c>
      <c r="L131" s="53" t="s">
        <v>157</v>
      </c>
      <c r="M131" t="s">
        <v>5109</v>
      </c>
      <c r="N131" s="53">
        <v>16</v>
      </c>
      <c r="O131" s="53">
        <v>0</v>
      </c>
      <c r="P131" s="53" t="s">
        <v>5110</v>
      </c>
      <c r="Q131" s="60"/>
      <c r="R131" t="s">
        <v>5111</v>
      </c>
    </row>
    <row r="132" spans="1:18" x14ac:dyDescent="0.4">
      <c r="A132" t="s">
        <v>1726</v>
      </c>
      <c r="B132" s="53" t="s">
        <v>4702</v>
      </c>
      <c r="C132" s="74">
        <v>0</v>
      </c>
      <c r="F132" t="s">
        <v>1729</v>
      </c>
      <c r="G132" t="s">
        <v>1730</v>
      </c>
      <c r="H132" s="53" t="s">
        <v>1727</v>
      </c>
      <c r="I132" s="53" t="s">
        <v>1728</v>
      </c>
      <c r="J132" s="53" t="s">
        <v>5107</v>
      </c>
      <c r="K132" s="53" t="s">
        <v>1727</v>
      </c>
      <c r="L132" s="53" t="s">
        <v>4650</v>
      </c>
      <c r="M132" t="s">
        <v>5112</v>
      </c>
      <c r="N132" s="53">
        <v>4</v>
      </c>
      <c r="O132" s="53">
        <v>0</v>
      </c>
      <c r="P132" s="53" t="s">
        <v>4702</v>
      </c>
      <c r="Q132" s="68" t="s">
        <v>4706</v>
      </c>
      <c r="R132" t="s">
        <v>4729</v>
      </c>
    </row>
    <row r="133" spans="1:18" x14ac:dyDescent="0.4">
      <c r="A133" s="54" t="s">
        <v>347</v>
      </c>
      <c r="B133" s="55" t="s">
        <v>327</v>
      </c>
      <c r="C133" s="75"/>
      <c r="D133" s="75" t="s">
        <v>352</v>
      </c>
      <c r="E133" s="55"/>
      <c r="F133" s="54"/>
      <c r="G133" s="54"/>
      <c r="H133" s="55"/>
      <c r="I133" s="55"/>
      <c r="J133" s="55"/>
      <c r="K133" s="55"/>
      <c r="L133" s="55"/>
      <c r="M133" s="54"/>
      <c r="N133" s="55"/>
      <c r="O133" s="55"/>
      <c r="P133" s="55"/>
      <c r="Q133" s="61"/>
      <c r="R133" s="54"/>
    </row>
    <row r="134" spans="1:18" x14ac:dyDescent="0.4">
      <c r="A134" s="54" t="s">
        <v>5113</v>
      </c>
      <c r="B134" s="55" t="s">
        <v>327</v>
      </c>
      <c r="C134" s="75">
        <v>42445082</v>
      </c>
      <c r="D134" s="75">
        <v>42445145</v>
      </c>
      <c r="E134" s="55">
        <v>64</v>
      </c>
      <c r="F134" s="54" t="s">
        <v>350</v>
      </c>
      <c r="G134" s="54" t="s">
        <v>351</v>
      </c>
      <c r="H134" s="55" t="s">
        <v>348</v>
      </c>
      <c r="I134" s="55" t="s">
        <v>349</v>
      </c>
      <c r="J134" s="55" t="s">
        <v>5114</v>
      </c>
      <c r="K134" s="55" t="s">
        <v>348</v>
      </c>
      <c r="L134" s="55" t="s">
        <v>4650</v>
      </c>
      <c r="M134" s="54" t="s">
        <v>5115</v>
      </c>
      <c r="N134" s="55">
        <v>0</v>
      </c>
      <c r="O134" s="55">
        <v>0</v>
      </c>
      <c r="P134" s="55" t="s">
        <v>4656</v>
      </c>
      <c r="Q134" s="61"/>
      <c r="R134" s="54" t="s">
        <v>5116</v>
      </c>
    </row>
    <row r="135" spans="1:18" x14ac:dyDescent="0.4">
      <c r="A135" s="54" t="s">
        <v>5113</v>
      </c>
      <c r="B135" s="55" t="s">
        <v>327</v>
      </c>
      <c r="C135" s="75">
        <v>42450323</v>
      </c>
      <c r="D135" s="75">
        <v>42450386</v>
      </c>
      <c r="E135" s="55">
        <v>64</v>
      </c>
      <c r="F135" s="54" t="s">
        <v>350</v>
      </c>
      <c r="G135" s="54" t="s">
        <v>351</v>
      </c>
      <c r="H135" s="55" t="s">
        <v>348</v>
      </c>
      <c r="I135" s="55" t="s">
        <v>349</v>
      </c>
      <c r="J135" s="55" t="s">
        <v>5114</v>
      </c>
      <c r="K135" s="55" t="s">
        <v>348</v>
      </c>
      <c r="L135" s="55" t="s">
        <v>4650</v>
      </c>
      <c r="M135" s="54" t="s">
        <v>5115</v>
      </c>
      <c r="N135" s="55">
        <v>0</v>
      </c>
      <c r="O135" s="55">
        <v>0</v>
      </c>
      <c r="P135" s="55" t="s">
        <v>4656</v>
      </c>
      <c r="Q135" s="61"/>
      <c r="R135" s="54" t="s">
        <v>5117</v>
      </c>
    </row>
    <row r="136" spans="1:18" x14ac:dyDescent="0.4">
      <c r="A136" t="s">
        <v>2611</v>
      </c>
      <c r="B136" s="53" t="s">
        <v>453</v>
      </c>
      <c r="C136" s="74">
        <v>51017962</v>
      </c>
      <c r="D136" s="74">
        <v>51017984</v>
      </c>
      <c r="E136" s="53">
        <v>23</v>
      </c>
      <c r="F136" t="s">
        <v>2614</v>
      </c>
      <c r="G136" t="s">
        <v>2615</v>
      </c>
      <c r="H136" s="53" t="s">
        <v>2612</v>
      </c>
      <c r="I136" s="53" t="s">
        <v>2613</v>
      </c>
      <c r="J136" s="53" t="s">
        <v>5118</v>
      </c>
      <c r="K136" s="53" t="s">
        <v>5119</v>
      </c>
      <c r="L136" s="53" t="s">
        <v>157</v>
      </c>
      <c r="M136" t="s">
        <v>5120</v>
      </c>
      <c r="N136" s="53">
        <v>16</v>
      </c>
      <c r="O136" s="53">
        <v>60</v>
      </c>
      <c r="P136" s="53" t="s">
        <v>4656</v>
      </c>
      <c r="R136" t="s">
        <v>5121</v>
      </c>
    </row>
    <row r="137" spans="1:18" x14ac:dyDescent="0.4">
      <c r="A137" t="s">
        <v>3361</v>
      </c>
      <c r="B137" s="53" t="s">
        <v>590</v>
      </c>
      <c r="C137" s="74">
        <v>46397082</v>
      </c>
      <c r="D137" s="74">
        <v>46397112</v>
      </c>
      <c r="E137" s="53">
        <v>31</v>
      </c>
      <c r="F137" t="s">
        <v>3364</v>
      </c>
      <c r="G137" t="s">
        <v>3365</v>
      </c>
      <c r="H137" s="53" t="s">
        <v>5122</v>
      </c>
      <c r="I137" s="53" t="s">
        <v>5123</v>
      </c>
      <c r="J137" s="53" t="s">
        <v>5124</v>
      </c>
      <c r="K137" s="53" t="s">
        <v>5122</v>
      </c>
      <c r="L137" s="53" t="s">
        <v>4650</v>
      </c>
      <c r="M137" t="s">
        <v>5125</v>
      </c>
      <c r="N137" s="53">
        <v>0</v>
      </c>
      <c r="O137" s="53">
        <v>60</v>
      </c>
      <c r="P137" s="53" t="s">
        <v>4656</v>
      </c>
      <c r="R137" t="s">
        <v>5126</v>
      </c>
    </row>
    <row r="138" spans="1:18" x14ac:dyDescent="0.4">
      <c r="A138" t="s">
        <v>2249</v>
      </c>
      <c r="B138" s="53" t="s">
        <v>132</v>
      </c>
      <c r="C138" s="74">
        <v>46457692</v>
      </c>
      <c r="D138" s="74">
        <v>46457753</v>
      </c>
      <c r="E138" s="53">
        <v>62</v>
      </c>
      <c r="F138" t="s">
        <v>2252</v>
      </c>
      <c r="G138" t="s">
        <v>2253</v>
      </c>
      <c r="H138" s="53" t="s">
        <v>5127</v>
      </c>
      <c r="I138" s="53" t="s">
        <v>5128</v>
      </c>
      <c r="J138" s="53" t="s">
        <v>5129</v>
      </c>
      <c r="K138" s="53" t="s">
        <v>5128</v>
      </c>
      <c r="L138" s="53" t="s">
        <v>4650</v>
      </c>
      <c r="M138" t="s">
        <v>5130</v>
      </c>
      <c r="N138" s="53">
        <v>0</v>
      </c>
      <c r="O138" s="53">
        <v>60</v>
      </c>
      <c r="P138" s="53" t="s">
        <v>4656</v>
      </c>
      <c r="R138" t="s">
        <v>5131</v>
      </c>
    </row>
    <row r="139" spans="1:18" x14ac:dyDescent="0.4">
      <c r="A139" t="s">
        <v>2702</v>
      </c>
      <c r="B139" s="53" t="s">
        <v>1964</v>
      </c>
      <c r="C139" s="74">
        <v>7378022</v>
      </c>
      <c r="D139" s="74">
        <v>7378067</v>
      </c>
      <c r="E139" s="53">
        <v>46</v>
      </c>
      <c r="F139" t="s">
        <v>2705</v>
      </c>
      <c r="G139" t="s">
        <v>2706</v>
      </c>
      <c r="H139" s="53" t="s">
        <v>2703</v>
      </c>
      <c r="I139" s="53" t="s">
        <v>2704</v>
      </c>
      <c r="J139" s="53" t="s">
        <v>5132</v>
      </c>
      <c r="K139" s="53" t="s">
        <v>5133</v>
      </c>
      <c r="L139" s="53" t="s">
        <v>157</v>
      </c>
      <c r="M139" t="s">
        <v>5134</v>
      </c>
      <c r="N139" s="53">
        <v>16</v>
      </c>
      <c r="O139" s="53">
        <v>60</v>
      </c>
      <c r="P139" s="53" t="s">
        <v>4656</v>
      </c>
      <c r="R139" t="s">
        <v>5135</v>
      </c>
    </row>
    <row r="140" spans="1:18" s="54" customFormat="1" x14ac:dyDescent="0.4">
      <c r="A140" t="s">
        <v>754</v>
      </c>
      <c r="B140" s="53" t="s">
        <v>148</v>
      </c>
      <c r="C140" s="74">
        <v>23499724</v>
      </c>
      <c r="D140" s="74">
        <v>23499747</v>
      </c>
      <c r="E140" s="53">
        <v>24</v>
      </c>
      <c r="F140" t="s">
        <v>757</v>
      </c>
      <c r="G140" t="s">
        <v>758</v>
      </c>
      <c r="H140" s="53" t="s">
        <v>755</v>
      </c>
      <c r="I140" s="53" t="s">
        <v>756</v>
      </c>
      <c r="J140" s="53" t="s">
        <v>5136</v>
      </c>
      <c r="K140" s="53" t="s">
        <v>755</v>
      </c>
      <c r="L140" s="53" t="s">
        <v>4650</v>
      </c>
      <c r="M140" t="s">
        <v>5137</v>
      </c>
      <c r="N140" s="53">
        <v>0</v>
      </c>
      <c r="O140" s="53">
        <v>60</v>
      </c>
      <c r="P140" s="53" t="s">
        <v>4656</v>
      </c>
      <c r="Q140" s="60"/>
      <c r="R140" t="s">
        <v>5138</v>
      </c>
    </row>
    <row r="141" spans="1:18" x14ac:dyDescent="0.4">
      <c r="A141" t="s">
        <v>3829</v>
      </c>
      <c r="B141" s="53" t="s">
        <v>114</v>
      </c>
      <c r="C141" s="74">
        <v>14223019</v>
      </c>
      <c r="D141" s="74">
        <v>14223038</v>
      </c>
      <c r="E141" s="53">
        <v>20</v>
      </c>
      <c r="F141" t="s">
        <v>3832</v>
      </c>
      <c r="G141" t="s">
        <v>3833</v>
      </c>
      <c r="H141" s="53" t="s">
        <v>3830</v>
      </c>
      <c r="I141" s="53" t="s">
        <v>3831</v>
      </c>
      <c r="J141" s="53" t="s">
        <v>5139</v>
      </c>
      <c r="K141" s="53" t="s">
        <v>3830</v>
      </c>
      <c r="L141" s="53" t="s">
        <v>4650</v>
      </c>
      <c r="M141" t="s">
        <v>5140</v>
      </c>
      <c r="N141" s="53">
        <v>0</v>
      </c>
      <c r="O141" s="53">
        <v>60</v>
      </c>
      <c r="P141" s="53" t="s">
        <v>5096</v>
      </c>
      <c r="R141" t="s">
        <v>5141</v>
      </c>
    </row>
    <row r="142" spans="1:18" x14ac:dyDescent="0.4">
      <c r="A142" t="s">
        <v>2578</v>
      </c>
      <c r="B142" s="53" t="s">
        <v>148</v>
      </c>
      <c r="C142" s="74">
        <v>68018777</v>
      </c>
      <c r="D142" s="74">
        <v>68018794</v>
      </c>
      <c r="E142" s="53">
        <v>18</v>
      </c>
      <c r="F142" t="s">
        <v>2581</v>
      </c>
      <c r="G142" t="s">
        <v>2582</v>
      </c>
      <c r="H142" s="53" t="s">
        <v>2579</v>
      </c>
      <c r="I142" s="53" t="s">
        <v>2580</v>
      </c>
      <c r="J142" s="53" t="s">
        <v>5142</v>
      </c>
      <c r="K142" s="53" t="s">
        <v>2579</v>
      </c>
      <c r="L142" s="53" t="s">
        <v>4650</v>
      </c>
      <c r="M142" t="s">
        <v>5143</v>
      </c>
      <c r="N142" s="53">
        <v>0</v>
      </c>
      <c r="O142" s="53">
        <v>60</v>
      </c>
      <c r="P142" s="53" t="s">
        <v>4656</v>
      </c>
      <c r="R142" t="s">
        <v>5144</v>
      </c>
    </row>
    <row r="143" spans="1:18" x14ac:dyDescent="0.4">
      <c r="A143" t="s">
        <v>779</v>
      </c>
      <c r="B143" s="53" t="s">
        <v>516</v>
      </c>
      <c r="C143" s="74">
        <v>36172517</v>
      </c>
      <c r="D143" s="74">
        <v>36172590</v>
      </c>
      <c r="E143" s="53">
        <v>74</v>
      </c>
      <c r="F143" t="s">
        <v>782</v>
      </c>
      <c r="G143" t="s">
        <v>783</v>
      </c>
      <c r="H143" s="53" t="s">
        <v>780</v>
      </c>
      <c r="I143" s="53" t="s">
        <v>781</v>
      </c>
      <c r="J143" s="53" t="s">
        <v>5145</v>
      </c>
      <c r="K143" s="53" t="s">
        <v>780</v>
      </c>
      <c r="L143" s="53" t="s">
        <v>4650</v>
      </c>
      <c r="M143" t="s">
        <v>5146</v>
      </c>
      <c r="N143" s="53">
        <v>0</v>
      </c>
      <c r="O143" s="53">
        <v>60</v>
      </c>
      <c r="P143" s="53" t="s">
        <v>4656</v>
      </c>
      <c r="R143" t="s">
        <v>5147</v>
      </c>
    </row>
    <row r="144" spans="1:18" x14ac:dyDescent="0.4">
      <c r="A144" t="s">
        <v>1693</v>
      </c>
      <c r="B144" s="53" t="s">
        <v>1457</v>
      </c>
      <c r="C144" s="74">
        <v>8042475</v>
      </c>
      <c r="D144" s="74">
        <v>8042526</v>
      </c>
      <c r="E144" s="53">
        <v>52</v>
      </c>
      <c r="F144" t="s">
        <v>1696</v>
      </c>
      <c r="G144" t="s">
        <v>1697</v>
      </c>
      <c r="H144" s="53" t="s">
        <v>1694</v>
      </c>
      <c r="I144" s="53" t="s">
        <v>1695</v>
      </c>
      <c r="J144" s="53" t="s">
        <v>5148</v>
      </c>
      <c r="K144" s="53" t="s">
        <v>1694</v>
      </c>
      <c r="L144" s="53" t="s">
        <v>4650</v>
      </c>
      <c r="M144" t="s">
        <v>5149</v>
      </c>
      <c r="N144" s="53">
        <v>0</v>
      </c>
      <c r="O144" s="53">
        <v>60</v>
      </c>
      <c r="P144" s="53" t="s">
        <v>4656</v>
      </c>
      <c r="R144" t="s">
        <v>5150</v>
      </c>
    </row>
    <row r="145" spans="1:18" x14ac:dyDescent="0.4">
      <c r="A145" t="s">
        <v>1848</v>
      </c>
      <c r="B145" s="53" t="s">
        <v>1457</v>
      </c>
      <c r="C145" s="74">
        <v>40093533</v>
      </c>
      <c r="D145" s="74">
        <v>40093591</v>
      </c>
      <c r="E145" s="53">
        <v>59</v>
      </c>
      <c r="F145" t="s">
        <v>1851</v>
      </c>
      <c r="G145" t="s">
        <v>1852</v>
      </c>
      <c r="H145" s="53" t="s">
        <v>1849</v>
      </c>
      <c r="I145" s="53" t="s">
        <v>1850</v>
      </c>
      <c r="J145" s="53" t="s">
        <v>5151</v>
      </c>
      <c r="K145" s="53" t="s">
        <v>1849</v>
      </c>
      <c r="L145" s="53" t="s">
        <v>4650</v>
      </c>
      <c r="M145" t="s">
        <v>5152</v>
      </c>
      <c r="N145" s="53">
        <v>0</v>
      </c>
      <c r="O145" s="53">
        <v>60</v>
      </c>
      <c r="P145" s="53" t="s">
        <v>4656</v>
      </c>
      <c r="R145" t="s">
        <v>5153</v>
      </c>
    </row>
    <row r="146" spans="1:18" x14ac:dyDescent="0.4">
      <c r="A146" s="54" t="s">
        <v>5154</v>
      </c>
      <c r="B146" s="55" t="s">
        <v>2695</v>
      </c>
      <c r="C146" s="75">
        <v>6425894</v>
      </c>
      <c r="D146" s="75">
        <v>6425949</v>
      </c>
      <c r="E146" s="55">
        <v>56</v>
      </c>
      <c r="F146" s="54" t="s">
        <v>3820</v>
      </c>
      <c r="G146" s="54" t="s">
        <v>3821</v>
      </c>
      <c r="H146" s="55" t="s">
        <v>3818</v>
      </c>
      <c r="I146" s="55" t="s">
        <v>3819</v>
      </c>
      <c r="J146" s="55" t="s">
        <v>5155</v>
      </c>
      <c r="K146" s="55" t="s">
        <v>5156</v>
      </c>
      <c r="L146" s="55" t="s">
        <v>157</v>
      </c>
      <c r="M146" s="54" t="s">
        <v>5157</v>
      </c>
      <c r="N146" s="55">
        <v>16</v>
      </c>
      <c r="O146" s="55">
        <v>57</v>
      </c>
      <c r="P146" s="55" t="s">
        <v>4656</v>
      </c>
      <c r="Q146" s="61"/>
      <c r="R146" s="54" t="s">
        <v>5158</v>
      </c>
    </row>
    <row r="147" spans="1:18" s="54" customFormat="1" x14ac:dyDescent="0.4">
      <c r="A147" s="54" t="s">
        <v>5154</v>
      </c>
      <c r="B147" s="55" t="s">
        <v>440</v>
      </c>
      <c r="C147" s="75">
        <v>65170532</v>
      </c>
      <c r="D147" s="75">
        <v>65170587</v>
      </c>
      <c r="E147" s="55">
        <v>56</v>
      </c>
      <c r="F147" s="54" t="s">
        <v>3820</v>
      </c>
      <c r="G147" s="54" t="s">
        <v>3821</v>
      </c>
      <c r="H147" s="55" t="s">
        <v>3818</v>
      </c>
      <c r="I147" s="55" t="s">
        <v>3819</v>
      </c>
      <c r="J147" s="55" t="s">
        <v>5155</v>
      </c>
      <c r="K147" s="55" t="s">
        <v>5156</v>
      </c>
      <c r="L147" s="55" t="s">
        <v>157</v>
      </c>
      <c r="M147" s="54" t="s">
        <v>5159</v>
      </c>
      <c r="N147" s="55">
        <v>16</v>
      </c>
      <c r="O147" s="55">
        <v>26</v>
      </c>
      <c r="P147" s="55" t="s">
        <v>4656</v>
      </c>
      <c r="Q147" s="61"/>
      <c r="R147" s="54" t="s">
        <v>5160</v>
      </c>
    </row>
    <row r="148" spans="1:18" s="54" customFormat="1" x14ac:dyDescent="0.4">
      <c r="A148" t="s">
        <v>1596</v>
      </c>
      <c r="B148" s="53" t="s">
        <v>1601</v>
      </c>
      <c r="C148" s="74">
        <v>20109280</v>
      </c>
      <c r="D148" s="74">
        <v>20109332</v>
      </c>
      <c r="E148" s="53">
        <v>53</v>
      </c>
      <c r="F148" t="s">
        <v>1599</v>
      </c>
      <c r="G148" t="s">
        <v>1600</v>
      </c>
      <c r="H148" s="53" t="s">
        <v>5161</v>
      </c>
      <c r="I148" s="53" t="s">
        <v>5162</v>
      </c>
      <c r="J148" s="53" t="s">
        <v>5163</v>
      </c>
      <c r="K148" s="53" t="s">
        <v>5161</v>
      </c>
      <c r="L148" s="53" t="s">
        <v>4650</v>
      </c>
      <c r="M148" t="s">
        <v>5164</v>
      </c>
      <c r="N148" s="53">
        <v>0</v>
      </c>
      <c r="O148" s="53">
        <v>60</v>
      </c>
      <c r="P148" s="53" t="s">
        <v>4656</v>
      </c>
      <c r="Q148" s="60"/>
      <c r="R148" t="s">
        <v>5165</v>
      </c>
    </row>
    <row r="149" spans="1:18" x14ac:dyDescent="0.4">
      <c r="A149" t="s">
        <v>1574</v>
      </c>
      <c r="B149" s="53" t="s">
        <v>133</v>
      </c>
      <c r="C149" s="74">
        <v>25285963</v>
      </c>
      <c r="D149" s="74">
        <v>25285990</v>
      </c>
      <c r="E149" s="53">
        <v>28</v>
      </c>
      <c r="F149" t="s">
        <v>1577</v>
      </c>
      <c r="G149" t="s">
        <v>1578</v>
      </c>
      <c r="H149" s="53" t="s">
        <v>1575</v>
      </c>
      <c r="I149" s="53" t="s">
        <v>1576</v>
      </c>
      <c r="J149" s="53" t="s">
        <v>5166</v>
      </c>
      <c r="K149" s="53" t="s">
        <v>5167</v>
      </c>
      <c r="L149" s="53" t="s">
        <v>157</v>
      </c>
      <c r="M149" t="s">
        <v>5168</v>
      </c>
      <c r="N149" s="53">
        <v>16</v>
      </c>
      <c r="O149" s="53">
        <v>60</v>
      </c>
      <c r="P149" s="53" t="s">
        <v>5169</v>
      </c>
      <c r="R149" t="s">
        <v>5170</v>
      </c>
    </row>
    <row r="150" spans="1:18" x14ac:dyDescent="0.4">
      <c r="A150" t="s">
        <v>3460</v>
      </c>
      <c r="B150" s="53" t="s">
        <v>252</v>
      </c>
      <c r="C150" s="74">
        <v>27211786</v>
      </c>
      <c r="D150" s="74">
        <v>27211812</v>
      </c>
      <c r="E150" s="53">
        <v>27</v>
      </c>
      <c r="F150" t="s">
        <v>3463</v>
      </c>
      <c r="G150" t="s">
        <v>3464</v>
      </c>
      <c r="H150" s="53" t="s">
        <v>3461</v>
      </c>
      <c r="I150" s="53" t="s">
        <v>3462</v>
      </c>
      <c r="J150" s="53" t="s">
        <v>5171</v>
      </c>
      <c r="K150" s="53" t="s">
        <v>3462</v>
      </c>
      <c r="L150" s="53" t="s">
        <v>4650</v>
      </c>
      <c r="M150" t="s">
        <v>5172</v>
      </c>
      <c r="N150" s="53">
        <v>0</v>
      </c>
      <c r="O150" s="53">
        <v>33</v>
      </c>
      <c r="P150" s="53" t="s">
        <v>5173</v>
      </c>
      <c r="R150" t="s">
        <v>5174</v>
      </c>
    </row>
    <row r="151" spans="1:18" x14ac:dyDescent="0.4">
      <c r="A151" t="s">
        <v>868</v>
      </c>
      <c r="B151" s="53" t="s">
        <v>114</v>
      </c>
      <c r="C151" s="74">
        <v>14222934</v>
      </c>
      <c r="D151" s="74">
        <v>14222969</v>
      </c>
      <c r="E151" s="53">
        <v>36</v>
      </c>
      <c r="F151" t="s">
        <v>871</v>
      </c>
      <c r="G151" t="s">
        <v>872</v>
      </c>
      <c r="H151" s="53" t="s">
        <v>869</v>
      </c>
      <c r="I151" s="53" t="s">
        <v>870</v>
      </c>
      <c r="J151" s="53" t="s">
        <v>5175</v>
      </c>
      <c r="K151" s="53" t="s">
        <v>5176</v>
      </c>
      <c r="L151" s="53" t="s">
        <v>157</v>
      </c>
      <c r="M151" t="s">
        <v>5177</v>
      </c>
      <c r="N151" s="53">
        <v>16</v>
      </c>
      <c r="O151" s="53">
        <v>60</v>
      </c>
      <c r="P151" s="53" t="s">
        <v>4656</v>
      </c>
      <c r="R151" t="s">
        <v>5178</v>
      </c>
    </row>
    <row r="152" spans="1:18" x14ac:dyDescent="0.4">
      <c r="A152" t="s">
        <v>3579</v>
      </c>
      <c r="B152" s="53" t="s">
        <v>162</v>
      </c>
      <c r="C152" s="74">
        <v>2699364</v>
      </c>
      <c r="D152" s="74">
        <v>2699387</v>
      </c>
      <c r="E152" s="53">
        <v>24</v>
      </c>
      <c r="F152" t="s">
        <v>3582</v>
      </c>
      <c r="G152" t="s">
        <v>3583</v>
      </c>
      <c r="H152" s="53" t="s">
        <v>3580</v>
      </c>
      <c r="I152" s="53" t="s">
        <v>3581</v>
      </c>
      <c r="J152" s="53" t="s">
        <v>5179</v>
      </c>
      <c r="K152" s="53" t="s">
        <v>3580</v>
      </c>
      <c r="L152" s="53" t="s">
        <v>4650</v>
      </c>
      <c r="M152" t="s">
        <v>5180</v>
      </c>
      <c r="N152" s="53">
        <v>0</v>
      </c>
      <c r="O152" s="53">
        <v>60</v>
      </c>
      <c r="P152" s="53" t="s">
        <v>4656</v>
      </c>
      <c r="R152" t="s">
        <v>5181</v>
      </c>
    </row>
    <row r="153" spans="1:18" x14ac:dyDescent="0.4">
      <c r="A153" s="54" t="s">
        <v>3545</v>
      </c>
      <c r="B153" s="55" t="s">
        <v>115</v>
      </c>
      <c r="C153" s="75">
        <v>60161013</v>
      </c>
      <c r="D153" s="75">
        <v>60161043</v>
      </c>
      <c r="E153" s="55">
        <v>31</v>
      </c>
      <c r="F153" s="54" t="s">
        <v>3548</v>
      </c>
      <c r="G153" s="54" t="s">
        <v>3549</v>
      </c>
      <c r="H153" s="55" t="s">
        <v>5182</v>
      </c>
      <c r="I153" s="55" t="s">
        <v>5183</v>
      </c>
      <c r="J153" s="55" t="s">
        <v>5184</v>
      </c>
      <c r="K153" s="55" t="s">
        <v>5185</v>
      </c>
      <c r="L153" s="55" t="s">
        <v>157</v>
      </c>
      <c r="M153" s="54" t="s">
        <v>5186</v>
      </c>
      <c r="N153" s="55">
        <v>16</v>
      </c>
      <c r="O153" s="55">
        <v>59</v>
      </c>
      <c r="P153" s="55" t="s">
        <v>5187</v>
      </c>
      <c r="Q153" s="61"/>
      <c r="R153" s="54" t="s">
        <v>5188</v>
      </c>
    </row>
    <row r="154" spans="1:18" x14ac:dyDescent="0.4">
      <c r="A154" s="54" t="s">
        <v>5189</v>
      </c>
      <c r="B154" s="55" t="s">
        <v>516</v>
      </c>
      <c r="C154" s="75">
        <v>24227062</v>
      </c>
      <c r="D154" s="75">
        <v>24227072</v>
      </c>
      <c r="E154" s="55">
        <v>11</v>
      </c>
      <c r="F154" s="54" t="s">
        <v>3548</v>
      </c>
      <c r="G154" s="54" t="s">
        <v>3549</v>
      </c>
      <c r="H154" s="55" t="s">
        <v>5182</v>
      </c>
      <c r="I154" s="55" t="s">
        <v>5183</v>
      </c>
      <c r="J154" s="55" t="s">
        <v>5184</v>
      </c>
      <c r="K154" s="55" t="s">
        <v>5185</v>
      </c>
      <c r="L154" s="55" t="s">
        <v>157</v>
      </c>
      <c r="M154" s="54" t="s">
        <v>5190</v>
      </c>
      <c r="N154" s="55">
        <v>16</v>
      </c>
      <c r="O154" s="55">
        <v>0</v>
      </c>
      <c r="P154" s="55" t="s">
        <v>5191</v>
      </c>
      <c r="Q154" s="61"/>
      <c r="R154" s="54" t="s">
        <v>5192</v>
      </c>
    </row>
    <row r="155" spans="1:18" x14ac:dyDescent="0.4">
      <c r="A155" s="54" t="s">
        <v>5189</v>
      </c>
      <c r="B155" s="55" t="s">
        <v>190</v>
      </c>
      <c r="C155" s="75">
        <v>49287702</v>
      </c>
      <c r="D155" s="75">
        <v>49287712</v>
      </c>
      <c r="E155" s="55">
        <v>11</v>
      </c>
      <c r="F155" s="54" t="s">
        <v>3548</v>
      </c>
      <c r="G155" s="54" t="s">
        <v>3549</v>
      </c>
      <c r="H155" s="55" t="s">
        <v>5182</v>
      </c>
      <c r="I155" s="55" t="s">
        <v>5183</v>
      </c>
      <c r="J155" s="55" t="s">
        <v>5184</v>
      </c>
      <c r="K155" s="55" t="s">
        <v>5185</v>
      </c>
      <c r="L155" s="55" t="s">
        <v>157</v>
      </c>
      <c r="M155" s="54" t="s">
        <v>5190</v>
      </c>
      <c r="N155" s="55">
        <v>16</v>
      </c>
      <c r="O155" s="55">
        <v>0</v>
      </c>
      <c r="P155" s="55" t="s">
        <v>5191</v>
      </c>
      <c r="Q155" s="61"/>
      <c r="R155" s="54" t="s">
        <v>5193</v>
      </c>
    </row>
    <row r="156" spans="1:18" x14ac:dyDescent="0.4">
      <c r="A156" t="s">
        <v>211</v>
      </c>
      <c r="B156" s="53" t="s">
        <v>133</v>
      </c>
      <c r="C156" s="74">
        <v>65139262</v>
      </c>
      <c r="D156" s="74">
        <v>65139272</v>
      </c>
      <c r="E156" s="53">
        <v>11</v>
      </c>
      <c r="F156" t="s">
        <v>214</v>
      </c>
      <c r="G156" t="s">
        <v>215</v>
      </c>
      <c r="H156" s="53" t="s">
        <v>212</v>
      </c>
      <c r="I156" s="53" t="s">
        <v>213</v>
      </c>
      <c r="J156" s="53" t="s">
        <v>5194</v>
      </c>
      <c r="K156" s="53" t="s">
        <v>5195</v>
      </c>
      <c r="L156" s="53" t="s">
        <v>157</v>
      </c>
      <c r="M156" t="s">
        <v>5196</v>
      </c>
      <c r="N156" s="53">
        <v>16</v>
      </c>
      <c r="O156" s="53">
        <v>60</v>
      </c>
      <c r="P156" s="53" t="s">
        <v>4656</v>
      </c>
      <c r="R156" t="s">
        <v>5197</v>
      </c>
    </row>
    <row r="157" spans="1:18" x14ac:dyDescent="0.4">
      <c r="A157" t="s">
        <v>766</v>
      </c>
      <c r="B157" s="53" t="s">
        <v>132</v>
      </c>
      <c r="C157" s="74">
        <v>36019586</v>
      </c>
      <c r="D157" s="74">
        <v>36019633</v>
      </c>
      <c r="E157" s="53">
        <v>48</v>
      </c>
      <c r="F157" t="s">
        <v>769</v>
      </c>
      <c r="G157" t="s">
        <v>770</v>
      </c>
      <c r="H157" s="53" t="s">
        <v>767</v>
      </c>
      <c r="I157" s="53" t="s">
        <v>768</v>
      </c>
      <c r="J157" s="53" t="s">
        <v>5198</v>
      </c>
      <c r="K157" s="53" t="s">
        <v>5199</v>
      </c>
      <c r="L157" s="53" t="s">
        <v>157</v>
      </c>
      <c r="M157" t="s">
        <v>5200</v>
      </c>
      <c r="N157" s="53">
        <v>16</v>
      </c>
      <c r="O157" s="53">
        <v>60</v>
      </c>
      <c r="P157" s="53" t="s">
        <v>4656</v>
      </c>
      <c r="R157" t="s">
        <v>5201</v>
      </c>
    </row>
    <row r="158" spans="1:18" s="54" customFormat="1" x14ac:dyDescent="0.4">
      <c r="A158" t="s">
        <v>234</v>
      </c>
      <c r="B158" s="53" t="s">
        <v>239</v>
      </c>
      <c r="C158" s="74">
        <v>13203690</v>
      </c>
      <c r="D158" s="74">
        <v>13203734</v>
      </c>
      <c r="E158" s="53">
        <v>45</v>
      </c>
      <c r="F158" t="s">
        <v>237</v>
      </c>
      <c r="G158" t="s">
        <v>238</v>
      </c>
      <c r="H158" s="53" t="s">
        <v>235</v>
      </c>
      <c r="I158" s="53" t="s">
        <v>236</v>
      </c>
      <c r="J158" s="53" t="s">
        <v>5202</v>
      </c>
      <c r="K158" s="53" t="s">
        <v>235</v>
      </c>
      <c r="L158" s="53" t="s">
        <v>4650</v>
      </c>
      <c r="M158" t="s">
        <v>5203</v>
      </c>
      <c r="N158" s="53">
        <v>0</v>
      </c>
      <c r="O158" s="53">
        <v>60</v>
      </c>
      <c r="P158" s="53" t="s">
        <v>4783</v>
      </c>
      <c r="Q158" s="60"/>
      <c r="R158" t="s">
        <v>5204</v>
      </c>
    </row>
    <row r="159" spans="1:18" s="54" customFormat="1" x14ac:dyDescent="0.4">
      <c r="A159" t="s">
        <v>3228</v>
      </c>
      <c r="B159" s="53" t="s">
        <v>1964</v>
      </c>
      <c r="C159" s="74">
        <v>25774768</v>
      </c>
      <c r="D159" s="74">
        <v>25774788</v>
      </c>
      <c r="E159" s="53">
        <v>21</v>
      </c>
      <c r="F159" t="s">
        <v>3231</v>
      </c>
      <c r="G159" t="s">
        <v>3232</v>
      </c>
      <c r="H159" s="53" t="s">
        <v>5205</v>
      </c>
      <c r="I159" s="53" t="s">
        <v>5206</v>
      </c>
      <c r="J159" s="53" t="s">
        <v>5207</v>
      </c>
      <c r="K159" s="53" t="s">
        <v>5205</v>
      </c>
      <c r="L159" s="53" t="s">
        <v>4650</v>
      </c>
      <c r="M159" t="s">
        <v>5208</v>
      </c>
      <c r="N159" s="53">
        <v>0</v>
      </c>
      <c r="O159" s="53">
        <v>41</v>
      </c>
      <c r="P159" s="53" t="s">
        <v>4656</v>
      </c>
      <c r="Q159" s="60"/>
      <c r="R159" t="s">
        <v>5209</v>
      </c>
    </row>
    <row r="160" spans="1:18" x14ac:dyDescent="0.4">
      <c r="A160" t="s">
        <v>2668</v>
      </c>
      <c r="B160" s="53" t="s">
        <v>252</v>
      </c>
      <c r="C160" s="74">
        <v>34735560</v>
      </c>
      <c r="D160" s="74">
        <v>34735614</v>
      </c>
      <c r="E160" s="53">
        <v>55</v>
      </c>
      <c r="F160" t="s">
        <v>2671</v>
      </c>
      <c r="G160" t="s">
        <v>2672</v>
      </c>
      <c r="H160" s="53" t="s">
        <v>2669</v>
      </c>
      <c r="I160" s="53" t="s">
        <v>2670</v>
      </c>
      <c r="J160" s="53" t="s">
        <v>5210</v>
      </c>
      <c r="K160" s="53" t="s">
        <v>2669</v>
      </c>
      <c r="L160" s="53" t="s">
        <v>4650</v>
      </c>
      <c r="M160" t="s">
        <v>5211</v>
      </c>
      <c r="N160" s="53">
        <v>0</v>
      </c>
      <c r="O160" s="53">
        <v>60</v>
      </c>
      <c r="P160" s="53" t="s">
        <v>4656</v>
      </c>
      <c r="R160" t="s">
        <v>5212</v>
      </c>
    </row>
    <row r="161" spans="1:18" x14ac:dyDescent="0.4">
      <c r="A161" t="s">
        <v>1859</v>
      </c>
      <c r="B161" s="53" t="s">
        <v>4702</v>
      </c>
      <c r="C161" s="74">
        <v>0</v>
      </c>
      <c r="F161" t="s">
        <v>1862</v>
      </c>
      <c r="G161" t="s">
        <v>1863</v>
      </c>
      <c r="H161" s="53" t="s">
        <v>1860</v>
      </c>
      <c r="I161" s="53" t="s">
        <v>1861</v>
      </c>
      <c r="J161" s="53" t="s">
        <v>5213</v>
      </c>
      <c r="K161" s="53" t="s">
        <v>1860</v>
      </c>
      <c r="L161" s="53" t="s">
        <v>4650</v>
      </c>
      <c r="M161" t="s">
        <v>5214</v>
      </c>
      <c r="N161" s="53">
        <v>4</v>
      </c>
      <c r="O161" s="53">
        <v>0</v>
      </c>
      <c r="P161" s="53" t="s">
        <v>4702</v>
      </c>
      <c r="Q161" s="68" t="s">
        <v>4706</v>
      </c>
      <c r="R161" t="s">
        <v>4739</v>
      </c>
    </row>
    <row r="162" spans="1:18" x14ac:dyDescent="0.4">
      <c r="A162" t="s">
        <v>3795</v>
      </c>
      <c r="B162" s="53" t="s">
        <v>239</v>
      </c>
      <c r="C162" s="74">
        <v>4878490</v>
      </c>
      <c r="D162" s="74">
        <v>4878508</v>
      </c>
      <c r="E162" s="53">
        <v>19</v>
      </c>
      <c r="F162" t="s">
        <v>3798</v>
      </c>
      <c r="G162" t="s">
        <v>3799</v>
      </c>
      <c r="H162" s="53" t="s">
        <v>3796</v>
      </c>
      <c r="I162" s="53" t="s">
        <v>3797</v>
      </c>
      <c r="J162" s="53" t="s">
        <v>5215</v>
      </c>
      <c r="K162" s="53" t="s">
        <v>3797</v>
      </c>
      <c r="L162" s="53" t="s">
        <v>4650</v>
      </c>
      <c r="M162" t="s">
        <v>5216</v>
      </c>
      <c r="N162" s="53">
        <v>0</v>
      </c>
      <c r="O162" s="53">
        <v>60</v>
      </c>
      <c r="P162" s="53" t="s">
        <v>4700</v>
      </c>
      <c r="R162" t="s">
        <v>5217</v>
      </c>
    </row>
    <row r="163" spans="1:18" x14ac:dyDescent="0.4">
      <c r="A163" t="s">
        <v>3753</v>
      </c>
      <c r="B163" s="53" t="s">
        <v>239</v>
      </c>
      <c r="C163" s="74">
        <v>17250282</v>
      </c>
      <c r="D163" s="74">
        <v>17250308</v>
      </c>
      <c r="E163" s="53">
        <v>27</v>
      </c>
      <c r="F163" t="s">
        <v>3756</v>
      </c>
      <c r="G163" t="s">
        <v>3757</v>
      </c>
      <c r="H163" s="53" t="s">
        <v>5218</v>
      </c>
      <c r="I163" s="53" t="s">
        <v>5219</v>
      </c>
      <c r="J163" s="53" t="s">
        <v>5220</v>
      </c>
      <c r="K163" s="53" t="s">
        <v>5219</v>
      </c>
      <c r="L163" s="53" t="s">
        <v>4650</v>
      </c>
      <c r="M163" t="s">
        <v>5221</v>
      </c>
      <c r="N163" s="53">
        <v>0</v>
      </c>
      <c r="O163" s="53">
        <v>60</v>
      </c>
      <c r="P163" s="53" t="s">
        <v>4656</v>
      </c>
      <c r="R163" t="s">
        <v>5222</v>
      </c>
    </row>
    <row r="164" spans="1:18" x14ac:dyDescent="0.4">
      <c r="A164" t="s">
        <v>85</v>
      </c>
      <c r="B164" s="53" t="s">
        <v>162</v>
      </c>
      <c r="C164" s="74">
        <v>17929252</v>
      </c>
      <c r="D164" s="74">
        <v>17929277</v>
      </c>
      <c r="E164" s="53">
        <v>26</v>
      </c>
      <c r="F164" t="s">
        <v>660</v>
      </c>
      <c r="G164" t="s">
        <v>661</v>
      </c>
      <c r="H164" s="53" t="s">
        <v>658</v>
      </c>
      <c r="I164" s="53" t="s">
        <v>659</v>
      </c>
      <c r="J164" s="53" t="s">
        <v>5223</v>
      </c>
      <c r="K164" s="53" t="s">
        <v>659</v>
      </c>
      <c r="L164" s="53" t="s">
        <v>4650</v>
      </c>
      <c r="M164" t="s">
        <v>5224</v>
      </c>
      <c r="N164" s="53">
        <v>0</v>
      </c>
      <c r="O164" s="53">
        <v>53</v>
      </c>
      <c r="P164" s="53" t="s">
        <v>5225</v>
      </c>
      <c r="R164" t="s">
        <v>5226</v>
      </c>
    </row>
    <row r="165" spans="1:18" x14ac:dyDescent="0.4">
      <c r="A165" t="s">
        <v>247</v>
      </c>
      <c r="B165" s="53" t="s">
        <v>252</v>
      </c>
      <c r="C165" s="74">
        <v>54571141</v>
      </c>
      <c r="D165" s="74">
        <v>54571149</v>
      </c>
      <c r="E165" s="53">
        <v>9</v>
      </c>
      <c r="F165" t="s">
        <v>250</v>
      </c>
      <c r="G165" t="s">
        <v>251</v>
      </c>
      <c r="H165" s="53" t="s">
        <v>248</v>
      </c>
      <c r="I165" s="53" t="s">
        <v>249</v>
      </c>
      <c r="J165" s="53" t="s">
        <v>5227</v>
      </c>
      <c r="K165" s="53" t="s">
        <v>5228</v>
      </c>
      <c r="L165" s="53" t="s">
        <v>157</v>
      </c>
      <c r="M165" t="s">
        <v>5229</v>
      </c>
      <c r="N165" s="53">
        <v>16</v>
      </c>
      <c r="O165" s="53">
        <v>60</v>
      </c>
      <c r="P165" s="53" t="s">
        <v>4656</v>
      </c>
      <c r="R165" t="s">
        <v>5230</v>
      </c>
    </row>
    <row r="166" spans="1:18" x14ac:dyDescent="0.4">
      <c r="A166" t="s">
        <v>2768</v>
      </c>
      <c r="B166" s="53" t="s">
        <v>1457</v>
      </c>
      <c r="C166" s="74">
        <v>1332347</v>
      </c>
      <c r="D166" s="74">
        <v>1332375</v>
      </c>
      <c r="E166" s="53">
        <v>29</v>
      </c>
      <c r="F166" t="s">
        <v>2771</v>
      </c>
      <c r="G166" t="s">
        <v>2772</v>
      </c>
      <c r="H166" s="53" t="s">
        <v>2769</v>
      </c>
      <c r="I166" s="53" t="s">
        <v>2770</v>
      </c>
      <c r="J166" s="53" t="s">
        <v>5231</v>
      </c>
      <c r="K166" s="53" t="s">
        <v>2770</v>
      </c>
      <c r="L166" s="53" t="s">
        <v>4650</v>
      </c>
      <c r="M166" t="s">
        <v>5232</v>
      </c>
      <c r="N166" s="53">
        <v>0</v>
      </c>
      <c r="O166" s="53">
        <v>60</v>
      </c>
      <c r="P166" s="53" t="s">
        <v>4656</v>
      </c>
      <c r="R166" t="s">
        <v>5233</v>
      </c>
    </row>
    <row r="167" spans="1:18" s="54" customFormat="1" x14ac:dyDescent="0.4">
      <c r="A167" t="s">
        <v>1826</v>
      </c>
      <c r="B167" s="53" t="s">
        <v>327</v>
      </c>
      <c r="C167" s="74">
        <v>31889822</v>
      </c>
      <c r="D167" s="74">
        <v>31889864</v>
      </c>
      <c r="E167" s="53">
        <v>43</v>
      </c>
      <c r="F167" t="s">
        <v>1829</v>
      </c>
      <c r="G167" t="s">
        <v>1830</v>
      </c>
      <c r="H167" s="53" t="s">
        <v>1827</v>
      </c>
      <c r="I167" s="53" t="s">
        <v>1828</v>
      </c>
      <c r="J167" s="53" t="s">
        <v>5234</v>
      </c>
      <c r="K167" s="53" t="s">
        <v>5235</v>
      </c>
      <c r="L167" s="53" t="s">
        <v>157</v>
      </c>
      <c r="M167" t="s">
        <v>5236</v>
      </c>
      <c r="N167" s="53">
        <v>16</v>
      </c>
      <c r="O167" s="53">
        <v>56</v>
      </c>
      <c r="P167" s="53" t="s">
        <v>4656</v>
      </c>
      <c r="Q167" s="60"/>
      <c r="R167" t="s">
        <v>5237</v>
      </c>
    </row>
    <row r="168" spans="1:18" x14ac:dyDescent="0.4">
      <c r="A168" t="s">
        <v>1881</v>
      </c>
      <c r="B168" s="53" t="s">
        <v>239</v>
      </c>
      <c r="C168" s="74">
        <v>72156327</v>
      </c>
      <c r="D168" s="74">
        <v>72156356</v>
      </c>
      <c r="E168" s="53">
        <v>30</v>
      </c>
      <c r="F168" t="s">
        <v>1884</v>
      </c>
      <c r="G168" t="s">
        <v>1885</v>
      </c>
      <c r="H168" s="53" t="s">
        <v>1882</v>
      </c>
      <c r="I168" s="53" t="s">
        <v>1883</v>
      </c>
      <c r="J168" s="53" t="s">
        <v>5238</v>
      </c>
      <c r="K168" s="53" t="s">
        <v>1882</v>
      </c>
      <c r="L168" s="53" t="s">
        <v>4650</v>
      </c>
      <c r="M168" t="s">
        <v>5239</v>
      </c>
      <c r="N168" s="53">
        <v>0</v>
      </c>
      <c r="O168" s="53">
        <v>5</v>
      </c>
      <c r="P168" s="53" t="s">
        <v>5240</v>
      </c>
      <c r="R168" t="s">
        <v>5241</v>
      </c>
    </row>
    <row r="169" spans="1:18" x14ac:dyDescent="0.4">
      <c r="A169" t="s">
        <v>3350</v>
      </c>
      <c r="B169" s="53" t="s">
        <v>415</v>
      </c>
      <c r="C169" s="74">
        <v>24004808</v>
      </c>
      <c r="D169" s="74">
        <v>24004835</v>
      </c>
      <c r="E169" s="53">
        <v>28</v>
      </c>
      <c r="F169" t="s">
        <v>3353</v>
      </c>
      <c r="G169" t="s">
        <v>3354</v>
      </c>
      <c r="H169" s="53" t="s">
        <v>3351</v>
      </c>
      <c r="I169" s="53" t="s">
        <v>3352</v>
      </c>
      <c r="J169" s="53" t="s">
        <v>5242</v>
      </c>
      <c r="K169" s="53" t="s">
        <v>5243</v>
      </c>
      <c r="L169" s="53" t="s">
        <v>157</v>
      </c>
      <c r="M169" t="s">
        <v>5244</v>
      </c>
      <c r="N169" s="53">
        <v>16</v>
      </c>
      <c r="O169" s="53">
        <v>60</v>
      </c>
      <c r="P169" s="53" t="s">
        <v>4656</v>
      </c>
      <c r="R169" t="s">
        <v>5245</v>
      </c>
    </row>
    <row r="170" spans="1:18" x14ac:dyDescent="0.4">
      <c r="A170" t="s">
        <v>2347</v>
      </c>
      <c r="B170" s="53" t="s">
        <v>132</v>
      </c>
      <c r="C170" s="74">
        <v>41149045</v>
      </c>
      <c r="D170" s="74">
        <v>41149096</v>
      </c>
      <c r="E170" s="53">
        <v>52</v>
      </c>
      <c r="F170" t="s">
        <v>2350</v>
      </c>
      <c r="G170" t="s">
        <v>2351</v>
      </c>
      <c r="H170" s="53" t="s">
        <v>2348</v>
      </c>
      <c r="I170" s="53" t="s">
        <v>2349</v>
      </c>
      <c r="J170" s="53" t="s">
        <v>5246</v>
      </c>
      <c r="K170" s="53" t="s">
        <v>2348</v>
      </c>
      <c r="L170" s="53" t="s">
        <v>4650</v>
      </c>
      <c r="M170" t="s">
        <v>5247</v>
      </c>
      <c r="N170" s="53">
        <v>0</v>
      </c>
      <c r="O170" s="53">
        <v>60</v>
      </c>
      <c r="P170" s="53" t="s">
        <v>4656</v>
      </c>
      <c r="R170" t="s">
        <v>5248</v>
      </c>
    </row>
    <row r="171" spans="1:18" x14ac:dyDescent="0.4">
      <c r="A171" t="s">
        <v>1619</v>
      </c>
      <c r="B171" s="53" t="s">
        <v>491</v>
      </c>
      <c r="C171" s="74">
        <v>14208894</v>
      </c>
      <c r="D171" s="74">
        <v>14208918</v>
      </c>
      <c r="E171" s="53">
        <v>25</v>
      </c>
      <c r="F171" t="s">
        <v>1622</v>
      </c>
      <c r="G171" t="s">
        <v>1623</v>
      </c>
      <c r="H171" s="53" t="s">
        <v>1620</v>
      </c>
      <c r="I171" s="53" t="s">
        <v>1621</v>
      </c>
      <c r="J171" s="53" t="s">
        <v>5249</v>
      </c>
      <c r="K171" s="53" t="s">
        <v>1620</v>
      </c>
      <c r="L171" s="53" t="s">
        <v>4650</v>
      </c>
      <c r="M171" t="s">
        <v>5250</v>
      </c>
      <c r="N171" s="53">
        <v>0</v>
      </c>
      <c r="O171" s="53">
        <v>11</v>
      </c>
      <c r="P171" s="53" t="s">
        <v>4656</v>
      </c>
      <c r="R171" t="s">
        <v>5251</v>
      </c>
    </row>
    <row r="172" spans="1:18" s="54" customFormat="1" x14ac:dyDescent="0.4">
      <c r="A172" t="s">
        <v>2724</v>
      </c>
      <c r="B172" s="53" t="s">
        <v>252</v>
      </c>
      <c r="C172" s="74">
        <v>4708250</v>
      </c>
      <c r="D172" s="74">
        <v>4708299</v>
      </c>
      <c r="E172" s="53">
        <v>50</v>
      </c>
      <c r="F172" t="s">
        <v>2727</v>
      </c>
      <c r="G172" t="s">
        <v>2728</v>
      </c>
      <c r="H172" s="53" t="s">
        <v>2725</v>
      </c>
      <c r="I172" s="53" t="s">
        <v>2726</v>
      </c>
      <c r="J172" s="53" t="s">
        <v>5252</v>
      </c>
      <c r="K172" s="53" t="s">
        <v>5253</v>
      </c>
      <c r="L172" s="53" t="s">
        <v>157</v>
      </c>
      <c r="M172" t="s">
        <v>5254</v>
      </c>
      <c r="N172" s="53">
        <v>16</v>
      </c>
      <c r="O172" s="53">
        <v>60</v>
      </c>
      <c r="P172" s="53" t="s">
        <v>4656</v>
      </c>
      <c r="Q172" s="60"/>
      <c r="R172" t="s">
        <v>5255</v>
      </c>
    </row>
    <row r="173" spans="1:18" x14ac:dyDescent="0.4">
      <c r="A173" t="s">
        <v>3568</v>
      </c>
      <c r="B173" s="53" t="s">
        <v>177</v>
      </c>
      <c r="C173" s="74">
        <v>53325570</v>
      </c>
      <c r="D173" s="74">
        <v>53325628</v>
      </c>
      <c r="E173" s="53">
        <v>59</v>
      </c>
      <c r="F173" t="s">
        <v>3571</v>
      </c>
      <c r="G173" t="s">
        <v>3572</v>
      </c>
      <c r="H173" s="53" t="s">
        <v>5256</v>
      </c>
      <c r="I173" s="53" t="s">
        <v>5257</v>
      </c>
      <c r="J173" s="53" t="s">
        <v>5258</v>
      </c>
      <c r="K173" s="53" t="s">
        <v>5257</v>
      </c>
      <c r="L173" s="53" t="s">
        <v>4650</v>
      </c>
      <c r="M173" t="s">
        <v>5259</v>
      </c>
      <c r="N173" s="53">
        <v>0</v>
      </c>
      <c r="O173" s="53">
        <v>60</v>
      </c>
      <c r="P173" s="53" t="s">
        <v>4656</v>
      </c>
      <c r="R173" t="s">
        <v>5260</v>
      </c>
    </row>
    <row r="174" spans="1:18" x14ac:dyDescent="0.4">
      <c r="A174" t="s">
        <v>1630</v>
      </c>
      <c r="B174" s="53" t="s">
        <v>4702</v>
      </c>
      <c r="C174" s="74">
        <v>0</v>
      </c>
      <c r="F174" t="s">
        <v>1633</v>
      </c>
      <c r="G174" t="s">
        <v>1634</v>
      </c>
      <c r="H174" s="53" t="s">
        <v>5261</v>
      </c>
      <c r="I174" s="53" t="s">
        <v>5262</v>
      </c>
      <c r="J174" s="53" t="s">
        <v>5263</v>
      </c>
      <c r="K174" s="53" t="s">
        <v>5262</v>
      </c>
      <c r="L174" s="53" t="s">
        <v>4650</v>
      </c>
      <c r="M174" t="s">
        <v>5264</v>
      </c>
      <c r="N174" s="53">
        <v>4</v>
      </c>
      <c r="O174" s="53">
        <v>0</v>
      </c>
      <c r="P174" s="53" t="s">
        <v>4702</v>
      </c>
      <c r="Q174" s="68" t="s">
        <v>4706</v>
      </c>
      <c r="R174" t="s">
        <v>4707</v>
      </c>
    </row>
    <row r="175" spans="1:18" s="54" customFormat="1" x14ac:dyDescent="0.4">
      <c r="A175" s="54" t="s">
        <v>2224</v>
      </c>
      <c r="B175" s="55" t="s">
        <v>314</v>
      </c>
      <c r="C175" s="75">
        <v>27546484</v>
      </c>
      <c r="D175" s="75">
        <v>27546510</v>
      </c>
      <c r="E175" s="55">
        <v>27</v>
      </c>
      <c r="F175" s="54" t="s">
        <v>2227</v>
      </c>
      <c r="G175" s="54" t="s">
        <v>2228</v>
      </c>
      <c r="H175" s="55" t="s">
        <v>2225</v>
      </c>
      <c r="I175" s="55" t="s">
        <v>2226</v>
      </c>
      <c r="J175" s="55" t="s">
        <v>5265</v>
      </c>
      <c r="K175" s="55" t="s">
        <v>2225</v>
      </c>
      <c r="L175" s="55" t="s">
        <v>4650</v>
      </c>
      <c r="M175" s="54" t="s">
        <v>5266</v>
      </c>
      <c r="N175" s="55">
        <v>0</v>
      </c>
      <c r="O175" s="55">
        <v>3</v>
      </c>
      <c r="P175" s="55" t="s">
        <v>4656</v>
      </c>
      <c r="Q175" s="61"/>
      <c r="R175" s="54" t="s">
        <v>5267</v>
      </c>
    </row>
    <row r="176" spans="1:18" s="54" customFormat="1" x14ac:dyDescent="0.4">
      <c r="A176" s="54" t="s">
        <v>5268</v>
      </c>
      <c r="B176" s="55" t="s">
        <v>148</v>
      </c>
      <c r="C176" s="75">
        <v>9504881</v>
      </c>
      <c r="D176" s="75">
        <v>9504914</v>
      </c>
      <c r="E176" s="55">
        <v>34</v>
      </c>
      <c r="F176" s="54" t="s">
        <v>2227</v>
      </c>
      <c r="G176" s="54" t="s">
        <v>2228</v>
      </c>
      <c r="H176" s="55" t="s">
        <v>2225</v>
      </c>
      <c r="I176" s="55" t="s">
        <v>2226</v>
      </c>
      <c r="J176" s="55" t="s">
        <v>5265</v>
      </c>
      <c r="K176" s="55" t="s">
        <v>5269</v>
      </c>
      <c r="L176" s="55" t="s">
        <v>157</v>
      </c>
      <c r="M176" s="54" t="s">
        <v>5270</v>
      </c>
      <c r="N176" s="55">
        <v>16</v>
      </c>
      <c r="O176" s="55">
        <v>0</v>
      </c>
      <c r="P176" s="55" t="s">
        <v>5271</v>
      </c>
      <c r="Q176" s="61"/>
      <c r="R176" s="54" t="s">
        <v>5272</v>
      </c>
    </row>
    <row r="177" spans="1:18" s="54" customFormat="1" x14ac:dyDescent="0.4">
      <c r="A177" s="54" t="s">
        <v>5268</v>
      </c>
      <c r="B177" s="55" t="s">
        <v>239</v>
      </c>
      <c r="C177" s="75">
        <v>31434623</v>
      </c>
      <c r="D177" s="75">
        <v>31434649</v>
      </c>
      <c r="E177" s="55">
        <v>27</v>
      </c>
      <c r="F177" s="54" t="s">
        <v>2227</v>
      </c>
      <c r="G177" s="54" t="s">
        <v>2228</v>
      </c>
      <c r="H177" s="55" t="s">
        <v>2225</v>
      </c>
      <c r="I177" s="55" t="s">
        <v>2226</v>
      </c>
      <c r="J177" s="55" t="s">
        <v>5265</v>
      </c>
      <c r="K177" s="55" t="s">
        <v>2226</v>
      </c>
      <c r="L177" s="55" t="s">
        <v>4650</v>
      </c>
      <c r="M177" s="54" t="s">
        <v>5273</v>
      </c>
      <c r="N177" s="55">
        <v>0</v>
      </c>
      <c r="O177" s="55">
        <v>3</v>
      </c>
      <c r="P177" s="55" t="s">
        <v>5274</v>
      </c>
      <c r="Q177" s="61"/>
      <c r="R177" s="54" t="s">
        <v>5275</v>
      </c>
    </row>
    <row r="178" spans="1:18" x14ac:dyDescent="0.4">
      <c r="A178" s="54" t="s">
        <v>5268</v>
      </c>
      <c r="B178" s="55" t="s">
        <v>590</v>
      </c>
      <c r="C178" s="75">
        <v>7310304</v>
      </c>
      <c r="D178" s="75">
        <v>7310333</v>
      </c>
      <c r="E178" s="55">
        <v>30</v>
      </c>
      <c r="F178" s="54" t="s">
        <v>2227</v>
      </c>
      <c r="G178" s="54" t="s">
        <v>2228</v>
      </c>
      <c r="H178" s="55" t="s">
        <v>2225</v>
      </c>
      <c r="I178" s="55" t="s">
        <v>2226</v>
      </c>
      <c r="J178" s="55" t="s">
        <v>5265</v>
      </c>
      <c r="K178" s="55" t="s">
        <v>5269</v>
      </c>
      <c r="L178" s="55" t="s">
        <v>157</v>
      </c>
      <c r="M178" s="54" t="s">
        <v>5276</v>
      </c>
      <c r="N178" s="55">
        <v>2064</v>
      </c>
      <c r="O178" s="55">
        <v>0</v>
      </c>
      <c r="P178" s="55" t="s">
        <v>5277</v>
      </c>
      <c r="Q178" s="61" t="s">
        <v>5278</v>
      </c>
      <c r="R178" s="54" t="s">
        <v>5279</v>
      </c>
    </row>
    <row r="179" spans="1:18" x14ac:dyDescent="0.4">
      <c r="A179" s="54" t="s">
        <v>5268</v>
      </c>
      <c r="B179" s="55" t="s">
        <v>491</v>
      </c>
      <c r="C179" s="75">
        <v>11706792</v>
      </c>
      <c r="D179" s="75">
        <v>11706776</v>
      </c>
      <c r="E179" s="55">
        <v>-15</v>
      </c>
      <c r="F179" s="54" t="s">
        <v>2227</v>
      </c>
      <c r="G179" s="54" t="s">
        <v>2228</v>
      </c>
      <c r="H179" s="55" t="s">
        <v>2225</v>
      </c>
      <c r="I179" s="55" t="s">
        <v>2226</v>
      </c>
      <c r="J179" s="55" t="s">
        <v>5265</v>
      </c>
      <c r="K179" s="55" t="s">
        <v>2225</v>
      </c>
      <c r="L179" s="55" t="s">
        <v>4650</v>
      </c>
      <c r="M179" s="54" t="s">
        <v>5280</v>
      </c>
      <c r="N179" s="55">
        <v>0</v>
      </c>
      <c r="O179" s="55">
        <v>9</v>
      </c>
      <c r="P179" s="55" t="s">
        <v>5281</v>
      </c>
      <c r="Q179" s="61"/>
      <c r="R179" s="54" t="s">
        <v>5282</v>
      </c>
    </row>
    <row r="180" spans="1:18" x14ac:dyDescent="0.4">
      <c r="A180" s="54" t="s">
        <v>5268</v>
      </c>
      <c r="B180" s="55" t="s">
        <v>177</v>
      </c>
      <c r="C180" s="75">
        <v>8136433</v>
      </c>
      <c r="D180" s="75">
        <v>8136449</v>
      </c>
      <c r="E180" s="55">
        <v>17</v>
      </c>
      <c r="F180" s="54" t="s">
        <v>2227</v>
      </c>
      <c r="G180" s="54" t="s">
        <v>2228</v>
      </c>
      <c r="H180" s="55" t="s">
        <v>2225</v>
      </c>
      <c r="I180" s="55" t="s">
        <v>2226</v>
      </c>
      <c r="J180" s="55" t="s">
        <v>5265</v>
      </c>
      <c r="K180" s="55" t="s">
        <v>2226</v>
      </c>
      <c r="L180" s="55" t="s">
        <v>4650</v>
      </c>
      <c r="M180" s="54" t="s">
        <v>5283</v>
      </c>
      <c r="N180" s="55">
        <v>0</v>
      </c>
      <c r="O180" s="55">
        <v>0</v>
      </c>
      <c r="P180" s="55" t="s">
        <v>5077</v>
      </c>
      <c r="Q180" s="61"/>
      <c r="R180" s="54" t="s">
        <v>5284</v>
      </c>
    </row>
    <row r="181" spans="1:18" x14ac:dyDescent="0.4">
      <c r="A181" s="54" t="s">
        <v>5268</v>
      </c>
      <c r="B181" s="55" t="s">
        <v>440</v>
      </c>
      <c r="C181" s="75">
        <v>43622915</v>
      </c>
      <c r="D181" s="75">
        <v>43622948</v>
      </c>
      <c r="E181" s="55">
        <v>34</v>
      </c>
      <c r="F181" s="54" t="s">
        <v>2227</v>
      </c>
      <c r="G181" s="54" t="s">
        <v>2228</v>
      </c>
      <c r="H181" s="55" t="s">
        <v>2225</v>
      </c>
      <c r="I181" s="55" t="s">
        <v>2226</v>
      </c>
      <c r="J181" s="55" t="s">
        <v>5265</v>
      </c>
      <c r="K181" s="55" t="s">
        <v>5269</v>
      </c>
      <c r="L181" s="55" t="s">
        <v>157</v>
      </c>
      <c r="M181" s="54" t="s">
        <v>5285</v>
      </c>
      <c r="N181" s="55">
        <v>16</v>
      </c>
      <c r="O181" s="55">
        <v>0</v>
      </c>
      <c r="P181" s="55" t="s">
        <v>5271</v>
      </c>
      <c r="Q181" s="61"/>
      <c r="R181" s="54" t="s">
        <v>5286</v>
      </c>
    </row>
    <row r="182" spans="1:18" x14ac:dyDescent="0.4">
      <c r="A182" s="54" t="s">
        <v>5268</v>
      </c>
      <c r="B182" s="55" t="s">
        <v>4702</v>
      </c>
      <c r="C182" s="75">
        <v>0</v>
      </c>
      <c r="D182" s="75"/>
      <c r="E182" s="55"/>
      <c r="F182" s="54" t="s">
        <v>2227</v>
      </c>
      <c r="G182" s="54" t="s">
        <v>2228</v>
      </c>
      <c r="H182" s="55" t="s">
        <v>2225</v>
      </c>
      <c r="I182" s="55" t="s">
        <v>2226</v>
      </c>
      <c r="J182" s="55" t="s">
        <v>5265</v>
      </c>
      <c r="K182" s="55" t="s">
        <v>2225</v>
      </c>
      <c r="L182" s="55" t="s">
        <v>4650</v>
      </c>
      <c r="M182" s="54" t="s">
        <v>5287</v>
      </c>
      <c r="N182" s="55">
        <v>4</v>
      </c>
      <c r="O182" s="55">
        <v>0</v>
      </c>
      <c r="P182" s="55" t="s">
        <v>4702</v>
      </c>
      <c r="Q182" s="61" t="s">
        <v>5288</v>
      </c>
      <c r="R182" s="54" t="s">
        <v>5033</v>
      </c>
    </row>
    <row r="183" spans="1:18" x14ac:dyDescent="0.4">
      <c r="A183" t="s">
        <v>1419</v>
      </c>
      <c r="B183" s="53" t="s">
        <v>132</v>
      </c>
      <c r="C183" s="74">
        <v>32328231</v>
      </c>
      <c r="D183" s="74">
        <v>32328258</v>
      </c>
      <c r="E183" s="53">
        <v>28</v>
      </c>
      <c r="F183" t="s">
        <v>1422</v>
      </c>
      <c r="G183" t="s">
        <v>1423</v>
      </c>
      <c r="H183" s="53" t="s">
        <v>1420</v>
      </c>
      <c r="I183" s="53" t="s">
        <v>1421</v>
      </c>
      <c r="J183" s="53" t="s">
        <v>5289</v>
      </c>
      <c r="K183" s="53" t="s">
        <v>1420</v>
      </c>
      <c r="L183" s="53" t="s">
        <v>4650</v>
      </c>
      <c r="M183" t="s">
        <v>5290</v>
      </c>
      <c r="N183" s="53">
        <v>0</v>
      </c>
      <c r="O183" s="53">
        <v>60</v>
      </c>
      <c r="P183" s="53" t="s">
        <v>4656</v>
      </c>
      <c r="R183" t="s">
        <v>5291</v>
      </c>
    </row>
    <row r="184" spans="1:18" x14ac:dyDescent="0.4">
      <c r="A184" t="s">
        <v>3698</v>
      </c>
      <c r="B184" s="53" t="s">
        <v>252</v>
      </c>
      <c r="C184" s="74">
        <v>23276892</v>
      </c>
      <c r="D184" s="74">
        <v>23276932</v>
      </c>
      <c r="E184" s="53">
        <v>41</v>
      </c>
      <c r="F184" t="s">
        <v>3701</v>
      </c>
      <c r="G184" t="s">
        <v>3702</v>
      </c>
      <c r="H184" s="53" t="s">
        <v>5292</v>
      </c>
      <c r="I184" s="53" t="s">
        <v>5293</v>
      </c>
      <c r="J184" s="53" t="s">
        <v>5294</v>
      </c>
      <c r="K184" s="53" t="s">
        <v>5295</v>
      </c>
      <c r="L184" s="53" t="s">
        <v>157</v>
      </c>
      <c r="M184" t="s">
        <v>5296</v>
      </c>
      <c r="N184" s="53">
        <v>16</v>
      </c>
      <c r="O184" s="53">
        <v>60</v>
      </c>
      <c r="P184" s="53" t="s">
        <v>4656</v>
      </c>
      <c r="R184" t="s">
        <v>5297</v>
      </c>
    </row>
    <row r="185" spans="1:18" x14ac:dyDescent="0.4">
      <c r="A185" t="s">
        <v>2060</v>
      </c>
      <c r="B185" s="53" t="s">
        <v>162</v>
      </c>
      <c r="C185" s="74">
        <v>6695171</v>
      </c>
      <c r="D185" s="74">
        <v>6695198</v>
      </c>
      <c r="E185" s="53">
        <v>28</v>
      </c>
      <c r="F185" t="s">
        <v>2063</v>
      </c>
      <c r="G185" t="s">
        <v>2064</v>
      </c>
      <c r="H185" s="53" t="s">
        <v>2061</v>
      </c>
      <c r="I185" s="53" t="s">
        <v>2062</v>
      </c>
      <c r="J185" s="53" t="s">
        <v>5298</v>
      </c>
      <c r="K185" s="53" t="s">
        <v>5299</v>
      </c>
      <c r="L185" s="53" t="s">
        <v>157</v>
      </c>
      <c r="M185" t="s">
        <v>5300</v>
      </c>
      <c r="N185" s="53">
        <v>16</v>
      </c>
      <c r="O185" s="53">
        <v>60</v>
      </c>
      <c r="P185" s="53" t="s">
        <v>5301</v>
      </c>
      <c r="R185" t="s">
        <v>5302</v>
      </c>
    </row>
    <row r="186" spans="1:18" s="54" customFormat="1" x14ac:dyDescent="0.4">
      <c r="A186" t="s">
        <v>3633</v>
      </c>
      <c r="B186" s="53" t="s">
        <v>4702</v>
      </c>
      <c r="C186" s="74">
        <v>0</v>
      </c>
      <c r="D186" s="74"/>
      <c r="E186" s="53"/>
      <c r="F186" t="s">
        <v>3636</v>
      </c>
      <c r="G186" t="s">
        <v>3637</v>
      </c>
      <c r="H186" s="53" t="s">
        <v>3634</v>
      </c>
      <c r="I186" s="53" t="s">
        <v>3635</v>
      </c>
      <c r="J186" s="53" t="s">
        <v>5303</v>
      </c>
      <c r="K186" s="53" t="s">
        <v>3634</v>
      </c>
      <c r="L186" s="53" t="s">
        <v>4650</v>
      </c>
      <c r="M186" t="s">
        <v>5304</v>
      </c>
      <c r="N186" s="53">
        <v>4</v>
      </c>
      <c r="O186" s="53">
        <v>0</v>
      </c>
      <c r="P186" s="53" t="s">
        <v>4702</v>
      </c>
      <c r="Q186" s="68" t="s">
        <v>4706</v>
      </c>
      <c r="R186" t="s">
        <v>4729</v>
      </c>
    </row>
    <row r="187" spans="1:18" s="54" customFormat="1" x14ac:dyDescent="0.4">
      <c r="A187" t="s">
        <v>2435</v>
      </c>
      <c r="B187" s="53" t="s">
        <v>290</v>
      </c>
      <c r="C187" s="74">
        <v>5948536</v>
      </c>
      <c r="D187" s="74">
        <v>5948580</v>
      </c>
      <c r="E187" s="53">
        <v>45</v>
      </c>
      <c r="F187" t="s">
        <v>2438</v>
      </c>
      <c r="G187" t="s">
        <v>2439</v>
      </c>
      <c r="H187" s="53" t="s">
        <v>2436</v>
      </c>
      <c r="I187" s="53" t="s">
        <v>2437</v>
      </c>
      <c r="J187" s="53" t="s">
        <v>5305</v>
      </c>
      <c r="K187" s="53" t="s">
        <v>2436</v>
      </c>
      <c r="L187" s="53" t="s">
        <v>4650</v>
      </c>
      <c r="M187" t="s">
        <v>5306</v>
      </c>
      <c r="N187" s="53">
        <v>16</v>
      </c>
      <c r="O187" s="53">
        <v>60</v>
      </c>
      <c r="P187" s="53" t="s">
        <v>5307</v>
      </c>
      <c r="Q187" s="60"/>
      <c r="R187" t="s">
        <v>5308</v>
      </c>
    </row>
    <row r="188" spans="1:18" x14ac:dyDescent="0.4">
      <c r="A188" t="s">
        <v>2489</v>
      </c>
      <c r="B188" s="53" t="s">
        <v>1325</v>
      </c>
      <c r="C188" s="74">
        <v>5456996</v>
      </c>
      <c r="D188" s="74">
        <v>5457012</v>
      </c>
      <c r="E188" s="53">
        <v>17</v>
      </c>
      <c r="F188" t="s">
        <v>2492</v>
      </c>
      <c r="G188" t="s">
        <v>2493</v>
      </c>
      <c r="H188" s="53" t="s">
        <v>2490</v>
      </c>
      <c r="I188" s="53" t="s">
        <v>2491</v>
      </c>
      <c r="J188" s="53" t="s">
        <v>5309</v>
      </c>
      <c r="K188" s="53" t="s">
        <v>2491</v>
      </c>
      <c r="L188" s="53" t="s">
        <v>4650</v>
      </c>
      <c r="M188" t="s">
        <v>5310</v>
      </c>
      <c r="N188" s="53">
        <v>16</v>
      </c>
      <c r="O188" s="53">
        <v>60</v>
      </c>
      <c r="P188" s="53" t="s">
        <v>4656</v>
      </c>
      <c r="R188" t="s">
        <v>5311</v>
      </c>
    </row>
    <row r="189" spans="1:18" x14ac:dyDescent="0.4">
      <c r="A189" t="s">
        <v>3416</v>
      </c>
      <c r="B189" s="53" t="s">
        <v>628</v>
      </c>
      <c r="C189" s="74">
        <v>8187458</v>
      </c>
      <c r="D189" s="74">
        <v>8187490</v>
      </c>
      <c r="E189" s="53">
        <v>33</v>
      </c>
      <c r="F189" t="s">
        <v>3419</v>
      </c>
      <c r="G189" t="s">
        <v>3420</v>
      </c>
      <c r="H189" s="53" t="s">
        <v>3417</v>
      </c>
      <c r="I189" s="53" t="s">
        <v>3418</v>
      </c>
      <c r="J189" s="53" t="s">
        <v>5312</v>
      </c>
      <c r="K189" s="53" t="s">
        <v>3417</v>
      </c>
      <c r="L189" s="53" t="s">
        <v>4650</v>
      </c>
      <c r="M189" t="s">
        <v>5313</v>
      </c>
      <c r="N189" s="53">
        <v>0</v>
      </c>
      <c r="O189" s="53">
        <v>60</v>
      </c>
      <c r="P189" s="53" t="s">
        <v>4656</v>
      </c>
      <c r="R189" t="s">
        <v>5314</v>
      </c>
    </row>
    <row r="190" spans="1:18" x14ac:dyDescent="0.4">
      <c r="A190" s="54" t="s">
        <v>5315</v>
      </c>
      <c r="B190" s="55" t="s">
        <v>4702</v>
      </c>
      <c r="C190" s="75">
        <v>0</v>
      </c>
      <c r="D190" s="75"/>
      <c r="E190" s="55"/>
      <c r="F190" s="54" t="s">
        <v>2018</v>
      </c>
      <c r="G190" s="54" t="s">
        <v>2019</v>
      </c>
      <c r="H190" s="55" t="s">
        <v>2016</v>
      </c>
      <c r="I190" s="55" t="s">
        <v>2017</v>
      </c>
      <c r="J190" s="55" t="s">
        <v>5316</v>
      </c>
      <c r="K190" s="55" t="s">
        <v>2017</v>
      </c>
      <c r="L190" s="55" t="s">
        <v>4650</v>
      </c>
      <c r="M190" s="54" t="s">
        <v>5317</v>
      </c>
      <c r="N190" s="55">
        <v>4</v>
      </c>
      <c r="O190" s="55">
        <v>0</v>
      </c>
      <c r="P190" s="55" t="s">
        <v>4702</v>
      </c>
      <c r="Q190" s="61" t="s">
        <v>5318</v>
      </c>
      <c r="R190" s="54" t="s">
        <v>4729</v>
      </c>
    </row>
    <row r="191" spans="1:18" x14ac:dyDescent="0.4">
      <c r="A191" s="64" t="s">
        <v>5315</v>
      </c>
      <c r="B191" s="66" t="s">
        <v>1731</v>
      </c>
      <c r="C191" s="76">
        <v>18091812</v>
      </c>
      <c r="D191" s="77">
        <v>18091845</v>
      </c>
      <c r="E191" s="69" t="e">
        <v>#VALUE!</v>
      </c>
      <c r="F191" s="64" t="s">
        <v>2018</v>
      </c>
      <c r="G191" s="64" t="s">
        <v>2019</v>
      </c>
      <c r="H191" s="66" t="s">
        <v>2016</v>
      </c>
      <c r="I191" s="66" t="s">
        <v>2017</v>
      </c>
      <c r="J191" s="66" t="s">
        <v>5316</v>
      </c>
      <c r="K191" s="66" t="s">
        <v>2017</v>
      </c>
      <c r="L191" s="66" t="s">
        <v>4650</v>
      </c>
      <c r="M191" s="64" t="s">
        <v>5319</v>
      </c>
      <c r="N191" s="66">
        <v>0</v>
      </c>
      <c r="O191" s="66">
        <v>0</v>
      </c>
      <c r="P191" s="66" t="s">
        <v>5240</v>
      </c>
      <c r="Q191" s="67" t="s">
        <v>5320</v>
      </c>
      <c r="R191" s="64" t="s">
        <v>5321</v>
      </c>
    </row>
    <row r="192" spans="1:18" x14ac:dyDescent="0.4">
      <c r="A192" t="s">
        <v>309</v>
      </c>
      <c r="B192" s="53" t="s">
        <v>314</v>
      </c>
      <c r="C192" s="74">
        <v>8292314</v>
      </c>
      <c r="D192" s="74">
        <v>8292351</v>
      </c>
      <c r="E192" s="53">
        <v>38</v>
      </c>
      <c r="F192" t="s">
        <v>312</v>
      </c>
      <c r="G192" t="s">
        <v>313</v>
      </c>
      <c r="H192" s="53" t="s">
        <v>310</v>
      </c>
      <c r="I192" s="53" t="s">
        <v>311</v>
      </c>
      <c r="J192" s="53" t="s">
        <v>5322</v>
      </c>
      <c r="K192" s="53" t="s">
        <v>5323</v>
      </c>
      <c r="L192" s="53" t="s">
        <v>157</v>
      </c>
      <c r="M192" t="s">
        <v>5324</v>
      </c>
      <c r="N192" s="53">
        <v>0</v>
      </c>
      <c r="O192" s="53">
        <v>60</v>
      </c>
      <c r="P192" s="53" t="s">
        <v>4656</v>
      </c>
      <c r="R192" t="s">
        <v>5325</v>
      </c>
    </row>
    <row r="193" spans="1:18" x14ac:dyDescent="0.4">
      <c r="A193" t="s">
        <v>2445</v>
      </c>
      <c r="B193" s="53" t="s">
        <v>1964</v>
      </c>
      <c r="C193" s="74">
        <v>39254555</v>
      </c>
      <c r="D193" s="74">
        <v>39254576</v>
      </c>
      <c r="E193" s="53">
        <v>22</v>
      </c>
      <c r="F193" t="s">
        <v>2448</v>
      </c>
      <c r="G193" t="s">
        <v>2449</v>
      </c>
      <c r="H193" s="53" t="s">
        <v>2446</v>
      </c>
      <c r="I193" s="53" t="s">
        <v>2447</v>
      </c>
      <c r="J193" s="53" t="s">
        <v>5326</v>
      </c>
      <c r="K193" s="53" t="s">
        <v>5327</v>
      </c>
      <c r="L193" s="53" t="s">
        <v>157</v>
      </c>
      <c r="M193" t="s">
        <v>5328</v>
      </c>
      <c r="N193" s="53">
        <v>16</v>
      </c>
      <c r="O193" s="53">
        <v>60</v>
      </c>
      <c r="P193" s="53" t="s">
        <v>4656</v>
      </c>
      <c r="R193" t="s">
        <v>5329</v>
      </c>
    </row>
    <row r="194" spans="1:18" s="48" customFormat="1" x14ac:dyDescent="0.4">
      <c r="A194" t="s">
        <v>1650</v>
      </c>
      <c r="B194" s="53" t="s">
        <v>239</v>
      </c>
      <c r="C194" s="74">
        <v>34678086</v>
      </c>
      <c r="D194" s="74">
        <v>34678104</v>
      </c>
      <c r="E194" s="53">
        <v>19</v>
      </c>
      <c r="F194" t="s">
        <v>1653</v>
      </c>
      <c r="G194" t="s">
        <v>1654</v>
      </c>
      <c r="H194" s="53" t="s">
        <v>1651</v>
      </c>
      <c r="I194" s="53" t="s">
        <v>1652</v>
      </c>
      <c r="J194" s="53" t="s">
        <v>5330</v>
      </c>
      <c r="K194" s="53" t="s">
        <v>5331</v>
      </c>
      <c r="L194" s="53" t="s">
        <v>157</v>
      </c>
      <c r="M194" t="s">
        <v>5332</v>
      </c>
      <c r="N194" s="53">
        <v>16</v>
      </c>
      <c r="O194" s="53">
        <v>60</v>
      </c>
      <c r="P194" s="53" t="s">
        <v>4656</v>
      </c>
      <c r="Q194" s="60"/>
      <c r="R194" t="s">
        <v>5333</v>
      </c>
    </row>
    <row r="195" spans="1:18" x14ac:dyDescent="0.4">
      <c r="A195" t="s">
        <v>1397</v>
      </c>
      <c r="B195" s="53" t="s">
        <v>440</v>
      </c>
      <c r="C195" s="74">
        <v>68274960</v>
      </c>
      <c r="D195" s="74">
        <v>68274964</v>
      </c>
      <c r="E195" s="53">
        <v>5</v>
      </c>
      <c r="F195" t="s">
        <v>1400</v>
      </c>
      <c r="G195" t="s">
        <v>1401</v>
      </c>
      <c r="H195" s="53" t="s">
        <v>1398</v>
      </c>
      <c r="I195" s="53" t="s">
        <v>1399</v>
      </c>
      <c r="J195" s="53" t="s">
        <v>5334</v>
      </c>
      <c r="K195" s="53" t="s">
        <v>5335</v>
      </c>
      <c r="L195" s="53" t="s">
        <v>157</v>
      </c>
      <c r="M195" t="s">
        <v>5336</v>
      </c>
      <c r="N195" s="53">
        <v>16</v>
      </c>
      <c r="O195" s="53">
        <v>60</v>
      </c>
      <c r="P195" s="53" t="s">
        <v>4656</v>
      </c>
      <c r="R195" t="s">
        <v>5337</v>
      </c>
    </row>
    <row r="196" spans="1:18" x14ac:dyDescent="0.4">
      <c r="A196" t="s">
        <v>1671</v>
      </c>
      <c r="B196" s="53" t="s">
        <v>177</v>
      </c>
      <c r="C196" s="74">
        <v>37250651</v>
      </c>
      <c r="D196" s="74">
        <v>37250687</v>
      </c>
      <c r="E196" s="53">
        <v>37</v>
      </c>
      <c r="F196" t="s">
        <v>1674</v>
      </c>
      <c r="G196" t="s">
        <v>1675</v>
      </c>
      <c r="H196" s="53" t="s">
        <v>1672</v>
      </c>
      <c r="I196" s="53" t="s">
        <v>1673</v>
      </c>
      <c r="J196" s="53" t="s">
        <v>5338</v>
      </c>
      <c r="K196" s="53" t="s">
        <v>1672</v>
      </c>
      <c r="L196" s="53" t="s">
        <v>4650</v>
      </c>
      <c r="M196" t="s">
        <v>5339</v>
      </c>
      <c r="N196" s="53">
        <v>0</v>
      </c>
      <c r="O196" s="53">
        <v>60</v>
      </c>
      <c r="P196" s="53" t="s">
        <v>5340</v>
      </c>
      <c r="R196" t="s">
        <v>5341</v>
      </c>
    </row>
    <row r="197" spans="1:18" x14ac:dyDescent="0.4">
      <c r="A197" t="s">
        <v>1288</v>
      </c>
      <c r="B197" s="53" t="s">
        <v>239</v>
      </c>
      <c r="C197" s="74">
        <v>58052541</v>
      </c>
      <c r="D197" s="74">
        <v>58052588</v>
      </c>
      <c r="E197" s="53">
        <v>48</v>
      </c>
      <c r="F197" t="s">
        <v>1291</v>
      </c>
      <c r="G197" t="s">
        <v>1292</v>
      </c>
      <c r="H197" s="53" t="s">
        <v>1289</v>
      </c>
      <c r="I197" s="53" t="s">
        <v>1290</v>
      </c>
      <c r="J197" s="53" t="s">
        <v>5342</v>
      </c>
      <c r="K197" s="53" t="s">
        <v>1290</v>
      </c>
      <c r="L197" s="53" t="s">
        <v>4650</v>
      </c>
      <c r="M197" t="s">
        <v>5343</v>
      </c>
      <c r="N197" s="53">
        <v>0</v>
      </c>
      <c r="O197" s="53">
        <v>49</v>
      </c>
      <c r="P197" s="53" t="s">
        <v>4656</v>
      </c>
      <c r="R197" t="s">
        <v>5344</v>
      </c>
    </row>
    <row r="198" spans="1:18" x14ac:dyDescent="0.4">
      <c r="A198" s="54" t="s">
        <v>1903</v>
      </c>
      <c r="B198" s="55" t="s">
        <v>177</v>
      </c>
      <c r="C198" s="75"/>
      <c r="D198" s="75" t="s">
        <v>1908</v>
      </c>
      <c r="E198" s="55"/>
      <c r="F198" s="54"/>
      <c r="G198" s="54"/>
      <c r="H198" s="55"/>
      <c r="I198" s="55"/>
      <c r="J198" s="55"/>
      <c r="K198" s="55"/>
      <c r="L198" s="55"/>
      <c r="M198" s="54"/>
      <c r="N198" s="55"/>
      <c r="O198" s="55"/>
      <c r="P198" s="55"/>
      <c r="Q198" s="61"/>
      <c r="R198" s="54"/>
    </row>
    <row r="199" spans="1:18" x14ac:dyDescent="0.4">
      <c r="A199" s="54" t="s">
        <v>5345</v>
      </c>
      <c r="B199" s="55" t="s">
        <v>177</v>
      </c>
      <c r="C199" s="75">
        <v>58506860</v>
      </c>
      <c r="D199" s="75">
        <v>58506900</v>
      </c>
      <c r="E199" s="55">
        <v>41</v>
      </c>
      <c r="F199" s="54" t="s">
        <v>1906</v>
      </c>
      <c r="G199" s="54" t="s">
        <v>1907</v>
      </c>
      <c r="H199" s="55" t="s">
        <v>1904</v>
      </c>
      <c r="I199" s="55" t="s">
        <v>1905</v>
      </c>
      <c r="J199" s="55" t="s">
        <v>5346</v>
      </c>
      <c r="K199" s="55" t="s">
        <v>1904</v>
      </c>
      <c r="L199" s="55" t="s">
        <v>4650</v>
      </c>
      <c r="M199" s="54" t="s">
        <v>5347</v>
      </c>
      <c r="N199" s="55">
        <v>0</v>
      </c>
      <c r="O199" s="55">
        <v>0</v>
      </c>
      <c r="P199" s="55" t="s">
        <v>4656</v>
      </c>
      <c r="Q199" s="61"/>
      <c r="R199" s="54" t="s">
        <v>5348</v>
      </c>
    </row>
    <row r="200" spans="1:18" x14ac:dyDescent="0.4">
      <c r="A200" s="54" t="s">
        <v>5345</v>
      </c>
      <c r="B200" s="55" t="s">
        <v>177</v>
      </c>
      <c r="C200" s="75">
        <v>58539345</v>
      </c>
      <c r="D200" s="75">
        <v>58539385</v>
      </c>
      <c r="E200" s="55">
        <v>41</v>
      </c>
      <c r="F200" s="54" t="s">
        <v>1906</v>
      </c>
      <c r="G200" s="54" t="s">
        <v>1907</v>
      </c>
      <c r="H200" s="55" t="s">
        <v>1904</v>
      </c>
      <c r="I200" s="55" t="s">
        <v>1905</v>
      </c>
      <c r="J200" s="55" t="s">
        <v>5346</v>
      </c>
      <c r="K200" s="55" t="s">
        <v>1904</v>
      </c>
      <c r="L200" s="55" t="s">
        <v>4650</v>
      </c>
      <c r="M200" s="54" t="s">
        <v>5347</v>
      </c>
      <c r="N200" s="55">
        <v>0</v>
      </c>
      <c r="O200" s="55">
        <v>0</v>
      </c>
      <c r="P200" s="55" t="s">
        <v>4656</v>
      </c>
      <c r="Q200" s="61"/>
      <c r="R200" s="54" t="s">
        <v>5348</v>
      </c>
    </row>
    <row r="201" spans="1:18" x14ac:dyDescent="0.4">
      <c r="A201" s="54" t="s">
        <v>5349</v>
      </c>
      <c r="B201" s="55" t="s">
        <v>2695</v>
      </c>
      <c r="C201" s="75">
        <v>1765727</v>
      </c>
      <c r="D201" s="75">
        <v>1765757</v>
      </c>
      <c r="E201" s="55">
        <v>31</v>
      </c>
      <c r="F201" s="54" t="s">
        <v>3516</v>
      </c>
      <c r="G201" s="54" t="s">
        <v>3517</v>
      </c>
      <c r="H201" s="55" t="s">
        <v>5350</v>
      </c>
      <c r="I201" s="55" t="s">
        <v>5351</v>
      </c>
      <c r="J201" s="55" t="s">
        <v>5352</v>
      </c>
      <c r="K201" s="55" t="s">
        <v>5350</v>
      </c>
      <c r="L201" s="55" t="s">
        <v>4650</v>
      </c>
      <c r="M201" s="54" t="s">
        <v>5353</v>
      </c>
      <c r="N201" s="55">
        <v>0</v>
      </c>
      <c r="O201" s="55">
        <v>0</v>
      </c>
      <c r="P201" s="55" t="s">
        <v>4690</v>
      </c>
      <c r="Q201" s="61"/>
      <c r="R201" s="54" t="s">
        <v>5354</v>
      </c>
    </row>
    <row r="202" spans="1:18" x14ac:dyDescent="0.4">
      <c r="A202" s="54" t="s">
        <v>5349</v>
      </c>
      <c r="B202" s="55" t="s">
        <v>2695</v>
      </c>
      <c r="C202" s="75">
        <v>1778855</v>
      </c>
      <c r="D202" s="75">
        <v>1778885</v>
      </c>
      <c r="E202" s="55">
        <v>31</v>
      </c>
      <c r="F202" s="54" t="s">
        <v>3516</v>
      </c>
      <c r="G202" s="54" t="s">
        <v>3517</v>
      </c>
      <c r="H202" s="55" t="s">
        <v>5350</v>
      </c>
      <c r="I202" s="55" t="s">
        <v>5351</v>
      </c>
      <c r="J202" s="55" t="s">
        <v>5352</v>
      </c>
      <c r="K202" s="55" t="s">
        <v>5350</v>
      </c>
      <c r="L202" s="55" t="s">
        <v>4650</v>
      </c>
      <c r="M202" s="54" t="s">
        <v>5355</v>
      </c>
      <c r="N202" s="55">
        <v>0</v>
      </c>
      <c r="O202" s="55">
        <v>0</v>
      </c>
      <c r="P202" s="55" t="s">
        <v>4690</v>
      </c>
      <c r="Q202" s="61"/>
      <c r="R202" s="54" t="s">
        <v>5356</v>
      </c>
    </row>
    <row r="203" spans="1:18" x14ac:dyDescent="0.4">
      <c r="A203" s="54" t="s">
        <v>5349</v>
      </c>
      <c r="B203" s="55" t="s">
        <v>628</v>
      </c>
      <c r="C203" s="75">
        <v>27773441</v>
      </c>
      <c r="D203" s="75">
        <v>27773482</v>
      </c>
      <c r="E203" s="55">
        <v>42</v>
      </c>
      <c r="F203" s="54" t="s">
        <v>3516</v>
      </c>
      <c r="G203" s="54" t="s">
        <v>3517</v>
      </c>
      <c r="H203" s="55" t="s">
        <v>5357</v>
      </c>
      <c r="I203" s="55" t="s">
        <v>5358</v>
      </c>
      <c r="J203" s="55" t="s">
        <v>5359</v>
      </c>
      <c r="K203" s="55" t="s">
        <v>5360</v>
      </c>
      <c r="L203" s="55" t="s">
        <v>157</v>
      </c>
      <c r="M203" s="54" t="s">
        <v>5361</v>
      </c>
      <c r="N203" s="55">
        <v>16</v>
      </c>
      <c r="O203" s="55">
        <v>1</v>
      </c>
      <c r="P203" s="55" t="s">
        <v>4919</v>
      </c>
      <c r="Q203" s="61"/>
      <c r="R203" s="54" t="s">
        <v>5362</v>
      </c>
    </row>
    <row r="204" spans="1:18" x14ac:dyDescent="0.4">
      <c r="A204" t="s">
        <v>360</v>
      </c>
      <c r="B204" s="53" t="s">
        <v>177</v>
      </c>
      <c r="C204" s="74">
        <v>65660123</v>
      </c>
      <c r="D204" s="74">
        <v>65660176</v>
      </c>
      <c r="E204" s="53">
        <v>54</v>
      </c>
      <c r="F204" t="s">
        <v>363</v>
      </c>
      <c r="G204" t="s">
        <v>364</v>
      </c>
      <c r="H204" s="53" t="s">
        <v>361</v>
      </c>
      <c r="I204" s="53" t="s">
        <v>362</v>
      </c>
      <c r="J204" s="53" t="s">
        <v>5363</v>
      </c>
      <c r="K204" s="53" t="s">
        <v>361</v>
      </c>
      <c r="L204" s="53" t="s">
        <v>4650</v>
      </c>
      <c r="M204" t="s">
        <v>5364</v>
      </c>
      <c r="N204" s="53">
        <v>0</v>
      </c>
      <c r="O204" s="53">
        <v>60</v>
      </c>
      <c r="P204" s="53" t="s">
        <v>5365</v>
      </c>
      <c r="R204" t="s">
        <v>5366</v>
      </c>
    </row>
    <row r="205" spans="1:18" x14ac:dyDescent="0.4">
      <c r="A205" t="s">
        <v>322</v>
      </c>
      <c r="B205" s="53" t="s">
        <v>327</v>
      </c>
      <c r="C205" s="74">
        <v>11576443</v>
      </c>
      <c r="D205" s="74">
        <v>11576466</v>
      </c>
      <c r="E205" s="53">
        <v>24</v>
      </c>
      <c r="F205" t="s">
        <v>325</v>
      </c>
      <c r="G205" t="s">
        <v>326</v>
      </c>
      <c r="H205" s="53" t="s">
        <v>323</v>
      </c>
      <c r="I205" s="53" t="s">
        <v>324</v>
      </c>
      <c r="J205" s="53" t="s">
        <v>5367</v>
      </c>
      <c r="K205" s="53" t="s">
        <v>5368</v>
      </c>
      <c r="L205" s="53" t="s">
        <v>157</v>
      </c>
      <c r="M205" t="s">
        <v>5369</v>
      </c>
      <c r="N205" s="53">
        <v>16</v>
      </c>
      <c r="O205" s="53">
        <v>52</v>
      </c>
      <c r="P205" s="53" t="s">
        <v>4656</v>
      </c>
      <c r="R205" t="s">
        <v>5370</v>
      </c>
    </row>
    <row r="206" spans="1:18" x14ac:dyDescent="0.4">
      <c r="A206" t="s">
        <v>3503</v>
      </c>
      <c r="B206" s="53" t="s">
        <v>132</v>
      </c>
      <c r="C206" s="74">
        <v>46176154</v>
      </c>
      <c r="D206" s="74">
        <v>46176184</v>
      </c>
      <c r="E206" s="53">
        <v>31</v>
      </c>
      <c r="F206" t="s">
        <v>3506</v>
      </c>
      <c r="G206" t="s">
        <v>3507</v>
      </c>
      <c r="H206" s="53" t="s">
        <v>3504</v>
      </c>
      <c r="I206" s="53" t="s">
        <v>3505</v>
      </c>
      <c r="J206" s="53" t="s">
        <v>5371</v>
      </c>
      <c r="K206" s="53" t="s">
        <v>3504</v>
      </c>
      <c r="L206" s="53" t="s">
        <v>4650</v>
      </c>
      <c r="M206" t="s">
        <v>5372</v>
      </c>
      <c r="N206" s="53">
        <v>16</v>
      </c>
      <c r="O206" s="53">
        <v>60</v>
      </c>
      <c r="P206" s="53" t="s">
        <v>5373</v>
      </c>
      <c r="R206" t="s">
        <v>5374</v>
      </c>
    </row>
    <row r="207" spans="1:18" x14ac:dyDescent="0.4">
      <c r="A207" t="s">
        <v>1530</v>
      </c>
      <c r="B207" s="53" t="s">
        <v>415</v>
      </c>
      <c r="C207" s="74">
        <v>18672793</v>
      </c>
      <c r="D207" s="74">
        <v>18672818</v>
      </c>
      <c r="E207" s="53">
        <v>26</v>
      </c>
      <c r="F207" t="s">
        <v>1533</v>
      </c>
      <c r="G207" t="s">
        <v>1534</v>
      </c>
      <c r="H207" s="53" t="s">
        <v>1531</v>
      </c>
      <c r="I207" s="53" t="s">
        <v>1532</v>
      </c>
      <c r="J207" s="53" t="s">
        <v>5375</v>
      </c>
      <c r="K207" s="53" t="s">
        <v>5376</v>
      </c>
      <c r="L207" s="53" t="s">
        <v>157</v>
      </c>
      <c r="M207" t="s">
        <v>5377</v>
      </c>
      <c r="N207" s="53">
        <v>16</v>
      </c>
      <c r="O207" s="53">
        <v>60</v>
      </c>
      <c r="P207" s="53" t="s">
        <v>4656</v>
      </c>
      <c r="R207" t="s">
        <v>5378</v>
      </c>
    </row>
    <row r="208" spans="1:18" x14ac:dyDescent="0.4">
      <c r="A208" t="s">
        <v>2600</v>
      </c>
      <c r="B208" s="53" t="s">
        <v>415</v>
      </c>
      <c r="C208" s="74">
        <v>18672612</v>
      </c>
      <c r="D208" s="74">
        <v>18672650</v>
      </c>
      <c r="E208" s="53">
        <v>39</v>
      </c>
      <c r="F208" t="s">
        <v>2603</v>
      </c>
      <c r="G208" t="s">
        <v>2604</v>
      </c>
      <c r="H208" s="53" t="s">
        <v>2601</v>
      </c>
      <c r="I208" s="53" t="s">
        <v>2602</v>
      </c>
      <c r="J208" s="53" t="s">
        <v>5379</v>
      </c>
      <c r="K208" s="53" t="s">
        <v>2601</v>
      </c>
      <c r="L208" s="53" t="s">
        <v>4650</v>
      </c>
      <c r="M208" t="s">
        <v>5380</v>
      </c>
      <c r="N208" s="53">
        <v>16</v>
      </c>
      <c r="O208" s="53">
        <v>60</v>
      </c>
      <c r="P208" s="53" t="s">
        <v>4656</v>
      </c>
      <c r="R208" t="s">
        <v>5381</v>
      </c>
    </row>
    <row r="209" spans="1:18" x14ac:dyDescent="0.4">
      <c r="A209" t="s">
        <v>855</v>
      </c>
      <c r="B209" s="53" t="s">
        <v>860</v>
      </c>
      <c r="C209" s="74">
        <v>27327511</v>
      </c>
      <c r="D209" s="74">
        <v>27327552</v>
      </c>
      <c r="E209" s="53">
        <v>42</v>
      </c>
      <c r="F209" t="s">
        <v>858</v>
      </c>
      <c r="G209" t="s">
        <v>859</v>
      </c>
      <c r="H209" s="53" t="s">
        <v>856</v>
      </c>
      <c r="I209" s="53" t="s">
        <v>857</v>
      </c>
      <c r="J209" s="53" t="s">
        <v>5382</v>
      </c>
      <c r="K209" s="53" t="s">
        <v>856</v>
      </c>
      <c r="L209" s="53" t="s">
        <v>4650</v>
      </c>
      <c r="M209" t="s">
        <v>5383</v>
      </c>
      <c r="N209" s="53">
        <v>16</v>
      </c>
      <c r="O209" s="53">
        <v>60</v>
      </c>
      <c r="P209" s="53" t="s">
        <v>4656</v>
      </c>
      <c r="R209" t="s">
        <v>5384</v>
      </c>
    </row>
    <row r="210" spans="1:18" x14ac:dyDescent="0.4">
      <c r="A210" t="s">
        <v>3372</v>
      </c>
      <c r="B210" s="53" t="s">
        <v>4702</v>
      </c>
      <c r="C210" s="74">
        <v>0</v>
      </c>
      <c r="F210" t="s">
        <v>3375</v>
      </c>
      <c r="G210" t="s">
        <v>3376</v>
      </c>
      <c r="H210" s="53" t="s">
        <v>3373</v>
      </c>
      <c r="I210" s="53" t="s">
        <v>3374</v>
      </c>
      <c r="J210" s="53" t="s">
        <v>5385</v>
      </c>
      <c r="K210" s="53" t="s">
        <v>5386</v>
      </c>
      <c r="L210" s="53" t="s">
        <v>157</v>
      </c>
      <c r="M210" t="s">
        <v>5387</v>
      </c>
      <c r="N210" s="53">
        <v>4</v>
      </c>
      <c r="O210" s="53">
        <v>0</v>
      </c>
      <c r="P210" s="53" t="s">
        <v>4702</v>
      </c>
      <c r="Q210" s="68" t="s">
        <v>5388</v>
      </c>
      <c r="R210" t="s">
        <v>4707</v>
      </c>
    </row>
    <row r="211" spans="1:18" s="54" customFormat="1" x14ac:dyDescent="0.4">
      <c r="A211" t="s">
        <v>1464</v>
      </c>
      <c r="B211" s="53" t="s">
        <v>491</v>
      </c>
      <c r="C211" s="74">
        <v>27531873</v>
      </c>
      <c r="D211" s="74">
        <v>27531907</v>
      </c>
      <c r="E211" s="53">
        <v>35</v>
      </c>
      <c r="F211" t="s">
        <v>1467</v>
      </c>
      <c r="G211" t="s">
        <v>1468</v>
      </c>
      <c r="H211" s="53" t="s">
        <v>1465</v>
      </c>
      <c r="I211" s="53" t="s">
        <v>1466</v>
      </c>
      <c r="J211" s="53" t="s">
        <v>5389</v>
      </c>
      <c r="K211" s="53" t="s">
        <v>1466</v>
      </c>
      <c r="L211" s="53" t="s">
        <v>4650</v>
      </c>
      <c r="M211" t="s">
        <v>5390</v>
      </c>
      <c r="N211" s="53">
        <v>16</v>
      </c>
      <c r="O211" s="53">
        <v>60</v>
      </c>
      <c r="P211" s="53" t="s">
        <v>4656</v>
      </c>
      <c r="Q211" s="60"/>
      <c r="R211" t="s">
        <v>5391</v>
      </c>
    </row>
    <row r="212" spans="1:18" s="54" customFormat="1" x14ac:dyDescent="0.4">
      <c r="A212" t="s">
        <v>1738</v>
      </c>
      <c r="B212" s="53" t="s">
        <v>133</v>
      </c>
      <c r="C212" s="74">
        <v>46705336</v>
      </c>
      <c r="D212" s="74">
        <v>46705374</v>
      </c>
      <c r="E212" s="53">
        <v>39</v>
      </c>
      <c r="F212" t="s">
        <v>1741</v>
      </c>
      <c r="G212" t="s">
        <v>1742</v>
      </c>
      <c r="H212" s="53" t="s">
        <v>1739</v>
      </c>
      <c r="I212" s="53" t="s">
        <v>1740</v>
      </c>
      <c r="J212" s="53" t="s">
        <v>5392</v>
      </c>
      <c r="K212" s="53" t="s">
        <v>1740</v>
      </c>
      <c r="L212" s="53" t="s">
        <v>4650</v>
      </c>
      <c r="M212" t="s">
        <v>5393</v>
      </c>
      <c r="N212" s="53">
        <v>16</v>
      </c>
      <c r="O212" s="53">
        <v>60</v>
      </c>
      <c r="P212" s="53" t="s">
        <v>4656</v>
      </c>
      <c r="Q212" s="60"/>
      <c r="R212" t="s">
        <v>5394</v>
      </c>
    </row>
    <row r="213" spans="1:18" s="54" customFormat="1" x14ac:dyDescent="0.4">
      <c r="A213" t="s">
        <v>892</v>
      </c>
      <c r="B213" s="53" t="s">
        <v>440</v>
      </c>
      <c r="C213" s="74">
        <v>37358793</v>
      </c>
      <c r="D213" s="74">
        <v>37358812</v>
      </c>
      <c r="E213" s="53">
        <v>20</v>
      </c>
      <c r="F213" t="s">
        <v>895</v>
      </c>
      <c r="G213" t="s">
        <v>896</v>
      </c>
      <c r="H213" s="53" t="s">
        <v>893</v>
      </c>
      <c r="I213" s="53" t="s">
        <v>894</v>
      </c>
      <c r="J213" s="53" t="s">
        <v>5395</v>
      </c>
      <c r="K213" s="53" t="s">
        <v>893</v>
      </c>
      <c r="L213" s="53" t="s">
        <v>4650</v>
      </c>
      <c r="M213" t="s">
        <v>5396</v>
      </c>
      <c r="N213" s="53">
        <v>16</v>
      </c>
      <c r="O213" s="53">
        <v>60</v>
      </c>
      <c r="P213" s="53" t="s">
        <v>4656</v>
      </c>
      <c r="Q213" s="60"/>
      <c r="R213" t="s">
        <v>5397</v>
      </c>
    </row>
    <row r="214" spans="1:18" x14ac:dyDescent="0.4">
      <c r="A214" t="s">
        <v>2336</v>
      </c>
      <c r="B214" s="53" t="s">
        <v>440</v>
      </c>
      <c r="C214" s="74">
        <v>52471004</v>
      </c>
      <c r="D214" s="74">
        <v>52471033</v>
      </c>
      <c r="E214" s="53">
        <v>30</v>
      </c>
      <c r="F214" t="s">
        <v>2339</v>
      </c>
      <c r="G214" t="s">
        <v>2340</v>
      </c>
      <c r="H214" s="53" t="s">
        <v>5398</v>
      </c>
      <c r="I214" s="53" t="s">
        <v>5399</v>
      </c>
      <c r="J214" s="53" t="s">
        <v>5400</v>
      </c>
      <c r="K214" s="53" t="s">
        <v>5398</v>
      </c>
      <c r="L214" s="53" t="s">
        <v>4650</v>
      </c>
      <c r="M214" t="s">
        <v>5401</v>
      </c>
      <c r="N214" s="53">
        <v>0</v>
      </c>
      <c r="O214" s="53">
        <v>60</v>
      </c>
      <c r="P214" s="53" t="s">
        <v>4656</v>
      </c>
      <c r="R214" t="s">
        <v>5402</v>
      </c>
    </row>
    <row r="215" spans="1:18" x14ac:dyDescent="0.4">
      <c r="A215" t="s">
        <v>742</v>
      </c>
      <c r="B215" s="53" t="s">
        <v>162</v>
      </c>
      <c r="C215" s="74">
        <v>30105481</v>
      </c>
      <c r="D215" s="74">
        <v>30105519</v>
      </c>
      <c r="E215" s="53">
        <v>39</v>
      </c>
      <c r="F215" t="s">
        <v>745</v>
      </c>
      <c r="G215" t="s">
        <v>746</v>
      </c>
      <c r="H215" s="53" t="s">
        <v>743</v>
      </c>
      <c r="I215" s="53" t="s">
        <v>744</v>
      </c>
      <c r="J215" s="53" t="s">
        <v>5403</v>
      </c>
      <c r="K215" s="53" t="s">
        <v>743</v>
      </c>
      <c r="L215" s="53" t="s">
        <v>4650</v>
      </c>
      <c r="M215" t="s">
        <v>5404</v>
      </c>
      <c r="N215" s="53">
        <v>16</v>
      </c>
      <c r="O215" s="53">
        <v>60</v>
      </c>
      <c r="P215" s="53" t="s">
        <v>4656</v>
      </c>
      <c r="R215" t="s">
        <v>5405</v>
      </c>
    </row>
    <row r="216" spans="1:18" s="54" customFormat="1" x14ac:dyDescent="0.4">
      <c r="A216" t="s">
        <v>2746</v>
      </c>
      <c r="B216" s="53" t="s">
        <v>491</v>
      </c>
      <c r="C216" s="74">
        <v>6866651</v>
      </c>
      <c r="D216" s="74">
        <v>6866692</v>
      </c>
      <c r="E216" s="53">
        <v>42</v>
      </c>
      <c r="F216" t="s">
        <v>2749</v>
      </c>
      <c r="G216" t="s">
        <v>2750</v>
      </c>
      <c r="H216" s="53" t="s">
        <v>2747</v>
      </c>
      <c r="I216" s="53" t="s">
        <v>2748</v>
      </c>
      <c r="J216" s="53" t="s">
        <v>5406</v>
      </c>
      <c r="K216" s="53" t="s">
        <v>5407</v>
      </c>
      <c r="L216" s="53" t="s">
        <v>157</v>
      </c>
      <c r="M216" t="s">
        <v>5408</v>
      </c>
      <c r="N216" s="53">
        <v>0</v>
      </c>
      <c r="O216" s="53">
        <v>60</v>
      </c>
      <c r="P216" s="53" t="s">
        <v>4656</v>
      </c>
      <c r="Q216" s="60"/>
      <c r="R216" t="s">
        <v>5409</v>
      </c>
    </row>
    <row r="217" spans="1:18" x14ac:dyDescent="0.4">
      <c r="A217" t="s">
        <v>682</v>
      </c>
      <c r="B217" s="53" t="s">
        <v>162</v>
      </c>
      <c r="C217" s="74">
        <v>4150692</v>
      </c>
      <c r="D217" s="74">
        <v>4150743</v>
      </c>
      <c r="E217" s="53">
        <v>52</v>
      </c>
      <c r="F217" t="s">
        <v>685</v>
      </c>
      <c r="G217" t="s">
        <v>686</v>
      </c>
      <c r="H217" s="53" t="s">
        <v>683</v>
      </c>
      <c r="I217" s="53" t="s">
        <v>684</v>
      </c>
      <c r="J217" s="53" t="s">
        <v>5410</v>
      </c>
      <c r="K217" s="53" t="s">
        <v>683</v>
      </c>
      <c r="L217" s="53" t="s">
        <v>4650</v>
      </c>
      <c r="M217" t="s">
        <v>5411</v>
      </c>
      <c r="N217" s="53">
        <v>0</v>
      </c>
      <c r="O217" s="53">
        <v>60</v>
      </c>
      <c r="P217" s="53" t="s">
        <v>4656</v>
      </c>
      <c r="R217" t="s">
        <v>5412</v>
      </c>
    </row>
    <row r="218" spans="1:18" x14ac:dyDescent="0.4">
      <c r="A218" t="s">
        <v>2358</v>
      </c>
      <c r="B218" s="53" t="s">
        <v>148</v>
      </c>
      <c r="C218" s="74">
        <v>45385073</v>
      </c>
      <c r="D218" s="74">
        <v>45385098</v>
      </c>
      <c r="E218" s="53">
        <v>26</v>
      </c>
      <c r="F218" t="s">
        <v>2361</v>
      </c>
      <c r="G218" t="s">
        <v>2362</v>
      </c>
      <c r="H218" s="53" t="s">
        <v>2359</v>
      </c>
      <c r="I218" s="53" t="s">
        <v>2360</v>
      </c>
      <c r="J218" s="53" t="s">
        <v>5413</v>
      </c>
      <c r="K218" s="53" t="s">
        <v>5414</v>
      </c>
      <c r="L218" s="53" t="s">
        <v>157</v>
      </c>
      <c r="M218" t="s">
        <v>5415</v>
      </c>
      <c r="N218" s="53">
        <v>16</v>
      </c>
      <c r="O218" s="53">
        <v>60</v>
      </c>
      <c r="P218" s="53" t="s">
        <v>5077</v>
      </c>
      <c r="R218" t="s">
        <v>5416</v>
      </c>
    </row>
    <row r="219" spans="1:18" x14ac:dyDescent="0.4">
      <c r="A219" t="s">
        <v>3523</v>
      </c>
      <c r="B219" s="53" t="s">
        <v>1964</v>
      </c>
      <c r="C219" s="74">
        <v>20625303</v>
      </c>
      <c r="D219" s="74">
        <v>20625334</v>
      </c>
      <c r="E219" s="53">
        <v>32</v>
      </c>
      <c r="F219" t="s">
        <v>3526</v>
      </c>
      <c r="G219" t="s">
        <v>3527</v>
      </c>
      <c r="H219" s="53" t="s">
        <v>3524</v>
      </c>
      <c r="I219" s="53" t="s">
        <v>3525</v>
      </c>
      <c r="J219" s="53" t="s">
        <v>5417</v>
      </c>
      <c r="K219" s="53" t="s">
        <v>5418</v>
      </c>
      <c r="L219" s="53" t="s">
        <v>157</v>
      </c>
      <c r="M219" t="s">
        <v>5419</v>
      </c>
      <c r="N219" s="53">
        <v>16</v>
      </c>
      <c r="O219" s="53">
        <v>31</v>
      </c>
      <c r="P219" s="53" t="s">
        <v>5077</v>
      </c>
      <c r="R219" t="s">
        <v>5420</v>
      </c>
    </row>
    <row r="220" spans="1:18" x14ac:dyDescent="0.4">
      <c r="A220" t="s">
        <v>3676</v>
      </c>
      <c r="B220" s="53" t="s">
        <v>4702</v>
      </c>
      <c r="C220" s="74">
        <v>0</v>
      </c>
      <c r="F220" t="s">
        <v>3679</v>
      </c>
      <c r="G220" t="s">
        <v>3680</v>
      </c>
      <c r="H220" s="53" t="s">
        <v>3677</v>
      </c>
      <c r="I220" s="53" t="s">
        <v>3678</v>
      </c>
      <c r="J220" s="53" t="s">
        <v>5421</v>
      </c>
      <c r="K220" s="53" t="s">
        <v>3678</v>
      </c>
      <c r="L220" s="53" t="s">
        <v>4650</v>
      </c>
      <c r="M220" t="s">
        <v>5422</v>
      </c>
      <c r="N220" s="53">
        <v>4</v>
      </c>
      <c r="O220" s="53">
        <v>0</v>
      </c>
      <c r="P220" s="53" t="s">
        <v>4702</v>
      </c>
      <c r="Q220" s="68" t="s">
        <v>5423</v>
      </c>
      <c r="R220" t="s">
        <v>4707</v>
      </c>
    </row>
    <row r="221" spans="1:18" x14ac:dyDescent="0.4">
      <c r="A221" t="s">
        <v>1190</v>
      </c>
      <c r="B221" s="53" t="s">
        <v>239</v>
      </c>
      <c r="C221" s="74">
        <v>9121470</v>
      </c>
      <c r="D221" s="74">
        <v>9121489</v>
      </c>
      <c r="E221" s="53">
        <v>20</v>
      </c>
      <c r="F221" t="s">
        <v>1193</v>
      </c>
      <c r="G221" t="s">
        <v>1194</v>
      </c>
      <c r="H221" s="53" t="s">
        <v>1191</v>
      </c>
      <c r="I221" s="53" t="s">
        <v>1192</v>
      </c>
      <c r="J221" s="53" t="s">
        <v>5424</v>
      </c>
      <c r="K221" s="53" t="s">
        <v>1192</v>
      </c>
      <c r="L221" s="53" t="s">
        <v>4650</v>
      </c>
      <c r="M221" t="s">
        <v>5425</v>
      </c>
      <c r="N221" s="53">
        <v>16</v>
      </c>
      <c r="O221" s="53">
        <v>60</v>
      </c>
      <c r="P221" s="53" t="s">
        <v>4656</v>
      </c>
      <c r="R221" t="s">
        <v>5426</v>
      </c>
    </row>
    <row r="222" spans="1:18" x14ac:dyDescent="0.4">
      <c r="A222" t="s">
        <v>1486</v>
      </c>
      <c r="B222" s="53" t="s">
        <v>252</v>
      </c>
      <c r="C222" s="74">
        <v>13620379</v>
      </c>
      <c r="D222" s="74">
        <v>13620416</v>
      </c>
      <c r="E222" s="53">
        <v>38</v>
      </c>
      <c r="F222" t="s">
        <v>1489</v>
      </c>
      <c r="G222" t="s">
        <v>1490</v>
      </c>
      <c r="H222" s="53" t="s">
        <v>1487</v>
      </c>
      <c r="I222" s="53" t="s">
        <v>1488</v>
      </c>
      <c r="J222" s="53" t="s">
        <v>5427</v>
      </c>
      <c r="K222" s="53" t="s">
        <v>5428</v>
      </c>
      <c r="L222" s="53" t="s">
        <v>157</v>
      </c>
      <c r="M222" t="s">
        <v>5429</v>
      </c>
      <c r="N222" s="53">
        <v>0</v>
      </c>
      <c r="O222" s="53">
        <v>60</v>
      </c>
      <c r="P222" s="53" t="s">
        <v>4656</v>
      </c>
      <c r="R222" t="s">
        <v>5430</v>
      </c>
    </row>
    <row r="223" spans="1:18" s="48" customFormat="1" x14ac:dyDescent="0.4">
      <c r="A223" t="s">
        <v>1408</v>
      </c>
      <c r="B223" s="53" t="s">
        <v>190</v>
      </c>
      <c r="C223" s="74">
        <v>5479998</v>
      </c>
      <c r="D223" s="74">
        <v>5480042</v>
      </c>
      <c r="E223" s="53">
        <v>45</v>
      </c>
      <c r="F223" t="s">
        <v>1411</v>
      </c>
      <c r="G223" t="s">
        <v>1412</v>
      </c>
      <c r="H223" s="53" t="s">
        <v>1409</v>
      </c>
      <c r="I223" s="53" t="s">
        <v>1410</v>
      </c>
      <c r="J223" s="53" t="s">
        <v>5431</v>
      </c>
      <c r="K223" s="53" t="s">
        <v>1410</v>
      </c>
      <c r="L223" s="53" t="s">
        <v>4650</v>
      </c>
      <c r="M223" t="s">
        <v>5432</v>
      </c>
      <c r="N223" s="53">
        <v>16</v>
      </c>
      <c r="O223" s="53">
        <v>60</v>
      </c>
      <c r="P223" s="53" t="s">
        <v>4656</v>
      </c>
      <c r="Q223" s="60"/>
      <c r="R223" t="s">
        <v>5433</v>
      </c>
    </row>
    <row r="224" spans="1:18" x14ac:dyDescent="0.4">
      <c r="A224" t="s">
        <v>1771</v>
      </c>
      <c r="B224" s="53" t="s">
        <v>190</v>
      </c>
      <c r="C224" s="74">
        <v>5460113</v>
      </c>
      <c r="D224" s="74">
        <v>5460143</v>
      </c>
      <c r="E224" s="53">
        <v>31</v>
      </c>
      <c r="F224" t="s">
        <v>1774</v>
      </c>
      <c r="G224" t="s">
        <v>1775</v>
      </c>
      <c r="H224" s="53" t="s">
        <v>1772</v>
      </c>
      <c r="I224" s="53" t="s">
        <v>1773</v>
      </c>
      <c r="J224" s="53" t="s">
        <v>5434</v>
      </c>
      <c r="K224" s="53" t="s">
        <v>1772</v>
      </c>
      <c r="L224" s="53" t="s">
        <v>4650</v>
      </c>
      <c r="M224" t="s">
        <v>5435</v>
      </c>
      <c r="N224" s="53">
        <v>0</v>
      </c>
      <c r="O224" s="53">
        <v>60</v>
      </c>
      <c r="P224" s="53" t="s">
        <v>4656</v>
      </c>
      <c r="R224" t="s">
        <v>5436</v>
      </c>
    </row>
    <row r="225" spans="1:18" x14ac:dyDescent="0.4">
      <c r="A225" t="s">
        <v>879</v>
      </c>
      <c r="B225" s="53" t="s">
        <v>177</v>
      </c>
      <c r="C225" s="74">
        <v>20396815</v>
      </c>
      <c r="D225" s="74">
        <v>20396849</v>
      </c>
      <c r="E225" s="53">
        <v>35</v>
      </c>
      <c r="F225" t="s">
        <v>882</v>
      </c>
      <c r="G225" t="s">
        <v>883</v>
      </c>
      <c r="H225" s="53" t="s">
        <v>880</v>
      </c>
      <c r="I225" s="53" t="s">
        <v>881</v>
      </c>
      <c r="J225" s="53" t="s">
        <v>5437</v>
      </c>
      <c r="K225" s="53" t="s">
        <v>5438</v>
      </c>
      <c r="L225" s="53" t="s">
        <v>157</v>
      </c>
      <c r="M225" t="s">
        <v>5439</v>
      </c>
      <c r="N225" s="53">
        <v>16</v>
      </c>
      <c r="O225" s="53">
        <v>60</v>
      </c>
      <c r="P225" s="53" t="s">
        <v>5440</v>
      </c>
      <c r="R225" t="s">
        <v>5441</v>
      </c>
    </row>
    <row r="226" spans="1:18" x14ac:dyDescent="0.4">
      <c r="A226" t="s">
        <v>2455</v>
      </c>
      <c r="B226" s="53" t="s">
        <v>4702</v>
      </c>
      <c r="C226" s="74">
        <v>0</v>
      </c>
      <c r="F226" t="s">
        <v>2458</v>
      </c>
      <c r="G226" t="s">
        <v>2459</v>
      </c>
      <c r="H226" s="53" t="s">
        <v>2456</v>
      </c>
      <c r="I226" s="53" t="s">
        <v>2457</v>
      </c>
      <c r="J226" s="53" t="s">
        <v>5442</v>
      </c>
      <c r="K226" s="53" t="s">
        <v>2457</v>
      </c>
      <c r="L226" s="53" t="s">
        <v>4650</v>
      </c>
      <c r="M226" t="s">
        <v>5443</v>
      </c>
      <c r="N226" s="53">
        <v>4</v>
      </c>
      <c r="O226" s="53">
        <v>0</v>
      </c>
      <c r="P226" s="53" t="s">
        <v>4702</v>
      </c>
      <c r="Q226" s="68" t="s">
        <v>5444</v>
      </c>
      <c r="R226" t="s">
        <v>5033</v>
      </c>
    </row>
    <row r="227" spans="1:18" x14ac:dyDescent="0.4">
      <c r="A227" t="s">
        <v>423</v>
      </c>
      <c r="B227" s="53" t="s">
        <v>133</v>
      </c>
      <c r="C227" s="74">
        <v>29231018</v>
      </c>
      <c r="D227" s="74">
        <v>29231079</v>
      </c>
      <c r="E227" s="53">
        <v>62</v>
      </c>
      <c r="F227" t="s">
        <v>426</v>
      </c>
      <c r="G227" t="s">
        <v>427</v>
      </c>
      <c r="H227" s="53" t="s">
        <v>424</v>
      </c>
      <c r="I227" s="53" t="s">
        <v>425</v>
      </c>
      <c r="J227" s="53" t="s">
        <v>5445</v>
      </c>
      <c r="K227" s="53" t="s">
        <v>5446</v>
      </c>
      <c r="L227" s="53" t="s">
        <v>157</v>
      </c>
      <c r="M227" t="s">
        <v>5447</v>
      </c>
      <c r="N227" s="53">
        <v>0</v>
      </c>
      <c r="O227" s="53">
        <v>60</v>
      </c>
      <c r="P227" s="53" t="s">
        <v>4656</v>
      </c>
      <c r="R227" t="s">
        <v>5448</v>
      </c>
    </row>
    <row r="228" spans="1:18" s="54" customFormat="1" x14ac:dyDescent="0.4">
      <c r="A228" t="s">
        <v>3492</v>
      </c>
      <c r="B228" s="53" t="s">
        <v>1601</v>
      </c>
      <c r="C228" s="74">
        <v>29700416</v>
      </c>
      <c r="D228" s="74">
        <v>29700449</v>
      </c>
      <c r="E228" s="53">
        <v>34</v>
      </c>
      <c r="F228" t="s">
        <v>3495</v>
      </c>
      <c r="G228" t="s">
        <v>3496</v>
      </c>
      <c r="H228" s="53" t="s">
        <v>3493</v>
      </c>
      <c r="I228" s="53" t="s">
        <v>3494</v>
      </c>
      <c r="J228" s="53" t="s">
        <v>5449</v>
      </c>
      <c r="K228" s="53" t="s">
        <v>5450</v>
      </c>
      <c r="L228" s="53" t="s">
        <v>157</v>
      </c>
      <c r="M228" t="s">
        <v>5451</v>
      </c>
      <c r="N228" s="53">
        <v>16</v>
      </c>
      <c r="O228" s="53">
        <v>60</v>
      </c>
      <c r="P228" s="53" t="s">
        <v>5092</v>
      </c>
      <c r="Q228" s="60"/>
      <c r="R228" t="s">
        <v>5452</v>
      </c>
    </row>
    <row r="229" spans="1:18" x14ac:dyDescent="0.4">
      <c r="A229" t="s">
        <v>3666</v>
      </c>
      <c r="B229" s="53" t="s">
        <v>314</v>
      </c>
      <c r="C229" s="74">
        <v>39283826</v>
      </c>
      <c r="D229" s="74">
        <v>39283854</v>
      </c>
      <c r="E229" s="53">
        <v>29</v>
      </c>
      <c r="F229" t="s">
        <v>3669</v>
      </c>
      <c r="G229" t="s">
        <v>3670</v>
      </c>
      <c r="H229" s="53" t="s">
        <v>3667</v>
      </c>
      <c r="I229" s="53" t="s">
        <v>3668</v>
      </c>
      <c r="J229" s="53" t="s">
        <v>5453</v>
      </c>
      <c r="K229" s="53" t="s">
        <v>3667</v>
      </c>
      <c r="L229" s="53" t="s">
        <v>4650</v>
      </c>
      <c r="M229" t="s">
        <v>5454</v>
      </c>
      <c r="N229" s="53">
        <v>0</v>
      </c>
      <c r="O229" s="53">
        <v>60</v>
      </c>
      <c r="P229" s="53" t="s">
        <v>4690</v>
      </c>
      <c r="R229" t="s">
        <v>5455</v>
      </c>
    </row>
    <row r="230" spans="1:18" s="54" customFormat="1" x14ac:dyDescent="0.4">
      <c r="A230" t="s">
        <v>730</v>
      </c>
      <c r="B230" s="53" t="s">
        <v>148</v>
      </c>
      <c r="C230" s="74">
        <v>7299744</v>
      </c>
      <c r="D230" s="74">
        <v>7299784</v>
      </c>
      <c r="E230" s="53">
        <v>41</v>
      </c>
      <c r="F230" t="s">
        <v>733</v>
      </c>
      <c r="G230" t="s">
        <v>734</v>
      </c>
      <c r="H230" s="53" t="s">
        <v>731</v>
      </c>
      <c r="I230" s="53" t="s">
        <v>732</v>
      </c>
      <c r="J230" s="53" t="s">
        <v>5456</v>
      </c>
      <c r="K230" s="53" t="s">
        <v>5457</v>
      </c>
      <c r="L230" s="53" t="s">
        <v>157</v>
      </c>
      <c r="M230" t="s">
        <v>5458</v>
      </c>
      <c r="N230" s="53">
        <v>16</v>
      </c>
      <c r="O230" s="53">
        <v>60</v>
      </c>
      <c r="P230" s="53" t="s">
        <v>4656</v>
      </c>
      <c r="Q230" s="60"/>
      <c r="R230" t="s">
        <v>5459</v>
      </c>
    </row>
    <row r="231" spans="1:18" s="54" customFormat="1" x14ac:dyDescent="0.4">
      <c r="A231" t="s">
        <v>829</v>
      </c>
      <c r="B231" s="53" t="s">
        <v>834</v>
      </c>
      <c r="C231" s="74">
        <v>9777753</v>
      </c>
      <c r="D231" s="74">
        <v>9777802</v>
      </c>
      <c r="E231" s="53">
        <v>50</v>
      </c>
      <c r="F231" t="s">
        <v>832</v>
      </c>
      <c r="G231" t="s">
        <v>833</v>
      </c>
      <c r="H231" s="53" t="s">
        <v>830</v>
      </c>
      <c r="I231" s="53" t="s">
        <v>831</v>
      </c>
      <c r="J231" s="53" t="s">
        <v>5460</v>
      </c>
      <c r="K231" s="53" t="s">
        <v>5461</v>
      </c>
      <c r="L231" s="53" t="s">
        <v>157</v>
      </c>
      <c r="M231" t="s">
        <v>5462</v>
      </c>
      <c r="N231" s="53">
        <v>0</v>
      </c>
      <c r="O231" s="53">
        <v>60</v>
      </c>
      <c r="P231" s="53" t="s">
        <v>4656</v>
      </c>
      <c r="Q231" s="60"/>
      <c r="R231" t="s">
        <v>5463</v>
      </c>
    </row>
    <row r="232" spans="1:18" s="54" customFormat="1" x14ac:dyDescent="0.4">
      <c r="A232" t="s">
        <v>2037</v>
      </c>
      <c r="B232" s="53" t="s">
        <v>252</v>
      </c>
      <c r="C232" s="74">
        <v>31069095</v>
      </c>
      <c r="D232" s="74">
        <v>31069128</v>
      </c>
      <c r="E232" s="53">
        <v>34</v>
      </c>
      <c r="F232" t="s">
        <v>2040</v>
      </c>
      <c r="G232" t="s">
        <v>2041</v>
      </c>
      <c r="H232" s="53" t="s">
        <v>2038</v>
      </c>
      <c r="I232" s="53" t="s">
        <v>2039</v>
      </c>
      <c r="J232" s="53" t="s">
        <v>5464</v>
      </c>
      <c r="K232" s="53" t="s">
        <v>2039</v>
      </c>
      <c r="L232" s="53" t="s">
        <v>4650</v>
      </c>
      <c r="M232" t="s">
        <v>5465</v>
      </c>
      <c r="N232" s="53">
        <v>16</v>
      </c>
      <c r="O232" s="53">
        <v>60</v>
      </c>
      <c r="P232" s="53" t="s">
        <v>4656</v>
      </c>
      <c r="Q232" s="60"/>
      <c r="R232" t="s">
        <v>5466</v>
      </c>
    </row>
    <row r="233" spans="1:18" x14ac:dyDescent="0.4">
      <c r="A233" t="s">
        <v>670</v>
      </c>
      <c r="B233" s="53" t="s">
        <v>4702</v>
      </c>
      <c r="C233" s="74">
        <v>0</v>
      </c>
      <c r="F233" t="s">
        <v>673</v>
      </c>
      <c r="G233" t="s">
        <v>674</v>
      </c>
      <c r="H233" s="53" t="s">
        <v>671</v>
      </c>
      <c r="I233" s="53" t="s">
        <v>672</v>
      </c>
      <c r="J233" s="53" t="s">
        <v>5467</v>
      </c>
      <c r="K233" s="53" t="s">
        <v>671</v>
      </c>
      <c r="L233" s="53" t="s">
        <v>4650</v>
      </c>
      <c r="M233" t="s">
        <v>5468</v>
      </c>
      <c r="N233" s="53">
        <v>4</v>
      </c>
      <c r="O233" s="53">
        <v>0</v>
      </c>
      <c r="P233" s="53" t="s">
        <v>4702</v>
      </c>
      <c r="Q233" s="68" t="s">
        <v>4706</v>
      </c>
      <c r="R233" t="s">
        <v>4707</v>
      </c>
    </row>
    <row r="234" spans="1:18" x14ac:dyDescent="0.4">
      <c r="A234" t="s">
        <v>1103</v>
      </c>
      <c r="B234" s="53" t="s">
        <v>453</v>
      </c>
      <c r="C234" s="74">
        <v>51394530</v>
      </c>
      <c r="D234" s="74">
        <v>51394567</v>
      </c>
      <c r="E234" s="53">
        <v>38</v>
      </c>
      <c r="F234" t="s">
        <v>1106</v>
      </c>
      <c r="G234" t="s">
        <v>1107</v>
      </c>
      <c r="H234" s="53" t="s">
        <v>1104</v>
      </c>
      <c r="I234" s="53" t="s">
        <v>1105</v>
      </c>
      <c r="J234" s="53" t="s">
        <v>5469</v>
      </c>
      <c r="K234" s="53" t="s">
        <v>5470</v>
      </c>
      <c r="L234" s="53" t="s">
        <v>157</v>
      </c>
      <c r="M234" t="s">
        <v>5471</v>
      </c>
      <c r="N234" s="53">
        <v>0</v>
      </c>
      <c r="O234" s="53">
        <v>60</v>
      </c>
      <c r="P234" s="53" t="s">
        <v>4656</v>
      </c>
      <c r="R234" t="s">
        <v>5472</v>
      </c>
    </row>
    <row r="235" spans="1:18" x14ac:dyDescent="0.4">
      <c r="A235" t="s">
        <v>3317</v>
      </c>
      <c r="B235" s="53" t="s">
        <v>239</v>
      </c>
      <c r="C235" s="74">
        <v>23568739</v>
      </c>
      <c r="D235" s="74">
        <v>23568768</v>
      </c>
      <c r="E235" s="53">
        <v>30</v>
      </c>
      <c r="F235" t="s">
        <v>3320</v>
      </c>
      <c r="G235" t="s">
        <v>3321</v>
      </c>
      <c r="H235" s="53" t="s">
        <v>3318</v>
      </c>
      <c r="I235" s="53" t="s">
        <v>3319</v>
      </c>
      <c r="J235" s="53" t="s">
        <v>5473</v>
      </c>
      <c r="K235" s="53" t="s">
        <v>3318</v>
      </c>
      <c r="L235" s="53" t="s">
        <v>4650</v>
      </c>
      <c r="M235" t="s">
        <v>5474</v>
      </c>
      <c r="N235" s="53">
        <v>16</v>
      </c>
      <c r="O235" s="53">
        <v>60</v>
      </c>
      <c r="P235" s="53" t="s">
        <v>5475</v>
      </c>
      <c r="R235" t="s">
        <v>5476</v>
      </c>
    </row>
    <row r="236" spans="1:18" x14ac:dyDescent="0.4">
      <c r="A236" t="s">
        <v>2478</v>
      </c>
      <c r="B236" s="53" t="s">
        <v>190</v>
      </c>
      <c r="C236" s="74">
        <v>51336089</v>
      </c>
      <c r="D236" s="74">
        <v>51336125</v>
      </c>
      <c r="E236" s="53">
        <v>37</v>
      </c>
      <c r="F236" t="s">
        <v>2481</v>
      </c>
      <c r="G236" t="s">
        <v>2482</v>
      </c>
      <c r="H236" s="53" t="s">
        <v>5477</v>
      </c>
      <c r="I236" s="53" t="s">
        <v>5478</v>
      </c>
      <c r="J236" s="53" t="s">
        <v>5479</v>
      </c>
      <c r="K236" s="53" t="s">
        <v>5480</v>
      </c>
      <c r="L236" s="53" t="s">
        <v>157</v>
      </c>
      <c r="M236" t="s">
        <v>5481</v>
      </c>
      <c r="N236" s="53">
        <v>16</v>
      </c>
      <c r="O236" s="53">
        <v>60</v>
      </c>
      <c r="P236" s="53" t="s">
        <v>4656</v>
      </c>
      <c r="R236" t="s">
        <v>5482</v>
      </c>
    </row>
    <row r="237" spans="1:18" x14ac:dyDescent="0.4">
      <c r="A237" t="s">
        <v>1541</v>
      </c>
      <c r="B237" s="53" t="s">
        <v>603</v>
      </c>
      <c r="C237" s="74">
        <v>15369969</v>
      </c>
      <c r="D237" s="74">
        <v>15370000</v>
      </c>
      <c r="E237" s="53">
        <v>32</v>
      </c>
      <c r="F237" t="s">
        <v>1544</v>
      </c>
      <c r="G237" t="s">
        <v>1545</v>
      </c>
      <c r="H237" s="53" t="s">
        <v>5483</v>
      </c>
      <c r="I237" s="53" t="s">
        <v>5484</v>
      </c>
      <c r="J237" s="53" t="s">
        <v>5485</v>
      </c>
      <c r="K237" s="53" t="s">
        <v>5484</v>
      </c>
      <c r="L237" s="53" t="s">
        <v>4650</v>
      </c>
      <c r="M237" t="s">
        <v>5486</v>
      </c>
      <c r="N237" s="53">
        <v>0</v>
      </c>
      <c r="O237" s="53">
        <v>2</v>
      </c>
      <c r="P237" s="53" t="s">
        <v>4656</v>
      </c>
      <c r="R237" t="s">
        <v>5487</v>
      </c>
    </row>
    <row r="238" spans="1:18" x14ac:dyDescent="0.4">
      <c r="A238" t="s">
        <v>3470</v>
      </c>
      <c r="B238" s="53" t="s">
        <v>834</v>
      </c>
      <c r="C238" s="74">
        <v>4569918</v>
      </c>
      <c r="D238" s="74">
        <v>4569955</v>
      </c>
      <c r="E238" s="53">
        <v>38</v>
      </c>
      <c r="F238" t="s">
        <v>3473</v>
      </c>
      <c r="G238" t="s">
        <v>3474</v>
      </c>
      <c r="H238" s="53" t="s">
        <v>3471</v>
      </c>
      <c r="I238" s="53" t="s">
        <v>3472</v>
      </c>
      <c r="J238" s="53" t="s">
        <v>5488</v>
      </c>
      <c r="K238" s="53" t="s">
        <v>3471</v>
      </c>
      <c r="L238" s="53" t="s">
        <v>4650</v>
      </c>
      <c r="M238" t="s">
        <v>5489</v>
      </c>
      <c r="N238" s="53">
        <v>16</v>
      </c>
      <c r="O238" s="53">
        <v>60</v>
      </c>
      <c r="P238" s="53" t="s">
        <v>4835</v>
      </c>
      <c r="R238" t="s">
        <v>5490</v>
      </c>
    </row>
    <row r="239" spans="1:18" x14ac:dyDescent="0.4">
      <c r="A239" s="54" t="s">
        <v>5491</v>
      </c>
      <c r="B239" s="55" t="s">
        <v>115</v>
      </c>
      <c r="C239" s="75">
        <v>54914545</v>
      </c>
      <c r="D239" s="75">
        <v>54914596</v>
      </c>
      <c r="E239" s="55">
        <v>52</v>
      </c>
      <c r="F239" s="54" t="s">
        <v>2263</v>
      </c>
      <c r="G239" s="54" t="s">
        <v>2264</v>
      </c>
      <c r="H239" s="55" t="s">
        <v>2261</v>
      </c>
      <c r="I239" s="55" t="s">
        <v>2262</v>
      </c>
      <c r="J239" s="55" t="s">
        <v>5492</v>
      </c>
      <c r="K239" s="55" t="s">
        <v>2261</v>
      </c>
      <c r="L239" s="55" t="s">
        <v>4650</v>
      </c>
      <c r="M239" s="54" t="s">
        <v>5493</v>
      </c>
      <c r="N239" s="55">
        <v>0</v>
      </c>
      <c r="O239" s="55">
        <v>11</v>
      </c>
      <c r="P239" s="55" t="s">
        <v>4656</v>
      </c>
      <c r="Q239" s="61"/>
      <c r="R239" s="54" t="s">
        <v>5494</v>
      </c>
    </row>
    <row r="240" spans="1:18" s="54" customFormat="1" x14ac:dyDescent="0.4">
      <c r="A240" s="54" t="s">
        <v>5491</v>
      </c>
      <c r="B240" s="55" t="s">
        <v>115</v>
      </c>
      <c r="C240" s="75">
        <v>54917022</v>
      </c>
      <c r="D240" s="75">
        <v>54917073</v>
      </c>
      <c r="E240" s="55">
        <v>52</v>
      </c>
      <c r="F240" s="54" t="s">
        <v>2263</v>
      </c>
      <c r="G240" s="54" t="s">
        <v>2264</v>
      </c>
      <c r="H240" s="55" t="s">
        <v>2261</v>
      </c>
      <c r="I240" s="55" t="s">
        <v>2262</v>
      </c>
      <c r="J240" s="55" t="s">
        <v>5492</v>
      </c>
      <c r="K240" s="55" t="s">
        <v>2262</v>
      </c>
      <c r="L240" s="55" t="s">
        <v>4650</v>
      </c>
      <c r="M240" s="54" t="s">
        <v>5495</v>
      </c>
      <c r="N240" s="55">
        <v>0</v>
      </c>
      <c r="O240" s="55">
        <v>11</v>
      </c>
      <c r="P240" s="55" t="s">
        <v>4656</v>
      </c>
      <c r="Q240" s="61"/>
      <c r="R240" s="54" t="s">
        <v>5496</v>
      </c>
    </row>
    <row r="241" spans="1:18" x14ac:dyDescent="0.4">
      <c r="A241" s="64" t="s">
        <v>5497</v>
      </c>
      <c r="B241" s="66" t="s">
        <v>327</v>
      </c>
      <c r="C241" s="76">
        <v>12341306</v>
      </c>
      <c r="D241" s="77" t="e">
        <v>#VALUE!</v>
      </c>
      <c r="E241" s="69">
        <v>12341310</v>
      </c>
      <c r="F241" s="64" t="s">
        <v>2051</v>
      </c>
      <c r="G241" s="64" t="s">
        <v>2052</v>
      </c>
      <c r="H241" s="66" t="s">
        <v>2049</v>
      </c>
      <c r="I241" s="66" t="s">
        <v>2050</v>
      </c>
      <c r="J241" s="66" t="s">
        <v>5498</v>
      </c>
      <c r="K241" s="66" t="s">
        <v>2049</v>
      </c>
      <c r="L241" s="66" t="s">
        <v>4650</v>
      </c>
      <c r="M241" s="64" t="s">
        <v>5499</v>
      </c>
      <c r="N241" s="66">
        <v>0</v>
      </c>
      <c r="O241" s="66">
        <v>60</v>
      </c>
      <c r="P241" s="66" t="s">
        <v>5500</v>
      </c>
      <c r="Q241" s="67" t="s">
        <v>5501</v>
      </c>
      <c r="R241" s="64" t="s">
        <v>5502</v>
      </c>
    </row>
    <row r="242" spans="1:18" x14ac:dyDescent="0.4">
      <c r="A242" s="54" t="s">
        <v>5497</v>
      </c>
      <c r="B242" s="55" t="s">
        <v>4702</v>
      </c>
      <c r="C242" s="75">
        <v>0</v>
      </c>
      <c r="D242" s="75"/>
      <c r="E242" s="55"/>
      <c r="F242" s="54" t="s">
        <v>2051</v>
      </c>
      <c r="G242" s="54" t="s">
        <v>2052</v>
      </c>
      <c r="H242" s="55" t="s">
        <v>2049</v>
      </c>
      <c r="I242" s="55" t="s">
        <v>2050</v>
      </c>
      <c r="J242" s="55" t="s">
        <v>5498</v>
      </c>
      <c r="K242" s="55" t="s">
        <v>2049</v>
      </c>
      <c r="L242" s="55" t="s">
        <v>4650</v>
      </c>
      <c r="M242" s="54" t="s">
        <v>5503</v>
      </c>
      <c r="N242" s="55">
        <v>4</v>
      </c>
      <c r="O242" s="55">
        <v>0</v>
      </c>
      <c r="P242" s="55" t="s">
        <v>4702</v>
      </c>
      <c r="Q242" s="61" t="s">
        <v>4706</v>
      </c>
      <c r="R242" s="54" t="s">
        <v>4739</v>
      </c>
    </row>
    <row r="243" spans="1:18" s="54" customFormat="1" x14ac:dyDescent="0.4">
      <c r="A243" t="s">
        <v>2212</v>
      </c>
      <c r="B243" s="53" t="s">
        <v>516</v>
      </c>
      <c r="C243" s="74">
        <v>4070607</v>
      </c>
      <c r="D243" s="74">
        <v>4070652</v>
      </c>
      <c r="E243" s="53">
        <v>46</v>
      </c>
      <c r="F243" t="s">
        <v>2215</v>
      </c>
      <c r="G243" t="s">
        <v>2216</v>
      </c>
      <c r="H243" s="53" t="s">
        <v>2213</v>
      </c>
      <c r="I243" s="53" t="s">
        <v>2214</v>
      </c>
      <c r="J243" s="53" t="s">
        <v>5504</v>
      </c>
      <c r="K243" s="53" t="s">
        <v>2213</v>
      </c>
      <c r="L243" s="53" t="s">
        <v>4650</v>
      </c>
      <c r="M243" t="s">
        <v>5505</v>
      </c>
      <c r="N243" s="53">
        <v>16</v>
      </c>
      <c r="O243" s="53">
        <v>60</v>
      </c>
      <c r="P243" s="53" t="s">
        <v>4656</v>
      </c>
      <c r="Q243" s="60"/>
      <c r="R243" t="s">
        <v>5348</v>
      </c>
    </row>
    <row r="244" spans="1:18" s="64" customFormat="1" x14ac:dyDescent="0.4">
      <c r="A244" t="s">
        <v>817</v>
      </c>
      <c r="B244" s="53" t="s">
        <v>177</v>
      </c>
      <c r="C244" s="74">
        <v>20396560</v>
      </c>
      <c r="D244" s="74">
        <v>20396609</v>
      </c>
      <c r="E244" s="53">
        <v>50</v>
      </c>
      <c r="F244" t="s">
        <v>820</v>
      </c>
      <c r="G244" t="s">
        <v>821</v>
      </c>
      <c r="H244" s="53" t="s">
        <v>818</v>
      </c>
      <c r="I244" s="53" t="s">
        <v>819</v>
      </c>
      <c r="J244" s="53" t="s">
        <v>5506</v>
      </c>
      <c r="K244" s="53" t="s">
        <v>5507</v>
      </c>
      <c r="L244" s="53" t="s">
        <v>157</v>
      </c>
      <c r="M244" t="s">
        <v>5508</v>
      </c>
      <c r="N244" s="53">
        <v>0</v>
      </c>
      <c r="O244" s="53">
        <v>60</v>
      </c>
      <c r="P244" s="53" t="s">
        <v>4656</v>
      </c>
      <c r="Q244" s="60"/>
      <c r="R244" t="s">
        <v>5509</v>
      </c>
    </row>
    <row r="245" spans="1:18" x14ac:dyDescent="0.4">
      <c r="A245" t="s">
        <v>2424</v>
      </c>
      <c r="B245" s="53" t="s">
        <v>628</v>
      </c>
      <c r="C245" s="74">
        <v>25845354</v>
      </c>
      <c r="D245" s="74">
        <v>25845386</v>
      </c>
      <c r="E245" s="53">
        <v>33</v>
      </c>
      <c r="F245" t="s">
        <v>2427</v>
      </c>
      <c r="G245" t="s">
        <v>2428</v>
      </c>
      <c r="H245" s="53" t="s">
        <v>2425</v>
      </c>
      <c r="I245" s="53" t="s">
        <v>2426</v>
      </c>
      <c r="J245" s="53" t="s">
        <v>5510</v>
      </c>
      <c r="K245" s="53" t="s">
        <v>2425</v>
      </c>
      <c r="L245" s="53" t="s">
        <v>4650</v>
      </c>
      <c r="M245" t="s">
        <v>5511</v>
      </c>
      <c r="N245" s="53">
        <v>16</v>
      </c>
      <c r="O245" s="53">
        <v>60</v>
      </c>
      <c r="P245" s="53" t="s">
        <v>5169</v>
      </c>
      <c r="R245" t="s">
        <v>5512</v>
      </c>
    </row>
    <row r="246" spans="1:18" x14ac:dyDescent="0.4">
      <c r="A246" t="s">
        <v>646</v>
      </c>
      <c r="B246" s="53" t="s">
        <v>239</v>
      </c>
      <c r="C246" s="74">
        <v>65154355</v>
      </c>
      <c r="D246" s="74">
        <v>65154384</v>
      </c>
      <c r="E246" s="53">
        <v>30</v>
      </c>
      <c r="F246" t="s">
        <v>649</v>
      </c>
      <c r="G246" t="s">
        <v>650</v>
      </c>
      <c r="H246" s="53" t="s">
        <v>647</v>
      </c>
      <c r="I246" s="53" t="s">
        <v>648</v>
      </c>
      <c r="J246" s="53" t="s">
        <v>5513</v>
      </c>
      <c r="K246" s="53" t="s">
        <v>5514</v>
      </c>
      <c r="L246" s="53" t="s">
        <v>157</v>
      </c>
      <c r="M246" t="s">
        <v>5515</v>
      </c>
      <c r="N246" s="53">
        <v>0</v>
      </c>
      <c r="O246" s="53">
        <v>45</v>
      </c>
      <c r="P246" s="53" t="s">
        <v>5516</v>
      </c>
      <c r="Q246" s="60" t="s">
        <v>5517</v>
      </c>
      <c r="R246" t="s">
        <v>5518</v>
      </c>
    </row>
    <row r="247" spans="1:18" x14ac:dyDescent="0.4">
      <c r="A247" t="s">
        <v>646</v>
      </c>
      <c r="B247" s="53" t="s">
        <v>4702</v>
      </c>
      <c r="C247" s="74">
        <v>0</v>
      </c>
      <c r="F247" t="s">
        <v>649</v>
      </c>
      <c r="G247" t="s">
        <v>650</v>
      </c>
      <c r="H247" s="53" t="s">
        <v>647</v>
      </c>
      <c r="I247" s="53" t="s">
        <v>648</v>
      </c>
      <c r="J247" s="53" t="s">
        <v>5513</v>
      </c>
      <c r="K247" s="53" t="s">
        <v>5514</v>
      </c>
      <c r="L247" s="53" t="s">
        <v>157</v>
      </c>
      <c r="M247" t="s">
        <v>5519</v>
      </c>
      <c r="N247" s="53">
        <v>4</v>
      </c>
      <c r="O247" s="53">
        <v>0</v>
      </c>
      <c r="P247" s="53" t="s">
        <v>4702</v>
      </c>
      <c r="Q247" s="68" t="s">
        <v>5520</v>
      </c>
      <c r="R247" t="s">
        <v>4707</v>
      </c>
    </row>
    <row r="248" spans="1:18" s="54" customFormat="1" x14ac:dyDescent="0.4">
      <c r="A248" t="s">
        <v>1948</v>
      </c>
      <c r="B248" s="53" t="s">
        <v>440</v>
      </c>
      <c r="C248" s="74">
        <v>19138787</v>
      </c>
      <c r="D248" s="74">
        <v>19138835</v>
      </c>
      <c r="E248" s="53">
        <v>49</v>
      </c>
      <c r="F248" t="s">
        <v>1951</v>
      </c>
      <c r="G248" t="s">
        <v>1952</v>
      </c>
      <c r="H248" s="53" t="s">
        <v>1949</v>
      </c>
      <c r="I248" s="53" t="s">
        <v>1950</v>
      </c>
      <c r="J248" s="53" t="s">
        <v>5521</v>
      </c>
      <c r="K248" s="53" t="s">
        <v>1950</v>
      </c>
      <c r="L248" s="53" t="s">
        <v>4650</v>
      </c>
      <c r="M248" t="s">
        <v>5522</v>
      </c>
      <c r="N248" s="53">
        <v>0</v>
      </c>
      <c r="O248" s="53">
        <v>60</v>
      </c>
      <c r="P248" s="53" t="s">
        <v>4656</v>
      </c>
      <c r="Q248" s="60"/>
      <c r="R248" t="s">
        <v>5523</v>
      </c>
    </row>
    <row r="249" spans="1:18" s="54" customFormat="1" x14ac:dyDescent="0.4">
      <c r="A249" t="s">
        <v>3763</v>
      </c>
      <c r="B249" s="53" t="s">
        <v>1457</v>
      </c>
      <c r="C249" s="74">
        <v>2417549</v>
      </c>
      <c r="D249" s="74">
        <v>2417591</v>
      </c>
      <c r="E249" s="53">
        <v>43</v>
      </c>
      <c r="F249" t="s">
        <v>3766</v>
      </c>
      <c r="G249" t="s">
        <v>3767</v>
      </c>
      <c r="H249" s="53" t="s">
        <v>3764</v>
      </c>
      <c r="I249" s="53" t="s">
        <v>3765</v>
      </c>
      <c r="J249" s="53" t="s">
        <v>5524</v>
      </c>
      <c r="K249" s="53" t="s">
        <v>5525</v>
      </c>
      <c r="L249" s="53" t="s">
        <v>4650</v>
      </c>
      <c r="M249" t="s">
        <v>5526</v>
      </c>
      <c r="N249" s="53">
        <v>0</v>
      </c>
      <c r="O249" s="53">
        <v>60</v>
      </c>
      <c r="P249" s="53" t="s">
        <v>4700</v>
      </c>
      <c r="Q249" s="60"/>
      <c r="R249" t="s">
        <v>5527</v>
      </c>
    </row>
    <row r="250" spans="1:18" x14ac:dyDescent="0.4">
      <c r="A250" t="s">
        <v>1475</v>
      </c>
      <c r="B250" s="53" t="s">
        <v>1325</v>
      </c>
      <c r="C250" s="74">
        <v>9505076</v>
      </c>
      <c r="D250" s="74">
        <v>9505120</v>
      </c>
      <c r="E250" s="53">
        <v>45</v>
      </c>
      <c r="F250" t="s">
        <v>1478</v>
      </c>
      <c r="G250" t="s">
        <v>1479</v>
      </c>
      <c r="H250" s="53" t="s">
        <v>1476</v>
      </c>
      <c r="I250" s="53" t="s">
        <v>1477</v>
      </c>
      <c r="J250" s="53" t="s">
        <v>5528</v>
      </c>
      <c r="K250" s="53" t="s">
        <v>1477</v>
      </c>
      <c r="L250" s="53" t="s">
        <v>4650</v>
      </c>
      <c r="M250" t="s">
        <v>5529</v>
      </c>
      <c r="N250" s="53">
        <v>16</v>
      </c>
      <c r="O250" s="53">
        <v>60</v>
      </c>
      <c r="P250" s="53" t="s">
        <v>4656</v>
      </c>
      <c r="R250" t="s">
        <v>5530</v>
      </c>
    </row>
    <row r="251" spans="1:18" x14ac:dyDescent="0.4">
      <c r="A251" t="s">
        <v>1364</v>
      </c>
      <c r="B251" s="53" t="s">
        <v>553</v>
      </c>
      <c r="C251" s="74">
        <v>15921245</v>
      </c>
      <c r="D251" s="74">
        <v>15921271</v>
      </c>
      <c r="E251" s="53">
        <v>27</v>
      </c>
      <c r="F251" t="s">
        <v>1367</v>
      </c>
      <c r="G251" t="s">
        <v>1368</v>
      </c>
      <c r="H251" s="53" t="s">
        <v>5531</v>
      </c>
      <c r="I251" s="53" t="s">
        <v>5532</v>
      </c>
      <c r="J251" s="53" t="s">
        <v>5533</v>
      </c>
      <c r="K251" s="53" t="s">
        <v>5534</v>
      </c>
      <c r="L251" s="53" t="s">
        <v>157</v>
      </c>
      <c r="M251" t="s">
        <v>5535</v>
      </c>
      <c r="N251" s="53">
        <v>16</v>
      </c>
      <c r="O251" s="53">
        <v>60</v>
      </c>
      <c r="P251" s="53" t="s">
        <v>4656</v>
      </c>
      <c r="R251" t="s">
        <v>5536</v>
      </c>
    </row>
    <row r="252" spans="1:18" s="54" customFormat="1" x14ac:dyDescent="0.4">
      <c r="A252" t="s">
        <v>2292</v>
      </c>
      <c r="B252" s="53" t="s">
        <v>1457</v>
      </c>
      <c r="C252" s="74">
        <v>23782867</v>
      </c>
      <c r="D252" s="74">
        <v>23782920</v>
      </c>
      <c r="E252" s="53">
        <v>54</v>
      </c>
      <c r="F252" t="s">
        <v>2295</v>
      </c>
      <c r="G252" t="s">
        <v>2296</v>
      </c>
      <c r="H252" s="53" t="s">
        <v>2293</v>
      </c>
      <c r="I252" s="53" t="s">
        <v>2294</v>
      </c>
      <c r="J252" s="53" t="s">
        <v>5537</v>
      </c>
      <c r="K252" s="53" t="s">
        <v>2293</v>
      </c>
      <c r="L252" s="53" t="s">
        <v>4650</v>
      </c>
      <c r="M252" t="s">
        <v>5538</v>
      </c>
      <c r="N252" s="53">
        <v>0</v>
      </c>
      <c r="O252" s="53">
        <v>60</v>
      </c>
      <c r="P252" s="53" t="s">
        <v>4656</v>
      </c>
      <c r="Q252" s="60"/>
      <c r="R252" t="s">
        <v>5539</v>
      </c>
    </row>
    <row r="253" spans="1:18" s="54" customFormat="1" x14ac:dyDescent="0.4">
      <c r="A253" t="s">
        <v>156</v>
      </c>
      <c r="B253" s="53" t="s">
        <v>162</v>
      </c>
      <c r="C253" s="74">
        <v>35641034</v>
      </c>
      <c r="D253" s="74">
        <v>35641063</v>
      </c>
      <c r="E253" s="53">
        <v>30</v>
      </c>
      <c r="F253" t="s">
        <v>160</v>
      </c>
      <c r="G253" t="s">
        <v>161</v>
      </c>
      <c r="H253" s="53" t="s">
        <v>5540</v>
      </c>
      <c r="I253" s="53" t="s">
        <v>5541</v>
      </c>
      <c r="J253" s="53" t="s">
        <v>5542</v>
      </c>
      <c r="K253" s="53" t="s">
        <v>5543</v>
      </c>
      <c r="L253" s="53" t="s">
        <v>157</v>
      </c>
      <c r="M253" t="s">
        <v>5544</v>
      </c>
      <c r="N253" s="53">
        <v>16</v>
      </c>
      <c r="O253" s="53">
        <v>60</v>
      </c>
      <c r="P253" s="53" t="s">
        <v>4656</v>
      </c>
      <c r="Q253" s="60"/>
      <c r="R253" t="s">
        <v>5545</v>
      </c>
    </row>
    <row r="254" spans="1:18" x14ac:dyDescent="0.4">
      <c r="A254" t="s">
        <v>1793</v>
      </c>
      <c r="B254" s="53" t="s">
        <v>239</v>
      </c>
      <c r="C254" s="74">
        <v>27353273</v>
      </c>
      <c r="D254" s="74">
        <v>27353346</v>
      </c>
      <c r="E254" s="53">
        <v>74</v>
      </c>
      <c r="F254" t="s">
        <v>1796</v>
      </c>
      <c r="G254" t="s">
        <v>1797</v>
      </c>
      <c r="H254" s="53" t="s">
        <v>1794</v>
      </c>
      <c r="I254" s="53" t="s">
        <v>1795</v>
      </c>
      <c r="J254" s="53" t="s">
        <v>5546</v>
      </c>
      <c r="K254" s="53" t="s">
        <v>1794</v>
      </c>
      <c r="L254" s="53" t="s">
        <v>4650</v>
      </c>
      <c r="M254" t="s">
        <v>5547</v>
      </c>
      <c r="N254" s="53">
        <v>0</v>
      </c>
      <c r="O254" s="53">
        <v>60</v>
      </c>
      <c r="P254" s="53" t="s">
        <v>4656</v>
      </c>
      <c r="R254" t="s">
        <v>5548</v>
      </c>
    </row>
    <row r="255" spans="1:18" x14ac:dyDescent="0.4">
      <c r="A255" t="s">
        <v>1256</v>
      </c>
      <c r="B255" s="53" t="s">
        <v>115</v>
      </c>
      <c r="C255" s="74">
        <v>23260078</v>
      </c>
      <c r="D255" s="74">
        <v>23260130</v>
      </c>
      <c r="E255" s="53">
        <v>53</v>
      </c>
      <c r="F255" t="s">
        <v>1259</v>
      </c>
      <c r="G255" t="s">
        <v>1260</v>
      </c>
      <c r="H255" s="53" t="s">
        <v>1257</v>
      </c>
      <c r="I255" s="53" t="s">
        <v>1258</v>
      </c>
      <c r="J255" s="53" t="s">
        <v>5549</v>
      </c>
      <c r="K255" s="53" t="s">
        <v>1258</v>
      </c>
      <c r="L255" s="53" t="s">
        <v>4650</v>
      </c>
      <c r="M255" t="s">
        <v>5550</v>
      </c>
      <c r="N255" s="53">
        <v>0</v>
      </c>
      <c r="O255" s="53">
        <v>60</v>
      </c>
      <c r="P255" s="53" t="s">
        <v>4656</v>
      </c>
      <c r="R255" t="s">
        <v>5551</v>
      </c>
    </row>
    <row r="256" spans="1:18" x14ac:dyDescent="0.4">
      <c r="A256" t="s">
        <v>1298</v>
      </c>
      <c r="B256" s="53" t="s">
        <v>148</v>
      </c>
      <c r="C256" s="74">
        <v>40924731</v>
      </c>
      <c r="D256" s="74">
        <v>40924770</v>
      </c>
      <c r="E256" s="53">
        <v>40</v>
      </c>
      <c r="F256" t="s">
        <v>1301</v>
      </c>
      <c r="G256" t="s">
        <v>1302</v>
      </c>
      <c r="H256" s="53" t="s">
        <v>1299</v>
      </c>
      <c r="I256" s="53" t="s">
        <v>1300</v>
      </c>
      <c r="J256" s="53" t="s">
        <v>5552</v>
      </c>
      <c r="K256" s="53" t="s">
        <v>5553</v>
      </c>
      <c r="L256" s="53" t="s">
        <v>157</v>
      </c>
      <c r="M256" t="s">
        <v>5554</v>
      </c>
      <c r="N256" s="53">
        <v>16</v>
      </c>
      <c r="O256" s="53">
        <v>60</v>
      </c>
      <c r="P256" s="53" t="s">
        <v>4656</v>
      </c>
      <c r="R256" t="s">
        <v>5555</v>
      </c>
    </row>
    <row r="257" spans="1:18" x14ac:dyDescent="0.4">
      <c r="A257" t="s">
        <v>2735</v>
      </c>
      <c r="B257" s="53" t="s">
        <v>2695</v>
      </c>
      <c r="C257" s="74">
        <v>12866180</v>
      </c>
      <c r="D257" s="74">
        <v>12866217</v>
      </c>
      <c r="E257" s="53">
        <v>38</v>
      </c>
      <c r="F257" t="s">
        <v>2738</v>
      </c>
      <c r="G257" t="s">
        <v>2739</v>
      </c>
      <c r="H257" s="53" t="s">
        <v>2736</v>
      </c>
      <c r="I257" s="53" t="s">
        <v>2737</v>
      </c>
      <c r="J257" s="53" t="s">
        <v>5556</v>
      </c>
      <c r="K257" s="53" t="s">
        <v>2737</v>
      </c>
      <c r="L257" s="53" t="s">
        <v>4650</v>
      </c>
      <c r="M257" t="s">
        <v>5557</v>
      </c>
      <c r="N257" s="53">
        <v>0</v>
      </c>
      <c r="O257" s="53">
        <v>60</v>
      </c>
      <c r="P257" s="53" t="s">
        <v>4656</v>
      </c>
      <c r="R257" t="s">
        <v>5558</v>
      </c>
    </row>
    <row r="258" spans="1:18" s="54" customFormat="1" x14ac:dyDescent="0.4">
      <c r="A258" t="s">
        <v>585</v>
      </c>
      <c r="B258" s="53" t="s">
        <v>590</v>
      </c>
      <c r="C258" s="74">
        <v>34427962</v>
      </c>
      <c r="D258" s="74">
        <v>34427967</v>
      </c>
      <c r="E258" s="53">
        <v>6</v>
      </c>
      <c r="F258" t="s">
        <v>588</v>
      </c>
      <c r="G258" t="s">
        <v>589</v>
      </c>
      <c r="H258" s="53" t="s">
        <v>586</v>
      </c>
      <c r="I258" s="53" t="s">
        <v>587</v>
      </c>
      <c r="J258" s="53" t="s">
        <v>5559</v>
      </c>
      <c r="K258" s="53" t="s">
        <v>5560</v>
      </c>
      <c r="L258" s="53" t="s">
        <v>157</v>
      </c>
      <c r="M258" t="s">
        <v>5561</v>
      </c>
      <c r="N258" s="53">
        <v>16</v>
      </c>
      <c r="O258" s="53">
        <v>60</v>
      </c>
      <c r="P258" s="53" t="s">
        <v>4656</v>
      </c>
      <c r="Q258" s="60"/>
      <c r="R258" t="s">
        <v>5562</v>
      </c>
    </row>
    <row r="259" spans="1:18" s="54" customFormat="1" x14ac:dyDescent="0.4">
      <c r="A259" t="s">
        <v>1200</v>
      </c>
      <c r="B259" s="53" t="s">
        <v>590</v>
      </c>
      <c r="C259" s="74">
        <v>36275806</v>
      </c>
      <c r="D259" s="74">
        <v>36275840</v>
      </c>
      <c r="E259" s="53">
        <v>35</v>
      </c>
      <c r="F259" t="s">
        <v>1203</v>
      </c>
      <c r="G259" t="s">
        <v>1204</v>
      </c>
      <c r="H259" s="53" t="s">
        <v>1201</v>
      </c>
      <c r="I259" s="53" t="s">
        <v>1202</v>
      </c>
      <c r="J259" s="53" t="s">
        <v>5563</v>
      </c>
      <c r="K259" s="53" t="s">
        <v>1202</v>
      </c>
      <c r="L259" s="53" t="s">
        <v>4650</v>
      </c>
      <c r="M259" t="s">
        <v>5564</v>
      </c>
      <c r="N259" s="53">
        <v>16</v>
      </c>
      <c r="O259" s="53">
        <v>60</v>
      </c>
      <c r="P259" s="53" t="s">
        <v>4656</v>
      </c>
      <c r="Q259" s="60"/>
      <c r="R259" t="s">
        <v>5565</v>
      </c>
    </row>
    <row r="260" spans="1:18" x14ac:dyDescent="0.4">
      <c r="A260" t="s">
        <v>2155</v>
      </c>
      <c r="B260" s="53" t="s">
        <v>148</v>
      </c>
      <c r="C260" s="74">
        <v>9939274</v>
      </c>
      <c r="D260" s="74">
        <v>9939318</v>
      </c>
      <c r="E260" s="53">
        <v>45</v>
      </c>
      <c r="F260" t="s">
        <v>2158</v>
      </c>
      <c r="G260" t="s">
        <v>2159</v>
      </c>
      <c r="H260" s="53" t="s">
        <v>2156</v>
      </c>
      <c r="I260" s="53" t="s">
        <v>2157</v>
      </c>
      <c r="J260" s="53" t="s">
        <v>5566</v>
      </c>
      <c r="K260" s="53" t="s">
        <v>2157</v>
      </c>
      <c r="L260" s="53" t="s">
        <v>4650</v>
      </c>
      <c r="M260" t="s">
        <v>5567</v>
      </c>
      <c r="N260" s="53">
        <v>16</v>
      </c>
      <c r="O260" s="53">
        <v>60</v>
      </c>
      <c r="P260" s="53" t="s">
        <v>4656</v>
      </c>
      <c r="R260" t="s">
        <v>5568</v>
      </c>
    </row>
    <row r="261" spans="1:18" s="54" customFormat="1" x14ac:dyDescent="0.4">
      <c r="A261" t="s">
        <v>3328</v>
      </c>
      <c r="B261" s="53" t="s">
        <v>190</v>
      </c>
      <c r="C261" s="74">
        <v>27438168</v>
      </c>
      <c r="D261" s="74">
        <v>27438208</v>
      </c>
      <c r="E261" s="53">
        <v>41</v>
      </c>
      <c r="F261" t="s">
        <v>3331</v>
      </c>
      <c r="G261" t="s">
        <v>3332</v>
      </c>
      <c r="H261" s="53" t="s">
        <v>3329</v>
      </c>
      <c r="I261" s="53" t="s">
        <v>3330</v>
      </c>
      <c r="J261" s="53" t="s">
        <v>5569</v>
      </c>
      <c r="K261" s="53" t="s">
        <v>5570</v>
      </c>
      <c r="L261" s="53" t="s">
        <v>157</v>
      </c>
      <c r="M261" t="s">
        <v>5571</v>
      </c>
      <c r="N261" s="53">
        <v>16</v>
      </c>
      <c r="O261" s="53">
        <v>60</v>
      </c>
      <c r="P261" s="53" t="s">
        <v>4656</v>
      </c>
      <c r="Q261" s="60" t="s">
        <v>5572</v>
      </c>
      <c r="R261" t="s">
        <v>5348</v>
      </c>
    </row>
    <row r="262" spans="1:18" s="54" customFormat="1" x14ac:dyDescent="0.4">
      <c r="A262" t="s">
        <v>474</v>
      </c>
      <c r="B262" s="53" t="s">
        <v>162</v>
      </c>
      <c r="C262" s="74">
        <v>31651935</v>
      </c>
      <c r="D262" s="74">
        <v>31651991</v>
      </c>
      <c r="E262" s="53">
        <v>57</v>
      </c>
      <c r="F262" t="s">
        <v>477</v>
      </c>
      <c r="G262" t="s">
        <v>478</v>
      </c>
      <c r="H262" s="53" t="s">
        <v>475</v>
      </c>
      <c r="I262" s="53" t="s">
        <v>476</v>
      </c>
      <c r="J262" s="53" t="s">
        <v>5573</v>
      </c>
      <c r="K262" s="53" t="s">
        <v>476</v>
      </c>
      <c r="L262" s="53" t="s">
        <v>4650</v>
      </c>
      <c r="M262" t="s">
        <v>5574</v>
      </c>
      <c r="N262" s="53">
        <v>0</v>
      </c>
      <c r="O262" s="53">
        <v>60</v>
      </c>
      <c r="P262" s="53" t="s">
        <v>4656</v>
      </c>
      <c r="Q262" s="60"/>
      <c r="R262" t="s">
        <v>5575</v>
      </c>
    </row>
    <row r="263" spans="1:18" x14ac:dyDescent="0.4">
      <c r="A263" t="s">
        <v>2303</v>
      </c>
      <c r="B263" s="53" t="s">
        <v>491</v>
      </c>
      <c r="C263" s="74">
        <v>60109371</v>
      </c>
      <c r="D263" s="74">
        <v>60109411</v>
      </c>
      <c r="E263" s="53">
        <v>41</v>
      </c>
      <c r="F263" t="s">
        <v>2306</v>
      </c>
      <c r="G263" t="s">
        <v>2307</v>
      </c>
      <c r="H263" s="53" t="s">
        <v>2304</v>
      </c>
      <c r="I263" s="53" t="s">
        <v>2305</v>
      </c>
      <c r="J263" s="53" t="s">
        <v>5576</v>
      </c>
      <c r="K263" s="53" t="s">
        <v>2304</v>
      </c>
      <c r="L263" s="53" t="s">
        <v>4650</v>
      </c>
      <c r="M263" t="s">
        <v>5577</v>
      </c>
      <c r="N263" s="53">
        <v>0</v>
      </c>
      <c r="O263" s="53">
        <v>60</v>
      </c>
      <c r="P263" s="53" t="s">
        <v>4656</v>
      </c>
      <c r="R263" t="s">
        <v>5578</v>
      </c>
    </row>
    <row r="264" spans="1:18" s="54" customFormat="1" x14ac:dyDescent="0.4">
      <c r="A264" t="s">
        <v>3556</v>
      </c>
      <c r="B264" s="53" t="s">
        <v>290</v>
      </c>
      <c r="C264" s="74">
        <v>9390318</v>
      </c>
      <c r="D264" s="74">
        <v>9390357</v>
      </c>
      <c r="E264" s="53">
        <v>40</v>
      </c>
      <c r="F264" t="s">
        <v>3559</v>
      </c>
      <c r="G264" t="s">
        <v>3560</v>
      </c>
      <c r="H264" s="53" t="s">
        <v>3557</v>
      </c>
      <c r="I264" s="53" t="s">
        <v>3558</v>
      </c>
      <c r="J264" s="53" t="s">
        <v>5579</v>
      </c>
      <c r="K264" s="53" t="s">
        <v>3558</v>
      </c>
      <c r="L264" s="53" t="s">
        <v>4650</v>
      </c>
      <c r="M264" t="s">
        <v>5580</v>
      </c>
      <c r="N264" s="53">
        <v>0</v>
      </c>
      <c r="O264" s="53">
        <v>59</v>
      </c>
      <c r="P264" s="53" t="s">
        <v>4652</v>
      </c>
      <c r="Q264" s="60"/>
      <c r="R264" t="s">
        <v>5581</v>
      </c>
    </row>
    <row r="265" spans="1:18" s="54" customFormat="1" x14ac:dyDescent="0.4">
      <c r="A265" t="s">
        <v>1640</v>
      </c>
      <c r="B265" s="53" t="s">
        <v>4702</v>
      </c>
      <c r="C265" s="74">
        <v>0</v>
      </c>
      <c r="D265" s="74"/>
      <c r="E265" s="53"/>
      <c r="F265" t="s">
        <v>1643</v>
      </c>
      <c r="G265" t="s">
        <v>1644</v>
      </c>
      <c r="H265" s="53" t="s">
        <v>1641</v>
      </c>
      <c r="I265" s="53" t="s">
        <v>1642</v>
      </c>
      <c r="J265" s="53" t="s">
        <v>5582</v>
      </c>
      <c r="K265" s="53" t="s">
        <v>1641</v>
      </c>
      <c r="L265" s="53" t="s">
        <v>4650</v>
      </c>
      <c r="M265" t="s">
        <v>5583</v>
      </c>
      <c r="N265" s="53">
        <v>4</v>
      </c>
      <c r="O265" s="53">
        <v>0</v>
      </c>
      <c r="P265" s="53" t="s">
        <v>4702</v>
      </c>
      <c r="Q265" s="68" t="s">
        <v>5584</v>
      </c>
      <c r="R265" t="s">
        <v>5033</v>
      </c>
    </row>
    <row r="266" spans="1:18" x14ac:dyDescent="0.4">
      <c r="A266" t="s">
        <v>3339</v>
      </c>
      <c r="B266" s="53" t="s">
        <v>115</v>
      </c>
      <c r="C266" s="74">
        <v>61099297</v>
      </c>
      <c r="D266" s="74">
        <v>61099332</v>
      </c>
      <c r="E266" s="53">
        <v>36</v>
      </c>
      <c r="F266" t="s">
        <v>3342</v>
      </c>
      <c r="G266" t="s">
        <v>3343</v>
      </c>
      <c r="H266" s="53" t="s">
        <v>3340</v>
      </c>
      <c r="I266" s="53" t="s">
        <v>3341</v>
      </c>
      <c r="J266" s="53" t="s">
        <v>5585</v>
      </c>
      <c r="K266" s="53" t="s">
        <v>5586</v>
      </c>
      <c r="L266" s="53" t="s">
        <v>157</v>
      </c>
      <c r="M266" t="s">
        <v>5587</v>
      </c>
      <c r="N266" s="53">
        <v>16</v>
      </c>
      <c r="O266" s="53">
        <v>60</v>
      </c>
      <c r="P266" s="53" t="s">
        <v>4661</v>
      </c>
      <c r="R266" t="s">
        <v>5588</v>
      </c>
    </row>
    <row r="267" spans="1:18" x14ac:dyDescent="0.4">
      <c r="A267" t="s">
        <v>2532</v>
      </c>
      <c r="B267" s="53" t="s">
        <v>252</v>
      </c>
      <c r="C267" s="74">
        <v>3814503</v>
      </c>
      <c r="D267" s="74">
        <v>3814527</v>
      </c>
      <c r="E267" s="53">
        <v>25</v>
      </c>
      <c r="F267" t="s">
        <v>2535</v>
      </c>
      <c r="G267" t="s">
        <v>2536</v>
      </c>
      <c r="H267" s="53" t="s">
        <v>2533</v>
      </c>
      <c r="I267" s="53" t="s">
        <v>2534</v>
      </c>
      <c r="J267" s="53" t="s">
        <v>5589</v>
      </c>
      <c r="K267" s="53" t="s">
        <v>5590</v>
      </c>
      <c r="L267" s="53" t="s">
        <v>157</v>
      </c>
      <c r="M267" t="s">
        <v>5591</v>
      </c>
      <c r="N267" s="53">
        <v>16</v>
      </c>
      <c r="O267" s="53">
        <v>60</v>
      </c>
      <c r="P267" s="53" t="s">
        <v>4656</v>
      </c>
      <c r="R267" t="s">
        <v>5592</v>
      </c>
    </row>
    <row r="268" spans="1:18" s="54" customFormat="1" x14ac:dyDescent="0.4">
      <c r="A268" t="s">
        <v>524</v>
      </c>
      <c r="B268" s="53" t="s">
        <v>114</v>
      </c>
      <c r="C268" s="74">
        <v>7365627</v>
      </c>
      <c r="D268" s="74">
        <v>7365688</v>
      </c>
      <c r="E268" s="53">
        <v>62</v>
      </c>
      <c r="F268" t="s">
        <v>527</v>
      </c>
      <c r="G268" t="s">
        <v>528</v>
      </c>
      <c r="H268" s="53" t="s">
        <v>525</v>
      </c>
      <c r="I268" s="53" t="s">
        <v>526</v>
      </c>
      <c r="J268" s="53" t="s">
        <v>5593</v>
      </c>
      <c r="K268" s="53" t="s">
        <v>5594</v>
      </c>
      <c r="L268" s="53" t="s">
        <v>157</v>
      </c>
      <c r="M268" t="s">
        <v>5595</v>
      </c>
      <c r="N268" s="53">
        <v>0</v>
      </c>
      <c r="O268" s="53">
        <v>60</v>
      </c>
      <c r="P268" s="53" t="s">
        <v>4656</v>
      </c>
      <c r="Q268" s="60"/>
      <c r="R268" t="s">
        <v>5596</v>
      </c>
    </row>
    <row r="269" spans="1:18" x14ac:dyDescent="0.4">
      <c r="A269" t="s">
        <v>3742</v>
      </c>
      <c r="B269" s="53" t="s">
        <v>1457</v>
      </c>
      <c r="C269" s="74">
        <v>34770793</v>
      </c>
      <c r="D269" s="74">
        <v>34770823</v>
      </c>
      <c r="E269" s="53">
        <v>31</v>
      </c>
      <c r="F269" t="s">
        <v>3745</v>
      </c>
      <c r="G269" t="s">
        <v>3746</v>
      </c>
      <c r="H269" s="53" t="s">
        <v>3743</v>
      </c>
      <c r="I269" s="53" t="s">
        <v>3744</v>
      </c>
      <c r="J269" s="53" t="s">
        <v>5597</v>
      </c>
      <c r="K269" s="53" t="s">
        <v>5598</v>
      </c>
      <c r="L269" s="53" t="s">
        <v>157</v>
      </c>
      <c r="M269" t="s">
        <v>5599</v>
      </c>
      <c r="N269" s="53">
        <v>16</v>
      </c>
      <c r="O269" s="53">
        <v>11</v>
      </c>
      <c r="P269" s="53" t="s">
        <v>4661</v>
      </c>
      <c r="R269" t="s">
        <v>5600</v>
      </c>
    </row>
    <row r="270" spans="1:18" x14ac:dyDescent="0.4">
      <c r="A270" t="s">
        <v>2314</v>
      </c>
      <c r="B270" s="53" t="s">
        <v>252</v>
      </c>
      <c r="C270" s="74">
        <v>8992980</v>
      </c>
      <c r="D270" s="74">
        <v>8993026</v>
      </c>
      <c r="E270" s="53">
        <v>47</v>
      </c>
      <c r="F270" t="s">
        <v>2317</v>
      </c>
      <c r="G270" t="s">
        <v>2318</v>
      </c>
      <c r="H270" s="53" t="s">
        <v>2315</v>
      </c>
      <c r="I270" s="53" t="s">
        <v>2316</v>
      </c>
      <c r="J270" s="53" t="s">
        <v>5601</v>
      </c>
      <c r="K270" s="53" t="s">
        <v>5602</v>
      </c>
      <c r="L270" s="53" t="s">
        <v>157</v>
      </c>
      <c r="M270" t="s">
        <v>5603</v>
      </c>
      <c r="N270" s="53">
        <v>0</v>
      </c>
      <c r="O270" s="53">
        <v>60</v>
      </c>
      <c r="P270" s="53" t="s">
        <v>4656</v>
      </c>
      <c r="R270" t="s">
        <v>5604</v>
      </c>
    </row>
    <row r="271" spans="1:18" s="54" customFormat="1" x14ac:dyDescent="0.4">
      <c r="A271" t="s">
        <v>2132</v>
      </c>
      <c r="B271" s="53" t="s">
        <v>834</v>
      </c>
      <c r="C271" s="74">
        <v>29760212</v>
      </c>
      <c r="D271" s="74">
        <v>29760263</v>
      </c>
      <c r="E271" s="53">
        <v>52</v>
      </c>
      <c r="F271" t="s">
        <v>2135</v>
      </c>
      <c r="G271" t="s">
        <v>2136</v>
      </c>
      <c r="H271" s="53" t="s">
        <v>2133</v>
      </c>
      <c r="I271" s="53" t="s">
        <v>2134</v>
      </c>
      <c r="J271" s="53" t="s">
        <v>5605</v>
      </c>
      <c r="K271" s="53" t="s">
        <v>2133</v>
      </c>
      <c r="L271" s="53" t="s">
        <v>4650</v>
      </c>
      <c r="M271" t="s">
        <v>5606</v>
      </c>
      <c r="N271" s="53">
        <v>0</v>
      </c>
      <c r="O271" s="53">
        <v>9</v>
      </c>
      <c r="P271" s="53" t="s">
        <v>4656</v>
      </c>
      <c r="Q271" s="60"/>
      <c r="R271" t="s">
        <v>5607</v>
      </c>
    </row>
    <row r="272" spans="1:18" s="54" customFormat="1" x14ac:dyDescent="0.4">
      <c r="A272" t="s">
        <v>635</v>
      </c>
      <c r="B272" s="53" t="s">
        <v>453</v>
      </c>
      <c r="C272" s="74">
        <v>5625285</v>
      </c>
      <c r="D272" s="74">
        <v>5625322</v>
      </c>
      <c r="E272" s="53">
        <v>38</v>
      </c>
      <c r="F272" t="s">
        <v>638</v>
      </c>
      <c r="G272" t="s">
        <v>639</v>
      </c>
      <c r="H272" s="53" t="s">
        <v>636</v>
      </c>
      <c r="I272" s="53" t="s">
        <v>637</v>
      </c>
      <c r="J272" s="53" t="s">
        <v>5608</v>
      </c>
      <c r="K272" s="53" t="s">
        <v>636</v>
      </c>
      <c r="L272" s="53" t="s">
        <v>4650</v>
      </c>
      <c r="M272" t="s">
        <v>5609</v>
      </c>
      <c r="N272" s="53">
        <v>16</v>
      </c>
      <c r="O272" s="53">
        <v>60</v>
      </c>
      <c r="P272" s="53" t="s">
        <v>4656</v>
      </c>
      <c r="Q272" s="60"/>
      <c r="R272" t="s">
        <v>5610</v>
      </c>
    </row>
    <row r="273" spans="1:18" s="54" customFormat="1" x14ac:dyDescent="0.4">
      <c r="A273" t="s">
        <v>2521</v>
      </c>
      <c r="B273" s="53" t="s">
        <v>1731</v>
      </c>
      <c r="C273" s="74">
        <v>7365188</v>
      </c>
      <c r="D273" s="74">
        <v>7365214</v>
      </c>
      <c r="E273" s="53">
        <v>27</v>
      </c>
      <c r="F273" t="s">
        <v>2524</v>
      </c>
      <c r="G273" t="s">
        <v>2525</v>
      </c>
      <c r="H273" s="53" t="s">
        <v>2522</v>
      </c>
      <c r="I273" s="53" t="s">
        <v>2523</v>
      </c>
      <c r="J273" s="53" t="s">
        <v>5611</v>
      </c>
      <c r="K273" s="53" t="s">
        <v>5612</v>
      </c>
      <c r="L273" s="53" t="s">
        <v>157</v>
      </c>
      <c r="M273" t="s">
        <v>5613</v>
      </c>
      <c r="N273" s="53">
        <v>16</v>
      </c>
      <c r="O273" s="53">
        <v>60</v>
      </c>
      <c r="P273" s="53" t="s">
        <v>5614</v>
      </c>
      <c r="Q273" s="60"/>
      <c r="R273" t="s">
        <v>5615</v>
      </c>
    </row>
    <row r="274" spans="1:18" x14ac:dyDescent="0.4">
      <c r="A274" s="54" t="s">
        <v>3784</v>
      </c>
      <c r="B274" s="55" t="s">
        <v>314</v>
      </c>
      <c r="C274" s="75">
        <v>21402527</v>
      </c>
      <c r="D274" s="75">
        <v>21402560</v>
      </c>
      <c r="E274" s="55">
        <v>34</v>
      </c>
      <c r="F274" s="54" t="s">
        <v>3787</v>
      </c>
      <c r="G274" s="54" t="s">
        <v>3788</v>
      </c>
      <c r="H274" s="55" t="s">
        <v>3785</v>
      </c>
      <c r="I274" s="55" t="s">
        <v>3786</v>
      </c>
      <c r="J274" s="55" t="s">
        <v>5616</v>
      </c>
      <c r="K274" s="55" t="s">
        <v>5617</v>
      </c>
      <c r="L274" s="55" t="s">
        <v>157</v>
      </c>
      <c r="M274" s="54" t="s">
        <v>5618</v>
      </c>
      <c r="N274" s="55">
        <v>0</v>
      </c>
      <c r="O274" s="55">
        <v>5</v>
      </c>
      <c r="P274" s="55" t="s">
        <v>4690</v>
      </c>
      <c r="Q274" s="61"/>
      <c r="R274" s="54" t="s">
        <v>5619</v>
      </c>
    </row>
    <row r="275" spans="1:18" x14ac:dyDescent="0.4">
      <c r="A275" s="54" t="s">
        <v>5620</v>
      </c>
      <c r="B275" s="55" t="s">
        <v>1070</v>
      </c>
      <c r="C275" s="75">
        <v>9599133</v>
      </c>
      <c r="D275" s="75">
        <v>9599167</v>
      </c>
      <c r="E275" s="55">
        <v>35</v>
      </c>
      <c r="F275" s="54" t="s">
        <v>3787</v>
      </c>
      <c r="G275" s="54" t="s">
        <v>3788</v>
      </c>
      <c r="H275" s="55" t="s">
        <v>3785</v>
      </c>
      <c r="I275" s="55" t="s">
        <v>3786</v>
      </c>
      <c r="J275" s="55" t="s">
        <v>5616</v>
      </c>
      <c r="K275" s="55" t="s">
        <v>3785</v>
      </c>
      <c r="L275" s="55" t="s">
        <v>4650</v>
      </c>
      <c r="M275" s="54" t="s">
        <v>5621</v>
      </c>
      <c r="N275" s="55">
        <v>16</v>
      </c>
      <c r="O275" s="55">
        <v>0</v>
      </c>
      <c r="P275" s="55" t="s">
        <v>5373</v>
      </c>
      <c r="Q275" s="61"/>
      <c r="R275" s="54" t="s">
        <v>5622</v>
      </c>
    </row>
    <row r="276" spans="1:18" x14ac:dyDescent="0.4">
      <c r="A276" t="s">
        <v>2026</v>
      </c>
      <c r="B276" s="53" t="s">
        <v>1325</v>
      </c>
      <c r="C276" s="74">
        <v>20362877</v>
      </c>
      <c r="D276" s="74">
        <v>20362912</v>
      </c>
      <c r="E276" s="53">
        <v>36</v>
      </c>
      <c r="F276" t="s">
        <v>2029</v>
      </c>
      <c r="G276" t="s">
        <v>2030</v>
      </c>
      <c r="H276" s="53" t="s">
        <v>2027</v>
      </c>
      <c r="I276" s="53" t="s">
        <v>2028</v>
      </c>
      <c r="J276" s="53" t="s">
        <v>5623</v>
      </c>
      <c r="K276" s="53" t="s">
        <v>2027</v>
      </c>
      <c r="L276" s="53" t="s">
        <v>4650</v>
      </c>
      <c r="M276" t="s">
        <v>5624</v>
      </c>
      <c r="N276" s="53">
        <v>16</v>
      </c>
      <c r="O276" s="53">
        <v>60</v>
      </c>
      <c r="P276" s="53" t="s">
        <v>4656</v>
      </c>
      <c r="R276" t="s">
        <v>5625</v>
      </c>
    </row>
    <row r="277" spans="1:18" x14ac:dyDescent="0.4">
      <c r="A277" t="s">
        <v>1608</v>
      </c>
      <c r="B277" s="53" t="s">
        <v>628</v>
      </c>
      <c r="C277" s="74">
        <v>17646910</v>
      </c>
      <c r="D277" s="74">
        <v>17646942</v>
      </c>
      <c r="E277" s="53">
        <v>33</v>
      </c>
      <c r="F277" t="s">
        <v>1611</v>
      </c>
      <c r="G277" t="s">
        <v>1612</v>
      </c>
      <c r="H277" s="53" t="s">
        <v>1609</v>
      </c>
      <c r="I277" s="53" t="s">
        <v>1610</v>
      </c>
      <c r="J277" s="53" t="s">
        <v>5626</v>
      </c>
      <c r="K277" s="53" t="s">
        <v>1609</v>
      </c>
      <c r="L277" s="53" t="s">
        <v>4650</v>
      </c>
      <c r="M277" t="s">
        <v>5627</v>
      </c>
      <c r="N277" s="53">
        <v>16</v>
      </c>
      <c r="O277" s="53">
        <v>60</v>
      </c>
      <c r="P277" s="53" t="s">
        <v>5628</v>
      </c>
      <c r="R277" t="s">
        <v>5629</v>
      </c>
    </row>
    <row r="278" spans="1:18" x14ac:dyDescent="0.4">
      <c r="A278" t="s">
        <v>1870</v>
      </c>
      <c r="B278" s="53" t="s">
        <v>603</v>
      </c>
      <c r="C278" s="74">
        <v>13146672</v>
      </c>
      <c r="D278" s="74">
        <v>13146728</v>
      </c>
      <c r="E278" s="53">
        <v>57</v>
      </c>
      <c r="F278" t="s">
        <v>1873</v>
      </c>
      <c r="G278" t="s">
        <v>1874</v>
      </c>
      <c r="H278" s="53" t="s">
        <v>1871</v>
      </c>
      <c r="I278" s="53" t="s">
        <v>1872</v>
      </c>
      <c r="J278" s="53" t="s">
        <v>5630</v>
      </c>
      <c r="K278" s="53" t="s">
        <v>5631</v>
      </c>
      <c r="L278" s="53" t="s">
        <v>157</v>
      </c>
      <c r="M278" t="s">
        <v>5632</v>
      </c>
      <c r="N278" s="53">
        <v>0</v>
      </c>
      <c r="O278" s="53">
        <v>60</v>
      </c>
      <c r="P278" s="53" t="s">
        <v>4656</v>
      </c>
      <c r="R278" t="s">
        <v>5633</v>
      </c>
    </row>
    <row r="279" spans="1:18" x14ac:dyDescent="0.4">
      <c r="A279" t="s">
        <v>611</v>
      </c>
      <c r="B279" s="53" t="s">
        <v>516</v>
      </c>
      <c r="C279" s="74">
        <v>37799840</v>
      </c>
      <c r="D279" s="74">
        <v>37799853</v>
      </c>
      <c r="E279" s="53">
        <v>14</v>
      </c>
      <c r="F279" t="s">
        <v>614</v>
      </c>
      <c r="G279" t="s">
        <v>615</v>
      </c>
      <c r="H279" s="53" t="s">
        <v>612</v>
      </c>
      <c r="I279" s="53" t="s">
        <v>613</v>
      </c>
      <c r="J279" s="53" t="s">
        <v>5634</v>
      </c>
      <c r="K279" s="53" t="s">
        <v>613</v>
      </c>
      <c r="L279" s="53" t="s">
        <v>4650</v>
      </c>
      <c r="M279" t="s">
        <v>5635</v>
      </c>
      <c r="N279" s="53">
        <v>16</v>
      </c>
      <c r="O279" s="53">
        <v>60</v>
      </c>
      <c r="P279" s="53" t="s">
        <v>4656</v>
      </c>
      <c r="R279" t="s">
        <v>5636</v>
      </c>
    </row>
    <row r="280" spans="1:18" s="64" customFormat="1" x14ac:dyDescent="0.4">
      <c r="A280" t="s">
        <v>1320</v>
      </c>
      <c r="B280" s="53" t="s">
        <v>1325</v>
      </c>
      <c r="C280" s="74">
        <v>11164400</v>
      </c>
      <c r="D280" s="74">
        <v>11164448</v>
      </c>
      <c r="E280" s="53">
        <v>49</v>
      </c>
      <c r="F280" t="s">
        <v>1323</v>
      </c>
      <c r="G280" t="s">
        <v>1324</v>
      </c>
      <c r="H280" s="53" t="s">
        <v>1321</v>
      </c>
      <c r="I280" s="53" t="s">
        <v>1322</v>
      </c>
      <c r="J280" s="53" t="s">
        <v>5637</v>
      </c>
      <c r="K280" s="53" t="s">
        <v>5638</v>
      </c>
      <c r="L280" s="53" t="s">
        <v>157</v>
      </c>
      <c r="M280" t="s">
        <v>5639</v>
      </c>
      <c r="N280" s="53">
        <v>0</v>
      </c>
      <c r="O280" s="53">
        <v>60</v>
      </c>
      <c r="P280" s="53" t="s">
        <v>4656</v>
      </c>
      <c r="Q280" s="60"/>
      <c r="R280" t="s">
        <v>5640</v>
      </c>
    </row>
    <row r="281" spans="1:18" s="54" customFormat="1" x14ac:dyDescent="0.4">
      <c r="A281" t="s">
        <v>1452</v>
      </c>
      <c r="B281" s="53" t="s">
        <v>1457</v>
      </c>
      <c r="C281" s="74">
        <v>6130623</v>
      </c>
      <c r="D281" s="74">
        <v>6130660</v>
      </c>
      <c r="E281" s="53">
        <v>38</v>
      </c>
      <c r="F281" t="s">
        <v>1455</v>
      </c>
      <c r="G281" t="s">
        <v>1456</v>
      </c>
      <c r="H281" s="53" t="s">
        <v>1453</v>
      </c>
      <c r="I281" s="53" t="s">
        <v>1454</v>
      </c>
      <c r="J281" s="53" t="s">
        <v>5641</v>
      </c>
      <c r="K281" s="53" t="s">
        <v>1453</v>
      </c>
      <c r="L281" s="53" t="s">
        <v>4650</v>
      </c>
      <c r="M281" t="s">
        <v>5642</v>
      </c>
      <c r="N281" s="53">
        <v>16</v>
      </c>
      <c r="O281" s="53">
        <v>60</v>
      </c>
      <c r="P281" s="53" t="s">
        <v>4656</v>
      </c>
      <c r="Q281" s="60"/>
      <c r="R281" t="s">
        <v>5643</v>
      </c>
    </row>
    <row r="282" spans="1:18" x14ac:dyDescent="0.4">
      <c r="A282" t="s">
        <v>335</v>
      </c>
      <c r="B282" s="53" t="s">
        <v>314</v>
      </c>
      <c r="C282" s="74">
        <v>33660947</v>
      </c>
      <c r="D282" s="74">
        <v>33660993</v>
      </c>
      <c r="E282" s="53">
        <v>47</v>
      </c>
      <c r="F282" t="s">
        <v>338</v>
      </c>
      <c r="G282" t="s">
        <v>339</v>
      </c>
      <c r="H282" s="53" t="s">
        <v>336</v>
      </c>
      <c r="I282" s="53" t="s">
        <v>337</v>
      </c>
      <c r="J282" s="53" t="s">
        <v>5644</v>
      </c>
      <c r="K282" s="53" t="s">
        <v>5645</v>
      </c>
      <c r="L282" s="53" t="s">
        <v>157</v>
      </c>
      <c r="M282" t="s">
        <v>5646</v>
      </c>
      <c r="N282" s="53">
        <v>0</v>
      </c>
      <c r="O282" s="53">
        <v>60</v>
      </c>
      <c r="P282" s="53" t="s">
        <v>4656</v>
      </c>
      <c r="R282" t="s">
        <v>5647</v>
      </c>
    </row>
    <row r="283" spans="1:18" x14ac:dyDescent="0.4">
      <c r="A283" t="s">
        <v>223</v>
      </c>
      <c r="B283" s="53" t="s">
        <v>148</v>
      </c>
      <c r="C283" s="74">
        <v>9198710</v>
      </c>
      <c r="D283" s="74">
        <v>9198721</v>
      </c>
      <c r="E283" s="53">
        <v>12</v>
      </c>
      <c r="F283" t="s">
        <v>226</v>
      </c>
      <c r="G283" t="s">
        <v>227</v>
      </c>
      <c r="H283" s="53" t="s">
        <v>224</v>
      </c>
      <c r="I283" s="53" t="s">
        <v>225</v>
      </c>
      <c r="J283" s="53" t="s">
        <v>5648</v>
      </c>
      <c r="K283" s="53" t="s">
        <v>5649</v>
      </c>
      <c r="L283" s="53" t="s">
        <v>157</v>
      </c>
      <c r="M283" t="s">
        <v>5650</v>
      </c>
      <c r="N283" s="53">
        <v>16</v>
      </c>
      <c r="O283" s="53">
        <v>60</v>
      </c>
      <c r="P283" s="53" t="s">
        <v>4656</v>
      </c>
      <c r="R283" t="s">
        <v>5651</v>
      </c>
    </row>
    <row r="284" spans="1:18" s="54" customFormat="1" x14ac:dyDescent="0.4">
      <c r="A284" t="s">
        <v>1982</v>
      </c>
      <c r="B284" s="53" t="s">
        <v>239</v>
      </c>
      <c r="C284" s="74">
        <v>30314115</v>
      </c>
      <c r="D284" s="74">
        <v>30314171</v>
      </c>
      <c r="E284" s="53">
        <v>57</v>
      </c>
      <c r="F284" t="s">
        <v>1985</v>
      </c>
      <c r="G284" t="s">
        <v>1986</v>
      </c>
      <c r="H284" s="53" t="s">
        <v>1983</v>
      </c>
      <c r="I284" s="53" t="s">
        <v>1984</v>
      </c>
      <c r="J284" s="53" t="s">
        <v>5652</v>
      </c>
      <c r="K284" s="53" t="s">
        <v>1983</v>
      </c>
      <c r="L284" s="53" t="s">
        <v>4650</v>
      </c>
      <c r="M284" t="s">
        <v>5653</v>
      </c>
      <c r="N284" s="53">
        <v>0</v>
      </c>
      <c r="O284" s="53">
        <v>60</v>
      </c>
      <c r="P284" s="53" t="s">
        <v>4656</v>
      </c>
      <c r="Q284" s="60"/>
      <c r="R284" t="s">
        <v>5654</v>
      </c>
    </row>
    <row r="285" spans="1:18" s="54" customFormat="1" x14ac:dyDescent="0.4">
      <c r="A285" s="54" t="s">
        <v>5655</v>
      </c>
      <c r="B285" s="55" t="s">
        <v>252</v>
      </c>
      <c r="C285" s="75">
        <v>45879926</v>
      </c>
      <c r="D285" s="75">
        <v>45879983</v>
      </c>
      <c r="E285" s="55">
        <v>58</v>
      </c>
      <c r="F285" s="54" t="s">
        <v>564</v>
      </c>
      <c r="G285" s="54" t="s">
        <v>565</v>
      </c>
      <c r="H285" s="55" t="s">
        <v>562</v>
      </c>
      <c r="I285" s="55" t="s">
        <v>563</v>
      </c>
      <c r="J285" s="55" t="s">
        <v>5656</v>
      </c>
      <c r="K285" s="55" t="s">
        <v>5657</v>
      </c>
      <c r="L285" s="55" t="s">
        <v>157</v>
      </c>
      <c r="M285" s="54" t="s">
        <v>5658</v>
      </c>
      <c r="N285" s="55">
        <v>0</v>
      </c>
      <c r="O285" s="55">
        <v>0</v>
      </c>
      <c r="P285" s="55" t="s">
        <v>4656</v>
      </c>
      <c r="Q285" s="61"/>
      <c r="R285" s="54" t="s">
        <v>5659</v>
      </c>
    </row>
    <row r="286" spans="1:18" x14ac:dyDescent="0.4">
      <c r="A286" s="54" t="s">
        <v>5655</v>
      </c>
      <c r="B286" s="55" t="s">
        <v>177</v>
      </c>
      <c r="C286" s="75">
        <v>58081949</v>
      </c>
      <c r="D286" s="75">
        <v>58082006</v>
      </c>
      <c r="E286" s="55">
        <v>58</v>
      </c>
      <c r="F286" s="54" t="s">
        <v>564</v>
      </c>
      <c r="G286" s="54" t="s">
        <v>565</v>
      </c>
      <c r="H286" s="55" t="s">
        <v>562</v>
      </c>
      <c r="I286" s="55" t="s">
        <v>563</v>
      </c>
      <c r="J286" s="55" t="s">
        <v>5656</v>
      </c>
      <c r="K286" s="55" t="s">
        <v>5660</v>
      </c>
      <c r="L286" s="55" t="s">
        <v>157</v>
      </c>
      <c r="M286" s="54" t="s">
        <v>5661</v>
      </c>
      <c r="N286" s="55">
        <v>0</v>
      </c>
      <c r="O286" s="55">
        <v>0</v>
      </c>
      <c r="P286" s="55" t="s">
        <v>4656</v>
      </c>
      <c r="Q286" s="61"/>
      <c r="R286" s="54" t="s">
        <v>5662</v>
      </c>
    </row>
    <row r="287" spans="1:18" x14ac:dyDescent="0.4">
      <c r="A287" t="s">
        <v>3259</v>
      </c>
      <c r="B287" s="53" t="s">
        <v>132</v>
      </c>
      <c r="C287" s="74">
        <v>16346146</v>
      </c>
      <c r="D287" s="74">
        <v>16346192</v>
      </c>
      <c r="E287" s="53">
        <v>47</v>
      </c>
      <c r="F287" t="s">
        <v>3262</v>
      </c>
      <c r="G287" t="s">
        <v>3263</v>
      </c>
      <c r="H287" s="53" t="s">
        <v>3260</v>
      </c>
      <c r="I287" s="53" t="s">
        <v>3261</v>
      </c>
      <c r="J287" s="53" t="s">
        <v>5663</v>
      </c>
      <c r="K287" s="53" t="s">
        <v>5664</v>
      </c>
      <c r="L287" s="53" t="s">
        <v>157</v>
      </c>
      <c r="M287" t="s">
        <v>5665</v>
      </c>
      <c r="N287" s="53">
        <v>16</v>
      </c>
      <c r="O287" s="53">
        <v>22</v>
      </c>
      <c r="P287" s="53" t="s">
        <v>4656</v>
      </c>
      <c r="R287" t="s">
        <v>5666</v>
      </c>
    </row>
    <row r="288" spans="1:18" x14ac:dyDescent="0.4">
      <c r="A288" t="s">
        <v>2657</v>
      </c>
      <c r="B288" s="53" t="s">
        <v>115</v>
      </c>
      <c r="C288" s="74">
        <v>57998109</v>
      </c>
      <c r="D288" s="74">
        <v>57998143</v>
      </c>
      <c r="E288" s="53">
        <v>35</v>
      </c>
      <c r="F288" t="s">
        <v>2660</v>
      </c>
      <c r="G288" t="s">
        <v>2661</v>
      </c>
      <c r="H288" s="53" t="s">
        <v>2658</v>
      </c>
      <c r="I288" s="53" t="s">
        <v>2659</v>
      </c>
      <c r="J288" s="53" t="s">
        <v>5667</v>
      </c>
      <c r="K288" s="53" t="s">
        <v>2659</v>
      </c>
      <c r="L288" s="53" t="s">
        <v>4650</v>
      </c>
      <c r="M288" t="s">
        <v>5668</v>
      </c>
      <c r="N288" s="53">
        <v>0</v>
      </c>
      <c r="O288" s="53">
        <v>60</v>
      </c>
      <c r="P288" s="53" t="s">
        <v>4748</v>
      </c>
      <c r="R288" t="s">
        <v>5669</v>
      </c>
    </row>
    <row r="289" spans="1:18" x14ac:dyDescent="0.4">
      <c r="A289" t="s">
        <v>3709</v>
      </c>
      <c r="B289" s="53" t="s">
        <v>1325</v>
      </c>
      <c r="C289" s="74">
        <v>15467980</v>
      </c>
      <c r="D289" s="74">
        <v>15468014</v>
      </c>
      <c r="E289" s="53">
        <v>35</v>
      </c>
      <c r="F289" t="s">
        <v>3712</v>
      </c>
      <c r="G289" t="s">
        <v>3713</v>
      </c>
      <c r="H289" s="53" t="s">
        <v>3710</v>
      </c>
      <c r="I289" s="53" t="s">
        <v>3711</v>
      </c>
      <c r="J289" s="53" t="s">
        <v>5670</v>
      </c>
      <c r="K289" s="53" t="s">
        <v>5671</v>
      </c>
      <c r="L289" s="53" t="s">
        <v>157</v>
      </c>
      <c r="M289" t="s">
        <v>5672</v>
      </c>
      <c r="N289" s="53">
        <v>16</v>
      </c>
      <c r="O289" s="53">
        <v>60</v>
      </c>
      <c r="P289" s="53" t="s">
        <v>4661</v>
      </c>
      <c r="R289" t="s">
        <v>5673</v>
      </c>
    </row>
    <row r="290" spans="1:18" x14ac:dyDescent="0.4">
      <c r="A290" t="s">
        <v>2201</v>
      </c>
      <c r="B290" s="53" t="s">
        <v>440</v>
      </c>
      <c r="C290" s="74">
        <v>9430345</v>
      </c>
      <c r="D290" s="74">
        <v>9430381</v>
      </c>
      <c r="E290" s="53">
        <v>37</v>
      </c>
      <c r="F290" t="s">
        <v>2204</v>
      </c>
      <c r="G290" t="s">
        <v>2205</v>
      </c>
      <c r="H290" s="53" t="s">
        <v>2202</v>
      </c>
      <c r="I290" s="53" t="s">
        <v>2203</v>
      </c>
      <c r="J290" s="53" t="s">
        <v>5674</v>
      </c>
      <c r="K290" s="53" t="s">
        <v>2202</v>
      </c>
      <c r="L290" s="53" t="s">
        <v>4650</v>
      </c>
      <c r="M290" t="s">
        <v>5675</v>
      </c>
      <c r="N290" s="53">
        <v>16</v>
      </c>
      <c r="O290" s="53">
        <v>60</v>
      </c>
      <c r="P290" s="53" t="s">
        <v>4656</v>
      </c>
      <c r="R290" t="s">
        <v>5676</v>
      </c>
    </row>
    <row r="291" spans="1:18" x14ac:dyDescent="0.4">
      <c r="A291" t="s">
        <v>1782</v>
      </c>
      <c r="B291" s="53" t="s">
        <v>440</v>
      </c>
      <c r="C291" s="74">
        <v>62354353</v>
      </c>
      <c r="D291" s="74">
        <v>62354402</v>
      </c>
      <c r="E291" s="53">
        <v>50</v>
      </c>
      <c r="F291" t="s">
        <v>1785</v>
      </c>
      <c r="G291" t="s">
        <v>1786</v>
      </c>
      <c r="H291" s="53" t="s">
        <v>1783</v>
      </c>
      <c r="I291" s="53" t="s">
        <v>1784</v>
      </c>
      <c r="J291" s="53" t="s">
        <v>5677</v>
      </c>
      <c r="K291" s="53" t="s">
        <v>1783</v>
      </c>
      <c r="L291" s="53" t="s">
        <v>4650</v>
      </c>
      <c r="M291" t="s">
        <v>5678</v>
      </c>
      <c r="N291" s="53">
        <v>0</v>
      </c>
      <c r="O291" s="53">
        <v>60</v>
      </c>
      <c r="P291" s="53" t="s">
        <v>4656</v>
      </c>
      <c r="R291" t="s">
        <v>5679</v>
      </c>
    </row>
    <row r="292" spans="1:18" x14ac:dyDescent="0.4">
      <c r="A292" s="54" t="s">
        <v>5680</v>
      </c>
      <c r="B292" s="55" t="s">
        <v>132</v>
      </c>
      <c r="C292" s="75">
        <v>6338099</v>
      </c>
      <c r="D292" s="75">
        <v>6338156</v>
      </c>
      <c r="E292" s="55">
        <v>58</v>
      </c>
      <c r="F292" s="54" t="s">
        <v>709</v>
      </c>
      <c r="G292" s="54" t="s">
        <v>710</v>
      </c>
      <c r="H292" s="55" t="s">
        <v>5681</v>
      </c>
      <c r="I292" s="55" t="s">
        <v>5682</v>
      </c>
      <c r="J292" s="55" t="s">
        <v>5683</v>
      </c>
      <c r="K292" s="55" t="s">
        <v>5681</v>
      </c>
      <c r="L292" s="55" t="s">
        <v>4650</v>
      </c>
      <c r="M292" s="54" t="s">
        <v>5684</v>
      </c>
      <c r="N292" s="55">
        <v>0</v>
      </c>
      <c r="O292" s="55">
        <v>60</v>
      </c>
      <c r="P292" s="55" t="s">
        <v>4656</v>
      </c>
      <c r="Q292" s="61"/>
      <c r="R292" s="54" t="s">
        <v>5685</v>
      </c>
    </row>
    <row r="293" spans="1:18" x14ac:dyDescent="0.4">
      <c r="A293" s="54" t="s">
        <v>5680</v>
      </c>
      <c r="B293" s="55" t="s">
        <v>1731</v>
      </c>
      <c r="C293" s="75">
        <v>12368058</v>
      </c>
      <c r="D293" s="75">
        <v>12368076</v>
      </c>
      <c r="E293" s="55">
        <v>19</v>
      </c>
      <c r="F293" s="54" t="s">
        <v>709</v>
      </c>
      <c r="G293" s="54" t="s">
        <v>710</v>
      </c>
      <c r="H293" s="55" t="s">
        <v>5686</v>
      </c>
      <c r="I293" s="55" t="s">
        <v>5687</v>
      </c>
      <c r="J293" s="55" t="s">
        <v>5688</v>
      </c>
      <c r="K293" s="55" t="s">
        <v>5689</v>
      </c>
      <c r="L293" s="55" t="s">
        <v>157</v>
      </c>
      <c r="M293" s="54" t="s">
        <v>5690</v>
      </c>
      <c r="N293" s="55">
        <v>16</v>
      </c>
      <c r="O293" s="55">
        <v>26</v>
      </c>
      <c r="P293" s="55" t="s">
        <v>4656</v>
      </c>
      <c r="Q293" s="61"/>
      <c r="R293" s="54" t="s">
        <v>5691</v>
      </c>
    </row>
    <row r="294" spans="1:18" x14ac:dyDescent="0.4">
      <c r="A294" t="s">
        <v>1682</v>
      </c>
      <c r="B294" s="53" t="s">
        <v>491</v>
      </c>
      <c r="C294" s="74">
        <v>34253738</v>
      </c>
      <c r="D294" s="74">
        <v>34253781</v>
      </c>
      <c r="E294" s="53">
        <v>44</v>
      </c>
      <c r="F294" t="s">
        <v>1685</v>
      </c>
      <c r="G294" t="s">
        <v>1686</v>
      </c>
      <c r="H294" s="53" t="s">
        <v>1683</v>
      </c>
      <c r="I294" s="53" t="s">
        <v>1684</v>
      </c>
      <c r="J294" s="53" t="s">
        <v>5692</v>
      </c>
      <c r="K294" s="53" t="s">
        <v>5693</v>
      </c>
      <c r="L294" s="53" t="s">
        <v>157</v>
      </c>
      <c r="M294" t="s">
        <v>5694</v>
      </c>
      <c r="N294" s="53">
        <v>0</v>
      </c>
      <c r="O294" s="53">
        <v>60</v>
      </c>
      <c r="P294" s="53" t="s">
        <v>4656</v>
      </c>
      <c r="R294" t="s">
        <v>5695</v>
      </c>
    </row>
    <row r="295" spans="1:18" x14ac:dyDescent="0.4">
      <c r="A295" t="s">
        <v>2757</v>
      </c>
      <c r="B295" s="53" t="s">
        <v>2695</v>
      </c>
      <c r="C295" s="74">
        <v>14522158</v>
      </c>
      <c r="D295" s="74">
        <v>14522192</v>
      </c>
      <c r="E295" s="53">
        <v>35</v>
      </c>
      <c r="F295" t="s">
        <v>2760</v>
      </c>
      <c r="G295" t="s">
        <v>2761</v>
      </c>
      <c r="H295" s="53" t="s">
        <v>2758</v>
      </c>
      <c r="I295" s="53" t="s">
        <v>2759</v>
      </c>
      <c r="J295" s="53" t="s">
        <v>5696</v>
      </c>
      <c r="K295" s="53" t="s">
        <v>5697</v>
      </c>
      <c r="L295" s="53" t="s">
        <v>157</v>
      </c>
      <c r="M295" t="s">
        <v>5698</v>
      </c>
      <c r="N295" s="53">
        <v>16</v>
      </c>
      <c r="O295" s="53">
        <v>27</v>
      </c>
      <c r="P295" s="53" t="s">
        <v>4656</v>
      </c>
      <c r="R295" t="s">
        <v>5699</v>
      </c>
    </row>
    <row r="296" spans="1:18" x14ac:dyDescent="0.4">
      <c r="A296" s="54" t="s">
        <v>461</v>
      </c>
      <c r="B296" s="55" t="s">
        <v>327</v>
      </c>
      <c r="C296" s="75"/>
      <c r="D296" s="75" t="s">
        <v>466</v>
      </c>
      <c r="E296" s="55"/>
      <c r="F296" s="54"/>
      <c r="G296" s="54"/>
      <c r="H296" s="55"/>
      <c r="I296" s="55"/>
      <c r="J296" s="55"/>
      <c r="K296" s="55"/>
      <c r="L296" s="55"/>
      <c r="M296" s="54"/>
      <c r="N296" s="55"/>
      <c r="O296" s="55"/>
      <c r="P296" s="55"/>
      <c r="Q296" s="61"/>
      <c r="R296" s="54"/>
    </row>
    <row r="297" spans="1:18" x14ac:dyDescent="0.4">
      <c r="A297" s="54" t="s">
        <v>5700</v>
      </c>
      <c r="B297" s="55" t="s">
        <v>327</v>
      </c>
      <c r="C297" s="75">
        <v>3980576</v>
      </c>
      <c r="D297" s="75">
        <v>3980622</v>
      </c>
      <c r="E297" s="55">
        <v>47</v>
      </c>
      <c r="F297" s="54" t="s">
        <v>464</v>
      </c>
      <c r="G297" s="54" t="s">
        <v>465</v>
      </c>
      <c r="H297" s="55" t="s">
        <v>462</v>
      </c>
      <c r="I297" s="55" t="s">
        <v>463</v>
      </c>
      <c r="J297" s="55" t="s">
        <v>5701</v>
      </c>
      <c r="K297" s="55" t="s">
        <v>462</v>
      </c>
      <c r="L297" s="55" t="s">
        <v>4650</v>
      </c>
      <c r="M297" s="54" t="s">
        <v>5702</v>
      </c>
      <c r="N297" s="55">
        <v>16</v>
      </c>
      <c r="O297" s="55">
        <v>11</v>
      </c>
      <c r="P297" s="55" t="s">
        <v>4656</v>
      </c>
      <c r="Q297" s="61"/>
      <c r="R297" s="54" t="s">
        <v>5348</v>
      </c>
    </row>
    <row r="298" spans="1:18" x14ac:dyDescent="0.4">
      <c r="A298" s="54" t="s">
        <v>5700</v>
      </c>
      <c r="B298" s="55" t="s">
        <v>327</v>
      </c>
      <c r="C298" s="75">
        <v>3982744</v>
      </c>
      <c r="D298" s="75">
        <v>3982790</v>
      </c>
      <c r="E298" s="55">
        <v>47</v>
      </c>
      <c r="F298" s="54" t="s">
        <v>464</v>
      </c>
      <c r="G298" s="54" t="s">
        <v>465</v>
      </c>
      <c r="H298" s="55" t="s">
        <v>462</v>
      </c>
      <c r="I298" s="55" t="s">
        <v>463</v>
      </c>
      <c r="J298" s="55" t="s">
        <v>5701</v>
      </c>
      <c r="K298" s="55" t="s">
        <v>462</v>
      </c>
      <c r="L298" s="55" t="s">
        <v>4650</v>
      </c>
      <c r="M298" s="54" t="s">
        <v>5703</v>
      </c>
      <c r="N298" s="55">
        <v>16</v>
      </c>
      <c r="O298" s="55">
        <v>11</v>
      </c>
      <c r="P298" s="55" t="s">
        <v>4656</v>
      </c>
      <c r="Q298" s="61"/>
      <c r="R298" s="54" t="s">
        <v>5348</v>
      </c>
    </row>
    <row r="299" spans="1:18" x14ac:dyDescent="0.4">
      <c r="A299" t="s">
        <v>3622</v>
      </c>
      <c r="B299" s="53" t="s">
        <v>177</v>
      </c>
      <c r="C299" s="74">
        <v>14700037</v>
      </c>
      <c r="D299" s="74">
        <v>14700070</v>
      </c>
      <c r="E299" s="53">
        <v>34</v>
      </c>
      <c r="F299" t="s">
        <v>3625</v>
      </c>
      <c r="G299" t="s">
        <v>3626</v>
      </c>
      <c r="H299" s="53" t="s">
        <v>5704</v>
      </c>
      <c r="I299" s="53" t="s">
        <v>3624</v>
      </c>
      <c r="J299" s="53" t="s">
        <v>5705</v>
      </c>
      <c r="K299" s="53" t="s">
        <v>5706</v>
      </c>
      <c r="L299" s="53" t="s">
        <v>157</v>
      </c>
      <c r="M299" t="s">
        <v>5707</v>
      </c>
      <c r="N299" s="53">
        <v>16</v>
      </c>
      <c r="O299" s="53">
        <v>60</v>
      </c>
      <c r="P299" s="53" t="s">
        <v>4656</v>
      </c>
      <c r="R299" t="s">
        <v>5708</v>
      </c>
    </row>
    <row r="300" spans="1:18" s="54" customFormat="1" x14ac:dyDescent="0.4">
      <c r="A300" t="s">
        <v>1937</v>
      </c>
      <c r="B300" s="53" t="s">
        <v>177</v>
      </c>
      <c r="C300" s="74">
        <v>14699951</v>
      </c>
      <c r="D300" s="74">
        <v>14699971</v>
      </c>
      <c r="E300" s="53">
        <v>21</v>
      </c>
      <c r="F300" t="s">
        <v>1940</v>
      </c>
      <c r="G300" t="s">
        <v>1941</v>
      </c>
      <c r="H300" s="53" t="s">
        <v>1938</v>
      </c>
      <c r="I300" s="53" t="s">
        <v>1939</v>
      </c>
      <c r="J300" s="53" t="s">
        <v>5709</v>
      </c>
      <c r="K300" s="53" t="s">
        <v>1939</v>
      </c>
      <c r="L300" s="53" t="s">
        <v>4650</v>
      </c>
      <c r="M300" t="s">
        <v>5710</v>
      </c>
      <c r="N300" s="53">
        <v>16</v>
      </c>
      <c r="O300" s="53">
        <v>60</v>
      </c>
      <c r="P300" s="53" t="s">
        <v>4656</v>
      </c>
      <c r="Q300" s="60"/>
      <c r="R300" t="s">
        <v>5711</v>
      </c>
    </row>
    <row r="301" spans="1:18" x14ac:dyDescent="0.4">
      <c r="A301" t="s">
        <v>2096</v>
      </c>
      <c r="B301" s="53" t="s">
        <v>578</v>
      </c>
      <c r="C301" s="74">
        <v>11728091</v>
      </c>
      <c r="D301" s="74">
        <v>11728129</v>
      </c>
      <c r="E301" s="53">
        <v>39</v>
      </c>
      <c r="F301" t="s">
        <v>2099</v>
      </c>
      <c r="G301" t="s">
        <v>2100</v>
      </c>
      <c r="H301" s="53" t="s">
        <v>2097</v>
      </c>
      <c r="I301" s="53" t="s">
        <v>2098</v>
      </c>
      <c r="J301" s="53" t="s">
        <v>5712</v>
      </c>
      <c r="K301" s="53" t="s">
        <v>2098</v>
      </c>
      <c r="L301" s="53" t="s">
        <v>4650</v>
      </c>
      <c r="M301" t="s">
        <v>5713</v>
      </c>
      <c r="N301" s="53">
        <v>0</v>
      </c>
      <c r="O301" s="53">
        <v>60</v>
      </c>
      <c r="P301" s="53" t="s">
        <v>5714</v>
      </c>
      <c r="R301" t="s">
        <v>5715</v>
      </c>
    </row>
    <row r="302" spans="1:18" x14ac:dyDescent="0.4">
      <c r="A302" t="s">
        <v>843</v>
      </c>
      <c r="B302" s="53" t="s">
        <v>133</v>
      </c>
      <c r="C302" s="74">
        <v>68622500</v>
      </c>
      <c r="D302" s="74">
        <v>68622537</v>
      </c>
      <c r="E302" s="53">
        <v>38</v>
      </c>
      <c r="F302" t="s">
        <v>846</v>
      </c>
      <c r="G302" t="s">
        <v>847</v>
      </c>
      <c r="H302" s="53" t="s">
        <v>844</v>
      </c>
      <c r="I302" s="53" t="s">
        <v>845</v>
      </c>
      <c r="J302" s="53" t="s">
        <v>5716</v>
      </c>
      <c r="K302" s="53" t="s">
        <v>5717</v>
      </c>
      <c r="L302" s="53" t="s">
        <v>157</v>
      </c>
      <c r="M302" t="s">
        <v>5718</v>
      </c>
      <c r="N302" s="53">
        <v>16</v>
      </c>
      <c r="O302" s="53">
        <v>60</v>
      </c>
      <c r="P302" s="53" t="s">
        <v>4656</v>
      </c>
      <c r="R302" t="s">
        <v>5719</v>
      </c>
    </row>
    <row r="303" spans="1:18" x14ac:dyDescent="0.4">
      <c r="A303" t="s">
        <v>1354</v>
      </c>
      <c r="B303" s="53" t="s">
        <v>491</v>
      </c>
      <c r="C303" s="74">
        <v>49324581</v>
      </c>
      <c r="D303" s="74">
        <v>49324631</v>
      </c>
      <c r="E303" s="53">
        <v>51</v>
      </c>
      <c r="F303" t="s">
        <v>1357</v>
      </c>
      <c r="G303" t="s">
        <v>1358</v>
      </c>
      <c r="H303" s="53" t="s">
        <v>1355</v>
      </c>
      <c r="I303" s="53" t="s">
        <v>1356</v>
      </c>
      <c r="J303" s="53" t="s">
        <v>5720</v>
      </c>
      <c r="K303" s="53" t="s">
        <v>5721</v>
      </c>
      <c r="L303" s="53" t="s">
        <v>157</v>
      </c>
      <c r="M303" t="s">
        <v>5722</v>
      </c>
      <c r="N303" s="53">
        <v>0</v>
      </c>
      <c r="O303" s="53">
        <v>60</v>
      </c>
      <c r="P303" s="53" t="s">
        <v>4656</v>
      </c>
      <c r="R303" t="s">
        <v>5723</v>
      </c>
    </row>
    <row r="304" spans="1:18" x14ac:dyDescent="0.4">
      <c r="A304" s="54" t="s">
        <v>3404</v>
      </c>
      <c r="B304" s="55" t="s">
        <v>327</v>
      </c>
      <c r="C304" s="75"/>
      <c r="D304" s="75" t="s">
        <v>3409</v>
      </c>
      <c r="E304" s="55"/>
      <c r="F304" s="54"/>
      <c r="G304" s="54"/>
      <c r="H304" s="55"/>
      <c r="I304" s="55"/>
      <c r="J304" s="55"/>
      <c r="K304" s="55"/>
      <c r="L304" s="55"/>
      <c r="M304" s="54"/>
      <c r="N304" s="55"/>
      <c r="O304" s="55"/>
      <c r="P304" s="55"/>
      <c r="Q304" s="61"/>
      <c r="R304" s="54"/>
    </row>
    <row r="305" spans="1:18" x14ac:dyDescent="0.4">
      <c r="A305" s="54" t="s">
        <v>5724</v>
      </c>
      <c r="B305" s="55" t="s">
        <v>327</v>
      </c>
      <c r="C305" s="75">
        <v>22570633</v>
      </c>
      <c r="D305" s="75">
        <v>22570668</v>
      </c>
      <c r="E305" s="55">
        <v>36</v>
      </c>
      <c r="F305" s="54" t="s">
        <v>3407</v>
      </c>
      <c r="G305" s="54" t="s">
        <v>3408</v>
      </c>
      <c r="H305" s="55" t="s">
        <v>3405</v>
      </c>
      <c r="I305" s="55" t="s">
        <v>3406</v>
      </c>
      <c r="J305" s="55" t="s">
        <v>5725</v>
      </c>
      <c r="K305" s="55" t="s">
        <v>5726</v>
      </c>
      <c r="L305" s="55" t="s">
        <v>157</v>
      </c>
      <c r="M305" s="54" t="s">
        <v>5727</v>
      </c>
      <c r="N305" s="55">
        <v>16</v>
      </c>
      <c r="O305" s="55">
        <v>11</v>
      </c>
      <c r="P305" s="55" t="s">
        <v>4656</v>
      </c>
      <c r="Q305" s="61"/>
      <c r="R305" s="54" t="s">
        <v>5728</v>
      </c>
    </row>
    <row r="306" spans="1:18" x14ac:dyDescent="0.4">
      <c r="A306" s="54" t="s">
        <v>5724</v>
      </c>
      <c r="B306" s="55" t="s">
        <v>327</v>
      </c>
      <c r="C306" s="75">
        <v>22574426</v>
      </c>
      <c r="D306" s="75">
        <v>22574461</v>
      </c>
      <c r="E306" s="55">
        <v>36</v>
      </c>
      <c r="F306" s="54" t="s">
        <v>3407</v>
      </c>
      <c r="G306" s="54" t="s">
        <v>3408</v>
      </c>
      <c r="H306" s="55" t="s">
        <v>3405</v>
      </c>
      <c r="I306" s="55" t="s">
        <v>3406</v>
      </c>
      <c r="J306" s="55" t="s">
        <v>5725</v>
      </c>
      <c r="K306" s="55" t="s">
        <v>5729</v>
      </c>
      <c r="L306" s="55" t="s">
        <v>157</v>
      </c>
      <c r="M306" s="54" t="s">
        <v>5730</v>
      </c>
      <c r="N306" s="55">
        <v>16</v>
      </c>
      <c r="O306" s="55">
        <v>11</v>
      </c>
      <c r="P306" s="55" t="s">
        <v>4656</v>
      </c>
      <c r="Q306" s="61"/>
      <c r="R306" s="54" t="s">
        <v>5731</v>
      </c>
    </row>
    <row r="307" spans="1:18" x14ac:dyDescent="0.4">
      <c r="A307" t="s">
        <v>3295</v>
      </c>
      <c r="B307" s="53" t="s">
        <v>491</v>
      </c>
      <c r="C307" s="74">
        <v>20893326</v>
      </c>
      <c r="D307" s="74">
        <v>20893356</v>
      </c>
      <c r="E307" s="53">
        <v>31</v>
      </c>
      <c r="F307" t="s">
        <v>3298</v>
      </c>
      <c r="G307" t="s">
        <v>3299</v>
      </c>
      <c r="H307" s="53" t="s">
        <v>3296</v>
      </c>
      <c r="I307" s="53" t="s">
        <v>3297</v>
      </c>
      <c r="J307" s="53" t="s">
        <v>5732</v>
      </c>
      <c r="K307" s="53" t="s">
        <v>3296</v>
      </c>
      <c r="L307" s="53" t="s">
        <v>4650</v>
      </c>
      <c r="M307" t="s">
        <v>5733</v>
      </c>
      <c r="N307" s="53">
        <v>0</v>
      </c>
      <c r="O307" s="53">
        <v>60</v>
      </c>
      <c r="P307" s="53" t="s">
        <v>5734</v>
      </c>
      <c r="R307" t="s">
        <v>5735</v>
      </c>
    </row>
    <row r="308" spans="1:18" x14ac:dyDescent="0.4">
      <c r="A308" t="s">
        <v>398</v>
      </c>
      <c r="B308" s="53" t="s">
        <v>4702</v>
      </c>
      <c r="C308" s="74">
        <v>0</v>
      </c>
      <c r="F308" t="s">
        <v>401</v>
      </c>
      <c r="G308" t="s">
        <v>402</v>
      </c>
      <c r="H308" s="53" t="s">
        <v>399</v>
      </c>
      <c r="I308" s="53" t="s">
        <v>400</v>
      </c>
      <c r="J308" s="53" t="s">
        <v>5736</v>
      </c>
      <c r="K308" s="53" t="s">
        <v>5737</v>
      </c>
      <c r="L308" s="53" t="s">
        <v>157</v>
      </c>
      <c r="M308" t="s">
        <v>5738</v>
      </c>
      <c r="N308" s="53">
        <v>4</v>
      </c>
      <c r="O308" s="53">
        <v>0</v>
      </c>
      <c r="P308" s="53" t="s">
        <v>4702</v>
      </c>
      <c r="Q308" s="68" t="s">
        <v>5739</v>
      </c>
      <c r="R308" t="s">
        <v>4707</v>
      </c>
    </row>
    <row r="309" spans="1:18" x14ac:dyDescent="0.4">
      <c r="A309" t="s">
        <v>3383</v>
      </c>
      <c r="B309" s="53" t="s">
        <v>603</v>
      </c>
      <c r="C309" s="74">
        <v>21291242</v>
      </c>
      <c r="D309" s="74">
        <v>21291286</v>
      </c>
      <c r="E309" s="53">
        <v>45</v>
      </c>
      <c r="F309" t="s">
        <v>3386</v>
      </c>
      <c r="G309" t="s">
        <v>3387</v>
      </c>
      <c r="H309" s="53" t="s">
        <v>3384</v>
      </c>
      <c r="I309" s="53" t="s">
        <v>3385</v>
      </c>
      <c r="J309" s="53" t="s">
        <v>5740</v>
      </c>
      <c r="K309" s="53" t="s">
        <v>3385</v>
      </c>
      <c r="L309" s="53" t="s">
        <v>4650</v>
      </c>
      <c r="M309" t="s">
        <v>5741</v>
      </c>
      <c r="N309" s="53">
        <v>16</v>
      </c>
      <c r="O309" s="53">
        <v>60</v>
      </c>
      <c r="P309" s="53" t="s">
        <v>4656</v>
      </c>
      <c r="R309" t="s">
        <v>5742</v>
      </c>
    </row>
    <row r="310" spans="1:18" x14ac:dyDescent="0.4">
      <c r="A310" s="54" t="s">
        <v>5743</v>
      </c>
      <c r="B310" s="55" t="s">
        <v>1601</v>
      </c>
      <c r="C310" s="75">
        <v>36534596</v>
      </c>
      <c r="D310" s="75">
        <v>36534639</v>
      </c>
      <c r="E310" s="55">
        <v>44</v>
      </c>
      <c r="F310" s="54" t="s">
        <v>2147</v>
      </c>
      <c r="G310" s="54" t="s">
        <v>2148</v>
      </c>
      <c r="H310" s="55" t="s">
        <v>2145</v>
      </c>
      <c r="I310" s="55" t="s">
        <v>2146</v>
      </c>
      <c r="J310" s="55" t="s">
        <v>5744</v>
      </c>
      <c r="K310" s="55" t="s">
        <v>2146</v>
      </c>
      <c r="L310" s="55" t="s">
        <v>4650</v>
      </c>
      <c r="M310" s="54" t="s">
        <v>5745</v>
      </c>
      <c r="N310" s="55">
        <v>16</v>
      </c>
      <c r="O310" s="55">
        <v>11</v>
      </c>
      <c r="P310" s="55" t="s">
        <v>4656</v>
      </c>
      <c r="Q310" s="61"/>
      <c r="R310" s="54" t="s">
        <v>5746</v>
      </c>
    </row>
    <row r="311" spans="1:18" x14ac:dyDescent="0.4">
      <c r="A311" s="54" t="s">
        <v>5743</v>
      </c>
      <c r="B311" s="55" t="s">
        <v>1601</v>
      </c>
      <c r="C311" s="75">
        <v>36650448</v>
      </c>
      <c r="D311" s="75">
        <v>36650490</v>
      </c>
      <c r="E311" s="55">
        <v>43</v>
      </c>
      <c r="F311" s="54" t="s">
        <v>2147</v>
      </c>
      <c r="G311" s="54" t="s">
        <v>2148</v>
      </c>
      <c r="H311" s="55" t="s">
        <v>2145</v>
      </c>
      <c r="I311" s="55" t="s">
        <v>2146</v>
      </c>
      <c r="J311" s="55" t="s">
        <v>5744</v>
      </c>
      <c r="K311" s="55" t="s">
        <v>2145</v>
      </c>
      <c r="L311" s="55" t="s">
        <v>4650</v>
      </c>
      <c r="M311" s="54" t="s">
        <v>5747</v>
      </c>
      <c r="N311" s="55">
        <v>16</v>
      </c>
      <c r="O311" s="55">
        <v>11</v>
      </c>
      <c r="P311" s="55" t="s">
        <v>4656</v>
      </c>
      <c r="Q311" s="61"/>
      <c r="R311" s="54" t="s">
        <v>5748</v>
      </c>
    </row>
    <row r="312" spans="1:18" x14ac:dyDescent="0.4">
      <c r="A312" s="54" t="s">
        <v>5749</v>
      </c>
      <c r="B312" s="55" t="s">
        <v>148</v>
      </c>
      <c r="C312" s="75">
        <v>75806928</v>
      </c>
      <c r="D312" s="75">
        <v>75806957</v>
      </c>
      <c r="E312" s="55">
        <v>30</v>
      </c>
      <c r="F312" s="54" t="s">
        <v>3690</v>
      </c>
      <c r="G312" s="54" t="s">
        <v>3691</v>
      </c>
      <c r="H312" s="55" t="s">
        <v>3688</v>
      </c>
      <c r="I312" s="55" t="s">
        <v>3689</v>
      </c>
      <c r="J312" s="55" t="s">
        <v>5750</v>
      </c>
      <c r="K312" s="55" t="s">
        <v>5751</v>
      </c>
      <c r="L312" s="55" t="s">
        <v>157</v>
      </c>
      <c r="M312" s="54" t="s">
        <v>5752</v>
      </c>
      <c r="N312" s="55">
        <v>0</v>
      </c>
      <c r="O312" s="55">
        <v>0</v>
      </c>
      <c r="P312" s="55" t="s">
        <v>5096</v>
      </c>
      <c r="Q312" s="61"/>
      <c r="R312" s="54" t="s">
        <v>5753</v>
      </c>
    </row>
    <row r="313" spans="1:18" x14ac:dyDescent="0.4">
      <c r="A313" s="54" t="s">
        <v>5749</v>
      </c>
      <c r="B313" s="55" t="s">
        <v>148</v>
      </c>
      <c r="C313" s="75">
        <v>75814410</v>
      </c>
      <c r="D313" s="75">
        <v>75814440</v>
      </c>
      <c r="E313" s="55">
        <v>31</v>
      </c>
      <c r="F313" s="54" t="s">
        <v>3690</v>
      </c>
      <c r="G313" s="54" t="s">
        <v>3691</v>
      </c>
      <c r="H313" s="55" t="s">
        <v>3688</v>
      </c>
      <c r="I313" s="55" t="s">
        <v>3689</v>
      </c>
      <c r="J313" s="55" t="s">
        <v>5750</v>
      </c>
      <c r="K313" s="55" t="s">
        <v>5754</v>
      </c>
      <c r="L313" s="55" t="s">
        <v>157</v>
      </c>
      <c r="M313" s="54" t="s">
        <v>5755</v>
      </c>
      <c r="N313" s="55">
        <v>0</v>
      </c>
      <c r="O313" s="55">
        <v>0</v>
      </c>
      <c r="P313" s="55" t="s">
        <v>5756</v>
      </c>
      <c r="Q313" s="61"/>
      <c r="R313" s="54" t="s">
        <v>5757</v>
      </c>
    </row>
    <row r="314" spans="1:18" s="54" customFormat="1" x14ac:dyDescent="0.4">
      <c r="A314" t="s">
        <v>3216</v>
      </c>
      <c r="B314" s="53" t="s">
        <v>1601</v>
      </c>
      <c r="C314" s="74">
        <v>29699783</v>
      </c>
      <c r="D314" s="74">
        <v>29699840</v>
      </c>
      <c r="E314" s="53">
        <v>58</v>
      </c>
      <c r="F314" t="s">
        <v>3219</v>
      </c>
      <c r="G314" t="s">
        <v>3220</v>
      </c>
      <c r="H314" s="53" t="s">
        <v>3217</v>
      </c>
      <c r="I314" s="53" t="s">
        <v>3218</v>
      </c>
      <c r="J314" s="53" t="s">
        <v>5758</v>
      </c>
      <c r="K314" s="53" t="s">
        <v>5759</v>
      </c>
      <c r="L314" s="53" t="s">
        <v>157</v>
      </c>
      <c r="M314" t="s">
        <v>5760</v>
      </c>
      <c r="N314" s="53">
        <v>0</v>
      </c>
      <c r="O314" s="53">
        <v>60</v>
      </c>
      <c r="P314" s="53" t="s">
        <v>4656</v>
      </c>
      <c r="Q314" s="60"/>
      <c r="R314" t="s">
        <v>5761</v>
      </c>
    </row>
    <row r="315" spans="1:18" s="54" customFormat="1" x14ac:dyDescent="0.4">
      <c r="A315" s="54" t="s">
        <v>5762</v>
      </c>
      <c r="B315" s="55" t="s">
        <v>453</v>
      </c>
      <c r="C315" s="75">
        <v>46779765</v>
      </c>
      <c r="D315" s="75">
        <v>46779797</v>
      </c>
      <c r="E315" s="55">
        <v>33</v>
      </c>
      <c r="F315" s="54" t="s">
        <v>1500</v>
      </c>
      <c r="G315" s="54" t="s">
        <v>1501</v>
      </c>
      <c r="H315" s="55" t="s">
        <v>1498</v>
      </c>
      <c r="I315" s="55" t="s">
        <v>1499</v>
      </c>
      <c r="J315" s="55" t="s">
        <v>5763</v>
      </c>
      <c r="K315" s="55" t="s">
        <v>5764</v>
      </c>
      <c r="L315" s="55" t="s">
        <v>157</v>
      </c>
      <c r="M315" s="54" t="s">
        <v>5765</v>
      </c>
      <c r="N315" s="55">
        <v>0</v>
      </c>
      <c r="O315" s="55">
        <v>37</v>
      </c>
      <c r="P315" s="55" t="s">
        <v>4656</v>
      </c>
      <c r="Q315" s="61"/>
      <c r="R315" s="54" t="s">
        <v>5766</v>
      </c>
    </row>
    <row r="316" spans="1:18" s="54" customFormat="1" x14ac:dyDescent="0.4">
      <c r="A316" s="54" t="s">
        <v>5762</v>
      </c>
      <c r="B316" s="55" t="s">
        <v>860</v>
      </c>
      <c r="C316" s="75">
        <v>2456249</v>
      </c>
      <c r="D316" s="75">
        <v>2456281</v>
      </c>
      <c r="E316" s="55">
        <v>33</v>
      </c>
      <c r="F316" s="54" t="s">
        <v>1500</v>
      </c>
      <c r="G316" s="54" t="s">
        <v>1501</v>
      </c>
      <c r="H316" s="55" t="s">
        <v>1498</v>
      </c>
      <c r="I316" s="55" t="s">
        <v>1499</v>
      </c>
      <c r="J316" s="55" t="s">
        <v>5763</v>
      </c>
      <c r="K316" s="55" t="s">
        <v>5764</v>
      </c>
      <c r="L316" s="55" t="s">
        <v>157</v>
      </c>
      <c r="M316" s="54" t="s">
        <v>5767</v>
      </c>
      <c r="N316" s="55">
        <v>0</v>
      </c>
      <c r="O316" s="55">
        <v>60</v>
      </c>
      <c r="P316" s="55" t="s">
        <v>4656</v>
      </c>
      <c r="Q316" s="61"/>
      <c r="R316" s="54" t="s">
        <v>5768</v>
      </c>
    </row>
    <row r="317" spans="1:18" x14ac:dyDescent="0.4">
      <c r="A317" t="s">
        <v>3644</v>
      </c>
      <c r="B317" s="53" t="s">
        <v>491</v>
      </c>
      <c r="C317" s="74">
        <v>58885122</v>
      </c>
      <c r="D317" s="74">
        <v>58885154</v>
      </c>
      <c r="E317" s="53">
        <v>33</v>
      </c>
      <c r="F317" t="s">
        <v>3647</v>
      </c>
      <c r="G317" t="s">
        <v>3648</v>
      </c>
      <c r="H317" s="53" t="s">
        <v>3645</v>
      </c>
      <c r="I317" s="53" t="s">
        <v>3646</v>
      </c>
      <c r="J317" s="53" t="s">
        <v>5769</v>
      </c>
      <c r="K317" s="53" t="s">
        <v>3645</v>
      </c>
      <c r="L317" s="53" t="s">
        <v>4650</v>
      </c>
      <c r="M317" t="s">
        <v>5770</v>
      </c>
      <c r="N317" s="53">
        <v>0</v>
      </c>
      <c r="O317" s="53">
        <v>60</v>
      </c>
      <c r="P317" s="53" t="s">
        <v>4656</v>
      </c>
      <c r="R317" t="s">
        <v>5771</v>
      </c>
    </row>
    <row r="318" spans="1:18" x14ac:dyDescent="0.4">
      <c r="A318" t="s">
        <v>2281</v>
      </c>
      <c r="B318" s="53" t="s">
        <v>114</v>
      </c>
      <c r="C318" s="74">
        <v>7664016</v>
      </c>
      <c r="D318" s="74">
        <v>7664045</v>
      </c>
      <c r="E318" s="53">
        <v>30</v>
      </c>
      <c r="F318" t="s">
        <v>2284</v>
      </c>
      <c r="G318" t="s">
        <v>2285</v>
      </c>
      <c r="H318" s="53" t="s">
        <v>2282</v>
      </c>
      <c r="I318" s="53" t="s">
        <v>2283</v>
      </c>
      <c r="J318" s="53" t="s">
        <v>5772</v>
      </c>
      <c r="K318" s="53" t="s">
        <v>2282</v>
      </c>
      <c r="L318" s="53" t="s">
        <v>4650</v>
      </c>
      <c r="M318" t="s">
        <v>5773</v>
      </c>
      <c r="N318" s="53">
        <v>16</v>
      </c>
      <c r="O318" s="53">
        <v>60</v>
      </c>
      <c r="P318" s="53" t="s">
        <v>5774</v>
      </c>
      <c r="Q318" s="60" t="s">
        <v>5775</v>
      </c>
      <c r="R318" t="s">
        <v>5348</v>
      </c>
    </row>
    <row r="319" spans="1:18" s="54" customFormat="1" x14ac:dyDescent="0.4">
      <c r="A319" t="s">
        <v>2281</v>
      </c>
      <c r="B319" s="53" t="s">
        <v>4702</v>
      </c>
      <c r="C319" s="74">
        <v>0</v>
      </c>
      <c r="D319" s="74"/>
      <c r="E319" s="53"/>
      <c r="F319" t="s">
        <v>2284</v>
      </c>
      <c r="G319" t="s">
        <v>2285</v>
      </c>
      <c r="H319" s="53" t="s">
        <v>2282</v>
      </c>
      <c r="I319" s="53" t="s">
        <v>2283</v>
      </c>
      <c r="J319" s="53" t="s">
        <v>5776</v>
      </c>
      <c r="K319" s="53" t="s">
        <v>5777</v>
      </c>
      <c r="L319" s="53" t="s">
        <v>157</v>
      </c>
      <c r="M319" t="s">
        <v>5778</v>
      </c>
      <c r="N319" s="53">
        <v>4</v>
      </c>
      <c r="O319" s="53">
        <v>0</v>
      </c>
      <c r="P319" s="53" t="s">
        <v>4702</v>
      </c>
      <c r="Q319" s="68" t="s">
        <v>5779</v>
      </c>
      <c r="R319" t="s">
        <v>5348</v>
      </c>
    </row>
    <row r="320" spans="1:18" s="54" customFormat="1" x14ac:dyDescent="0.4">
      <c r="A320" t="s">
        <v>1234</v>
      </c>
      <c r="B320" s="53" t="s">
        <v>132</v>
      </c>
      <c r="C320" s="74">
        <v>46464920</v>
      </c>
      <c r="D320" s="74">
        <v>46464971</v>
      </c>
      <c r="E320" s="53">
        <v>52</v>
      </c>
      <c r="F320" t="s">
        <v>1237</v>
      </c>
      <c r="G320" t="s">
        <v>1238</v>
      </c>
      <c r="H320" s="53" t="s">
        <v>1235</v>
      </c>
      <c r="I320" s="53" t="s">
        <v>1236</v>
      </c>
      <c r="J320" s="53" t="s">
        <v>5780</v>
      </c>
      <c r="K320" s="53" t="s">
        <v>5781</v>
      </c>
      <c r="L320" s="53" t="s">
        <v>157</v>
      </c>
      <c r="M320" t="s">
        <v>5782</v>
      </c>
      <c r="N320" s="53">
        <v>0</v>
      </c>
      <c r="O320" s="53">
        <v>60</v>
      </c>
      <c r="P320" s="53" t="s">
        <v>4656</v>
      </c>
      <c r="Q320" s="60"/>
      <c r="R320" t="s">
        <v>5783</v>
      </c>
    </row>
    <row r="321" spans="1:18" s="54" customFormat="1" x14ac:dyDescent="0.4">
      <c r="A321" t="s">
        <v>171</v>
      </c>
      <c r="B321" s="53" t="s">
        <v>177</v>
      </c>
      <c r="C321" s="74">
        <v>27576844</v>
      </c>
      <c r="D321" s="74">
        <v>27576884</v>
      </c>
      <c r="E321" s="53">
        <v>41</v>
      </c>
      <c r="F321" t="s">
        <v>174</v>
      </c>
      <c r="G321" t="s">
        <v>175</v>
      </c>
      <c r="H321" s="53" t="s">
        <v>5784</v>
      </c>
      <c r="I321" s="53" t="s">
        <v>5785</v>
      </c>
      <c r="J321" s="53" t="s">
        <v>5786</v>
      </c>
      <c r="K321" s="53" t="s">
        <v>5785</v>
      </c>
      <c r="L321" s="53" t="s">
        <v>4650</v>
      </c>
      <c r="M321" t="s">
        <v>5787</v>
      </c>
      <c r="N321" s="53">
        <v>0</v>
      </c>
      <c r="O321" s="53">
        <v>60</v>
      </c>
      <c r="P321" s="53" t="s">
        <v>4656</v>
      </c>
      <c r="Q321" s="60"/>
      <c r="R321" t="s">
        <v>5788</v>
      </c>
    </row>
    <row r="322" spans="1:18" x14ac:dyDescent="0.4">
      <c r="A322" t="s">
        <v>2872</v>
      </c>
      <c r="B322" s="53" t="s">
        <v>148</v>
      </c>
      <c r="C322" s="74">
        <v>72858566</v>
      </c>
      <c r="D322" s="74">
        <v>72858599</v>
      </c>
      <c r="E322" s="53">
        <v>34</v>
      </c>
      <c r="F322" t="s">
        <v>2875</v>
      </c>
      <c r="G322" t="s">
        <v>5789</v>
      </c>
      <c r="H322" s="53" t="s">
        <v>2873</v>
      </c>
      <c r="I322" s="53" t="s">
        <v>2874</v>
      </c>
      <c r="J322" s="53" t="s">
        <v>5790</v>
      </c>
      <c r="K322" s="53" t="s">
        <v>2873</v>
      </c>
      <c r="L322" s="53" t="s">
        <v>4650</v>
      </c>
      <c r="M322" t="s">
        <v>5791</v>
      </c>
      <c r="N322" s="53">
        <v>0</v>
      </c>
      <c r="O322" s="53">
        <v>60</v>
      </c>
      <c r="P322" s="53" t="s">
        <v>4656</v>
      </c>
      <c r="R322" t="s">
        <v>5792</v>
      </c>
    </row>
    <row r="323" spans="1:18" x14ac:dyDescent="0.4">
      <c r="A323" t="s">
        <v>3024</v>
      </c>
      <c r="B323" s="53" t="s">
        <v>453</v>
      </c>
      <c r="C323" s="74">
        <v>21244120</v>
      </c>
      <c r="D323" s="74">
        <v>21244146</v>
      </c>
      <c r="E323" s="53">
        <v>27</v>
      </c>
      <c r="F323" t="s">
        <v>3027</v>
      </c>
      <c r="G323" t="s">
        <v>5793</v>
      </c>
      <c r="H323" s="53" t="s">
        <v>3025</v>
      </c>
      <c r="I323" s="53" t="s">
        <v>3026</v>
      </c>
      <c r="J323" s="53" t="s">
        <v>5794</v>
      </c>
      <c r="K323" s="53" t="s">
        <v>3025</v>
      </c>
      <c r="L323" s="53" t="s">
        <v>4650</v>
      </c>
      <c r="M323" t="s">
        <v>5795</v>
      </c>
      <c r="N323" s="53">
        <v>0</v>
      </c>
      <c r="O323" s="53">
        <v>60</v>
      </c>
      <c r="P323" s="53" t="s">
        <v>4656</v>
      </c>
      <c r="R323" t="s">
        <v>5796</v>
      </c>
    </row>
    <row r="324" spans="1:18" x14ac:dyDescent="0.4">
      <c r="A324" t="s">
        <v>2809</v>
      </c>
      <c r="B324" s="53" t="s">
        <v>132</v>
      </c>
      <c r="C324" s="74">
        <v>11925963</v>
      </c>
      <c r="D324" s="74">
        <v>11925999</v>
      </c>
      <c r="E324" s="53">
        <v>37</v>
      </c>
      <c r="F324" t="s">
        <v>2812</v>
      </c>
      <c r="G324" t="s">
        <v>5797</v>
      </c>
      <c r="H324" s="53" t="s">
        <v>2810</v>
      </c>
      <c r="I324" s="53" t="s">
        <v>2811</v>
      </c>
      <c r="J324" s="53" t="s">
        <v>5798</v>
      </c>
      <c r="K324" s="53" t="s">
        <v>2810</v>
      </c>
      <c r="L324" s="53" t="s">
        <v>4650</v>
      </c>
      <c r="M324" t="s">
        <v>5799</v>
      </c>
      <c r="N324" s="53">
        <v>0</v>
      </c>
      <c r="O324" s="53">
        <v>33</v>
      </c>
      <c r="P324" s="53" t="s">
        <v>4656</v>
      </c>
      <c r="R324" t="s">
        <v>5800</v>
      </c>
    </row>
    <row r="325" spans="1:18" x14ac:dyDescent="0.4">
      <c r="A325" s="70" t="s">
        <v>3919</v>
      </c>
      <c r="B325" s="56" t="s">
        <v>132</v>
      </c>
      <c r="C325" s="78">
        <v>32418612</v>
      </c>
      <c r="D325" s="78">
        <v>32418659</v>
      </c>
      <c r="E325" s="56">
        <v>48</v>
      </c>
      <c r="F325" s="70" t="s">
        <v>3922</v>
      </c>
      <c r="G325" s="70" t="s">
        <v>5801</v>
      </c>
      <c r="H325" s="56" t="s">
        <v>3920</v>
      </c>
      <c r="I325" s="56" t="s">
        <v>3921</v>
      </c>
      <c r="J325" s="56" t="s">
        <v>5802</v>
      </c>
      <c r="K325" s="56" t="s">
        <v>3920</v>
      </c>
      <c r="L325" s="56" t="s">
        <v>4650</v>
      </c>
      <c r="M325" s="70" t="s">
        <v>5803</v>
      </c>
      <c r="N325" s="56">
        <v>0</v>
      </c>
      <c r="O325" s="56">
        <v>60</v>
      </c>
      <c r="P325" s="56" t="s">
        <v>4656</v>
      </c>
      <c r="Q325" s="71"/>
      <c r="R325" s="70" t="s">
        <v>5804</v>
      </c>
    </row>
    <row r="326" spans="1:18" s="54" customFormat="1" x14ac:dyDescent="0.4">
      <c r="A326" s="54" t="s">
        <v>5805</v>
      </c>
      <c r="B326" s="55" t="s">
        <v>132</v>
      </c>
      <c r="C326" s="75">
        <v>32468918</v>
      </c>
      <c r="D326" s="75">
        <v>32468959</v>
      </c>
      <c r="E326" s="55">
        <v>42</v>
      </c>
      <c r="F326" s="54" t="s">
        <v>1015</v>
      </c>
      <c r="G326" s="54" t="s">
        <v>5806</v>
      </c>
      <c r="H326" s="55" t="s">
        <v>1013</v>
      </c>
      <c r="I326" s="55" t="s">
        <v>1014</v>
      </c>
      <c r="J326" s="55" t="s">
        <v>5807</v>
      </c>
      <c r="K326" s="55" t="s">
        <v>1014</v>
      </c>
      <c r="L326" s="55" t="s">
        <v>4650</v>
      </c>
      <c r="M326" s="54" t="s">
        <v>5808</v>
      </c>
      <c r="N326" s="55">
        <v>0</v>
      </c>
      <c r="O326" s="55">
        <v>0</v>
      </c>
      <c r="P326" s="55" t="s">
        <v>4656</v>
      </c>
      <c r="Q326" s="61"/>
      <c r="R326" s="54" t="s">
        <v>5809</v>
      </c>
    </row>
    <row r="327" spans="1:18" s="54" customFormat="1" x14ac:dyDescent="0.4">
      <c r="A327" s="54" t="s">
        <v>5805</v>
      </c>
      <c r="B327" s="55" t="s">
        <v>834</v>
      </c>
      <c r="C327" s="75">
        <v>11940554</v>
      </c>
      <c r="D327" s="75">
        <v>11940595</v>
      </c>
      <c r="E327" s="55">
        <v>42</v>
      </c>
      <c r="F327" s="54" t="s">
        <v>1015</v>
      </c>
      <c r="G327" s="54" t="s">
        <v>5806</v>
      </c>
      <c r="H327" s="55" t="s">
        <v>1013</v>
      </c>
      <c r="I327" s="55" t="s">
        <v>1014</v>
      </c>
      <c r="J327" s="55" t="s">
        <v>5807</v>
      </c>
      <c r="K327" s="55" t="s">
        <v>1014</v>
      </c>
      <c r="L327" s="55" t="s">
        <v>4650</v>
      </c>
      <c r="M327" s="54" t="s">
        <v>5810</v>
      </c>
      <c r="N327" s="55">
        <v>0</v>
      </c>
      <c r="O327" s="55">
        <v>0</v>
      </c>
      <c r="P327" s="55" t="s">
        <v>4656</v>
      </c>
      <c r="Q327" s="61"/>
      <c r="R327" s="54" t="s">
        <v>5811</v>
      </c>
    </row>
    <row r="328" spans="1:18" s="54" customFormat="1" x14ac:dyDescent="0.4">
      <c r="A328" t="s">
        <v>2903</v>
      </c>
      <c r="B328" s="53" t="s">
        <v>239</v>
      </c>
      <c r="C328" s="74">
        <v>23066827</v>
      </c>
      <c r="D328" s="74">
        <v>23066874</v>
      </c>
      <c r="E328" s="53">
        <v>48</v>
      </c>
      <c r="F328" t="s">
        <v>2906</v>
      </c>
      <c r="G328" t="s">
        <v>5812</v>
      </c>
      <c r="H328" s="53" t="s">
        <v>2904</v>
      </c>
      <c r="I328" s="53" t="s">
        <v>2905</v>
      </c>
      <c r="J328" s="53" t="s">
        <v>5813</v>
      </c>
      <c r="K328" s="53" t="s">
        <v>2904</v>
      </c>
      <c r="L328" s="53" t="s">
        <v>4650</v>
      </c>
      <c r="M328" t="s">
        <v>5814</v>
      </c>
      <c r="N328" s="53">
        <v>0</v>
      </c>
      <c r="O328" s="53">
        <v>60</v>
      </c>
      <c r="P328" s="53" t="s">
        <v>4656</v>
      </c>
      <c r="Q328" s="60"/>
      <c r="R328" t="s">
        <v>5815</v>
      </c>
    </row>
    <row r="329" spans="1:18" s="54" customFormat="1" x14ac:dyDescent="0.4">
      <c r="A329" t="s">
        <v>3248</v>
      </c>
      <c r="B329" s="53" t="s">
        <v>327</v>
      </c>
      <c r="C329" s="74">
        <v>5452986</v>
      </c>
      <c r="D329" s="74">
        <v>5453033</v>
      </c>
      <c r="E329" s="53">
        <v>48</v>
      </c>
      <c r="F329" t="s">
        <v>3251</v>
      </c>
      <c r="G329" t="s">
        <v>5816</v>
      </c>
      <c r="H329" s="53" t="s">
        <v>3249</v>
      </c>
      <c r="I329" s="53" t="s">
        <v>3250</v>
      </c>
      <c r="J329" s="53" t="s">
        <v>5817</v>
      </c>
      <c r="K329" s="53" t="s">
        <v>3249</v>
      </c>
      <c r="L329" s="53" t="s">
        <v>4650</v>
      </c>
      <c r="M329" t="s">
        <v>5818</v>
      </c>
      <c r="N329" s="53">
        <v>0</v>
      </c>
      <c r="O329" s="53">
        <v>60</v>
      </c>
      <c r="P329" s="53" t="s">
        <v>4656</v>
      </c>
      <c r="Q329" s="60"/>
      <c r="R329" t="s">
        <v>5819</v>
      </c>
    </row>
    <row r="330" spans="1:18" s="54" customFormat="1" x14ac:dyDescent="0.4">
      <c r="A330" t="s">
        <v>2913</v>
      </c>
      <c r="B330" s="53" t="s">
        <v>203</v>
      </c>
      <c r="C330" s="74">
        <v>18157356</v>
      </c>
      <c r="D330" s="74">
        <v>18157381</v>
      </c>
      <c r="E330" s="53">
        <v>26</v>
      </c>
      <c r="F330" t="s">
        <v>2916</v>
      </c>
      <c r="G330" t="s">
        <v>5820</v>
      </c>
      <c r="H330" s="53" t="s">
        <v>2914</v>
      </c>
      <c r="I330" s="53" t="s">
        <v>2915</v>
      </c>
      <c r="J330" s="53" t="s">
        <v>5821</v>
      </c>
      <c r="K330" s="53" t="s">
        <v>2914</v>
      </c>
      <c r="L330" s="53" t="s">
        <v>4650</v>
      </c>
      <c r="M330" t="s">
        <v>5822</v>
      </c>
      <c r="N330" s="53">
        <v>0</v>
      </c>
      <c r="O330" s="53">
        <v>60</v>
      </c>
      <c r="P330" s="53" t="s">
        <v>4656</v>
      </c>
      <c r="Q330" s="60"/>
      <c r="R330" t="s">
        <v>5823</v>
      </c>
    </row>
    <row r="331" spans="1:18" s="54" customFormat="1" x14ac:dyDescent="0.4">
      <c r="A331" t="s">
        <v>3989</v>
      </c>
      <c r="B331" s="53" t="s">
        <v>114</v>
      </c>
      <c r="C331" s="74">
        <v>22360430</v>
      </c>
      <c r="D331" s="74">
        <v>22360456</v>
      </c>
      <c r="E331" s="53">
        <v>27</v>
      </c>
      <c r="F331" t="s">
        <v>3992</v>
      </c>
      <c r="G331" t="s">
        <v>5824</v>
      </c>
      <c r="H331" s="53" t="s">
        <v>3990</v>
      </c>
      <c r="I331" s="53" t="s">
        <v>3991</v>
      </c>
      <c r="J331" s="53" t="s">
        <v>5825</v>
      </c>
      <c r="K331" s="53" t="s">
        <v>3991</v>
      </c>
      <c r="L331" s="53" t="s">
        <v>4650</v>
      </c>
      <c r="M331" t="s">
        <v>5826</v>
      </c>
      <c r="N331" s="53">
        <v>0</v>
      </c>
      <c r="O331" s="53">
        <v>40</v>
      </c>
      <c r="P331" s="53" t="s">
        <v>4690</v>
      </c>
      <c r="Q331" s="60"/>
      <c r="R331" t="s">
        <v>5827</v>
      </c>
    </row>
    <row r="332" spans="1:18" x14ac:dyDescent="0.4">
      <c r="A332" t="s">
        <v>2993</v>
      </c>
      <c r="B332" s="53" t="s">
        <v>114</v>
      </c>
      <c r="C332" s="74">
        <v>885324</v>
      </c>
      <c r="D332" s="74">
        <v>885364</v>
      </c>
      <c r="E332" s="53">
        <v>41</v>
      </c>
      <c r="F332" t="s">
        <v>2996</v>
      </c>
      <c r="G332" t="s">
        <v>5828</v>
      </c>
      <c r="H332" s="53" t="s">
        <v>2994</v>
      </c>
      <c r="I332" s="53" t="s">
        <v>2995</v>
      </c>
      <c r="J332" s="53" t="s">
        <v>5829</v>
      </c>
      <c r="K332" s="53" t="s">
        <v>2994</v>
      </c>
      <c r="L332" s="53" t="s">
        <v>4650</v>
      </c>
      <c r="M332" t="s">
        <v>5830</v>
      </c>
      <c r="N332" s="53">
        <v>0</v>
      </c>
      <c r="O332" s="53">
        <v>60</v>
      </c>
      <c r="P332" s="53" t="s">
        <v>4656</v>
      </c>
      <c r="R332" t="s">
        <v>5831</v>
      </c>
    </row>
    <row r="333" spans="1:18" x14ac:dyDescent="0.4">
      <c r="A333" t="s">
        <v>3045</v>
      </c>
      <c r="B333" s="53" t="s">
        <v>162</v>
      </c>
      <c r="C333" s="74">
        <v>29943437</v>
      </c>
      <c r="D333" s="74">
        <v>29943476</v>
      </c>
      <c r="E333" s="53">
        <v>40</v>
      </c>
      <c r="F333" t="s">
        <v>3048</v>
      </c>
      <c r="G333" t="s">
        <v>5832</v>
      </c>
      <c r="H333" s="53" t="s">
        <v>3046</v>
      </c>
      <c r="I333" s="53" t="s">
        <v>3047</v>
      </c>
      <c r="J333" s="53" t="s">
        <v>5833</v>
      </c>
      <c r="K333" s="53" t="s">
        <v>3046</v>
      </c>
      <c r="L333" s="53" t="s">
        <v>4650</v>
      </c>
      <c r="M333" t="s">
        <v>5834</v>
      </c>
      <c r="N333" s="53">
        <v>0</v>
      </c>
      <c r="O333" s="53">
        <v>60</v>
      </c>
      <c r="P333" s="53" t="s">
        <v>4656</v>
      </c>
      <c r="R333" t="s">
        <v>5835</v>
      </c>
    </row>
    <row r="334" spans="1:18" x14ac:dyDescent="0.4">
      <c r="A334" t="s">
        <v>2841</v>
      </c>
      <c r="B334" s="53" t="s">
        <v>162</v>
      </c>
      <c r="C334" s="74">
        <v>30099041</v>
      </c>
      <c r="D334" s="74">
        <v>30099101</v>
      </c>
      <c r="E334" s="53">
        <v>61</v>
      </c>
      <c r="F334" t="s">
        <v>2844</v>
      </c>
      <c r="G334" t="s">
        <v>5836</v>
      </c>
      <c r="H334" s="53" t="s">
        <v>2842</v>
      </c>
      <c r="I334" s="53" t="s">
        <v>2843</v>
      </c>
      <c r="J334" s="53" t="s">
        <v>5837</v>
      </c>
      <c r="K334" s="53" t="s">
        <v>2842</v>
      </c>
      <c r="L334" s="53" t="s">
        <v>4650</v>
      </c>
      <c r="M334" t="s">
        <v>5838</v>
      </c>
      <c r="N334" s="53">
        <v>0</v>
      </c>
      <c r="O334" s="53">
        <v>60</v>
      </c>
      <c r="P334" s="53" t="s">
        <v>4656</v>
      </c>
      <c r="R334" t="s">
        <v>5839</v>
      </c>
    </row>
    <row r="335" spans="1:18" x14ac:dyDescent="0.4">
      <c r="A335" t="s">
        <v>2923</v>
      </c>
      <c r="B335" s="53" t="s">
        <v>162</v>
      </c>
      <c r="C335" s="74">
        <v>32088262</v>
      </c>
      <c r="D335" s="74">
        <v>32088284</v>
      </c>
      <c r="E335" s="53">
        <v>23</v>
      </c>
      <c r="F335" t="s">
        <v>2926</v>
      </c>
      <c r="G335" t="s">
        <v>5840</v>
      </c>
      <c r="H335" s="53" t="s">
        <v>2924</v>
      </c>
      <c r="I335" s="53" t="s">
        <v>2925</v>
      </c>
      <c r="J335" s="53" t="s">
        <v>5841</v>
      </c>
      <c r="K335" s="53" t="s">
        <v>2924</v>
      </c>
      <c r="L335" s="53" t="s">
        <v>4650</v>
      </c>
      <c r="M335" t="s">
        <v>5842</v>
      </c>
      <c r="N335" s="53">
        <v>0</v>
      </c>
      <c r="O335" s="53">
        <v>60</v>
      </c>
      <c r="P335" s="53" t="s">
        <v>4656</v>
      </c>
      <c r="R335" t="s">
        <v>5843</v>
      </c>
    </row>
    <row r="336" spans="1:18" x14ac:dyDescent="0.4">
      <c r="A336" t="s">
        <v>1024</v>
      </c>
      <c r="B336" s="53" t="s">
        <v>162</v>
      </c>
      <c r="C336" s="74">
        <v>3417147</v>
      </c>
      <c r="D336" s="74">
        <v>3417174</v>
      </c>
      <c r="E336" s="53">
        <v>28</v>
      </c>
      <c r="F336" t="s">
        <v>1027</v>
      </c>
      <c r="G336" t="s">
        <v>5844</v>
      </c>
      <c r="H336" s="53" t="s">
        <v>1025</v>
      </c>
      <c r="I336" s="53" t="s">
        <v>1026</v>
      </c>
      <c r="J336" s="53" t="s">
        <v>5845</v>
      </c>
      <c r="K336" s="53" t="s">
        <v>1025</v>
      </c>
      <c r="L336" s="53" t="s">
        <v>4650</v>
      </c>
      <c r="M336" t="s">
        <v>5846</v>
      </c>
      <c r="N336" s="53">
        <v>0</v>
      </c>
      <c r="O336" s="53">
        <v>60</v>
      </c>
      <c r="P336" s="53" t="s">
        <v>4656</v>
      </c>
      <c r="R336" t="s">
        <v>5847</v>
      </c>
    </row>
    <row r="337" spans="1:18" s="54" customFormat="1" x14ac:dyDescent="0.4">
      <c r="A337" t="s">
        <v>3065</v>
      </c>
      <c r="B337" s="53" t="s">
        <v>162</v>
      </c>
      <c r="C337" s="74">
        <v>3426273</v>
      </c>
      <c r="D337" s="74">
        <v>3426299</v>
      </c>
      <c r="E337" s="53">
        <v>27</v>
      </c>
      <c r="F337" t="s">
        <v>3068</v>
      </c>
      <c r="G337" t="s">
        <v>5848</v>
      </c>
      <c r="H337" s="53" t="s">
        <v>3066</v>
      </c>
      <c r="I337" s="53" t="s">
        <v>3067</v>
      </c>
      <c r="J337" s="53" t="s">
        <v>5849</v>
      </c>
      <c r="K337" s="53" t="s">
        <v>3066</v>
      </c>
      <c r="L337" s="53" t="s">
        <v>4650</v>
      </c>
      <c r="M337" t="s">
        <v>5850</v>
      </c>
      <c r="N337" s="53">
        <v>0</v>
      </c>
      <c r="O337" s="53">
        <v>60</v>
      </c>
      <c r="P337" s="53" t="s">
        <v>4656</v>
      </c>
      <c r="Q337" s="60"/>
      <c r="R337" t="s">
        <v>5851</v>
      </c>
    </row>
    <row r="338" spans="1:18" s="54" customFormat="1" x14ac:dyDescent="0.4">
      <c r="A338" t="s">
        <v>2789</v>
      </c>
      <c r="B338" s="53" t="s">
        <v>162</v>
      </c>
      <c r="C338" s="74">
        <v>3541765</v>
      </c>
      <c r="D338" s="74">
        <v>3541813</v>
      </c>
      <c r="E338" s="53">
        <v>49</v>
      </c>
      <c r="F338" t="s">
        <v>2792</v>
      </c>
      <c r="G338" t="s">
        <v>5852</v>
      </c>
      <c r="H338" s="53" t="s">
        <v>2790</v>
      </c>
      <c r="I338" s="53" t="s">
        <v>2791</v>
      </c>
      <c r="J338" s="53" t="s">
        <v>5853</v>
      </c>
      <c r="K338" s="53" t="s">
        <v>2790</v>
      </c>
      <c r="L338" s="53" t="s">
        <v>4650</v>
      </c>
      <c r="M338" t="s">
        <v>5854</v>
      </c>
      <c r="N338" s="53">
        <v>0</v>
      </c>
      <c r="O338" s="53">
        <v>60</v>
      </c>
      <c r="P338" s="53" t="s">
        <v>4656</v>
      </c>
      <c r="Q338" s="60"/>
      <c r="R338" t="s">
        <v>5855</v>
      </c>
    </row>
    <row r="339" spans="1:18" s="54" customFormat="1" x14ac:dyDescent="0.4">
      <c r="A339" t="s">
        <v>3909</v>
      </c>
      <c r="B339" s="53" t="s">
        <v>162</v>
      </c>
      <c r="C339" s="74">
        <v>3550009</v>
      </c>
      <c r="D339" s="74">
        <v>3550047</v>
      </c>
      <c r="E339" s="53">
        <v>39</v>
      </c>
      <c r="F339" t="s">
        <v>3912</v>
      </c>
      <c r="G339" t="s">
        <v>5856</v>
      </c>
      <c r="H339" s="53" t="s">
        <v>3910</v>
      </c>
      <c r="I339" s="53" t="s">
        <v>3911</v>
      </c>
      <c r="J339" s="53" t="s">
        <v>5857</v>
      </c>
      <c r="K339" s="53" t="s">
        <v>3910</v>
      </c>
      <c r="L339" s="53" t="s">
        <v>4650</v>
      </c>
      <c r="M339" t="s">
        <v>5858</v>
      </c>
      <c r="N339" s="53">
        <v>0</v>
      </c>
      <c r="O339" s="53">
        <v>60</v>
      </c>
      <c r="P339" s="53" t="s">
        <v>4656</v>
      </c>
      <c r="Q339" s="60"/>
      <c r="R339" t="s">
        <v>5859</v>
      </c>
    </row>
    <row r="340" spans="1:18" s="54" customFormat="1" x14ac:dyDescent="0.4">
      <c r="A340" t="s">
        <v>3999</v>
      </c>
      <c r="B340" s="53" t="s">
        <v>590</v>
      </c>
      <c r="C340" s="74">
        <v>46172069</v>
      </c>
      <c r="D340" s="74">
        <v>46172133</v>
      </c>
      <c r="E340" s="53">
        <v>65</v>
      </c>
      <c r="F340" t="s">
        <v>4002</v>
      </c>
      <c r="G340" t="s">
        <v>5860</v>
      </c>
      <c r="H340" s="53" t="s">
        <v>4000</v>
      </c>
      <c r="I340" s="53" t="s">
        <v>4001</v>
      </c>
      <c r="J340" s="53" t="s">
        <v>5861</v>
      </c>
      <c r="K340" s="53" t="s">
        <v>4000</v>
      </c>
      <c r="L340" s="53" t="s">
        <v>4650</v>
      </c>
      <c r="M340" t="s">
        <v>5862</v>
      </c>
      <c r="N340" s="53">
        <v>0</v>
      </c>
      <c r="O340" s="53">
        <v>60</v>
      </c>
      <c r="P340" s="53" t="s">
        <v>4656</v>
      </c>
      <c r="Q340" s="60"/>
      <c r="R340" t="s">
        <v>5863</v>
      </c>
    </row>
    <row r="341" spans="1:18" s="54" customFormat="1" x14ac:dyDescent="0.4">
      <c r="A341" t="s">
        <v>4011</v>
      </c>
      <c r="B341" s="53" t="s">
        <v>590</v>
      </c>
      <c r="C341" s="74">
        <v>46172391</v>
      </c>
      <c r="D341" s="74">
        <v>46172427</v>
      </c>
      <c r="E341" s="53">
        <v>37</v>
      </c>
      <c r="F341" t="s">
        <v>4014</v>
      </c>
      <c r="G341" t="s">
        <v>5864</v>
      </c>
      <c r="H341" s="53" t="s">
        <v>4012</v>
      </c>
      <c r="I341" s="53" t="s">
        <v>4013</v>
      </c>
      <c r="J341" s="53" t="s">
        <v>5865</v>
      </c>
      <c r="K341" s="53" t="s">
        <v>4012</v>
      </c>
      <c r="L341" s="53" t="s">
        <v>4650</v>
      </c>
      <c r="M341" t="s">
        <v>5866</v>
      </c>
      <c r="N341" s="53">
        <v>0</v>
      </c>
      <c r="O341" s="53">
        <v>60</v>
      </c>
      <c r="P341" s="53" t="s">
        <v>5340</v>
      </c>
      <c r="Q341" s="60"/>
      <c r="R341" t="s">
        <v>5867</v>
      </c>
    </row>
    <row r="342" spans="1:18" s="54" customFormat="1" x14ac:dyDescent="0.4">
      <c r="A342" t="s">
        <v>2983</v>
      </c>
      <c r="B342" s="53" t="s">
        <v>252</v>
      </c>
      <c r="C342" s="74">
        <v>38264229</v>
      </c>
      <c r="D342" s="74">
        <v>38264269</v>
      </c>
      <c r="E342" s="53">
        <v>41</v>
      </c>
      <c r="F342" t="s">
        <v>2986</v>
      </c>
      <c r="G342" t="s">
        <v>5868</v>
      </c>
      <c r="H342" s="53" t="s">
        <v>2984</v>
      </c>
      <c r="I342" s="53" t="s">
        <v>2985</v>
      </c>
      <c r="J342" s="53" t="s">
        <v>5869</v>
      </c>
      <c r="K342" s="53" t="s">
        <v>2984</v>
      </c>
      <c r="L342" s="53" t="s">
        <v>4650</v>
      </c>
      <c r="M342" t="s">
        <v>5870</v>
      </c>
      <c r="N342" s="53">
        <v>0</v>
      </c>
      <c r="O342" s="53">
        <v>60</v>
      </c>
      <c r="P342" s="53" t="s">
        <v>4656</v>
      </c>
      <c r="Q342" s="60"/>
      <c r="R342" t="s">
        <v>5871</v>
      </c>
    </row>
    <row r="343" spans="1:18" x14ac:dyDescent="0.4">
      <c r="A343" t="s">
        <v>2892</v>
      </c>
      <c r="B343" s="53" t="s">
        <v>252</v>
      </c>
      <c r="C343" s="74">
        <v>42405573</v>
      </c>
      <c r="D343" s="74">
        <v>42405643</v>
      </c>
      <c r="E343" s="53">
        <v>71</v>
      </c>
      <c r="F343" t="s">
        <v>2895</v>
      </c>
      <c r="G343" t="s">
        <v>5872</v>
      </c>
      <c r="H343" s="53" t="s">
        <v>2893</v>
      </c>
      <c r="I343" s="53" t="s">
        <v>2894</v>
      </c>
      <c r="J343" s="53" t="s">
        <v>5873</v>
      </c>
      <c r="K343" s="53" t="s">
        <v>2894</v>
      </c>
      <c r="L343" s="53" t="s">
        <v>4650</v>
      </c>
      <c r="M343" t="s">
        <v>5874</v>
      </c>
      <c r="N343" s="53">
        <v>0</v>
      </c>
      <c r="O343" s="53">
        <v>60</v>
      </c>
      <c r="P343" s="53" t="s">
        <v>4656</v>
      </c>
      <c r="R343" t="s">
        <v>5875</v>
      </c>
    </row>
    <row r="344" spans="1:18" s="54" customFormat="1" x14ac:dyDescent="0.4">
      <c r="A344" t="s">
        <v>3106</v>
      </c>
      <c r="B344" s="53" t="s">
        <v>1325</v>
      </c>
      <c r="C344" s="74">
        <v>32650757</v>
      </c>
      <c r="D344" s="74">
        <v>32650802</v>
      </c>
      <c r="E344" s="53">
        <v>46</v>
      </c>
      <c r="F344" t="s">
        <v>3109</v>
      </c>
      <c r="G344" t="s">
        <v>5876</v>
      </c>
      <c r="H344" s="53" t="s">
        <v>3107</v>
      </c>
      <c r="I344" s="53" t="s">
        <v>3108</v>
      </c>
      <c r="J344" s="53" t="s">
        <v>5877</v>
      </c>
      <c r="K344" s="53" t="s">
        <v>3108</v>
      </c>
      <c r="L344" s="53" t="s">
        <v>4650</v>
      </c>
      <c r="M344" t="s">
        <v>5878</v>
      </c>
      <c r="N344" s="53">
        <v>0</v>
      </c>
      <c r="O344" s="53">
        <v>60</v>
      </c>
      <c r="P344" s="53" t="s">
        <v>4656</v>
      </c>
      <c r="Q344" s="60"/>
      <c r="R344" t="s">
        <v>5879</v>
      </c>
    </row>
    <row r="345" spans="1:18" s="54" customFormat="1" x14ac:dyDescent="0.4">
      <c r="A345" t="s">
        <v>3206</v>
      </c>
      <c r="B345" s="53" t="s">
        <v>628</v>
      </c>
      <c r="C345" s="74">
        <v>11023165</v>
      </c>
      <c r="D345" s="74">
        <v>11023212</v>
      </c>
      <c r="E345" s="53">
        <v>48</v>
      </c>
      <c r="F345" t="s">
        <v>3209</v>
      </c>
      <c r="G345" t="s">
        <v>5880</v>
      </c>
      <c r="H345" s="53" t="s">
        <v>3207</v>
      </c>
      <c r="I345" s="53" t="s">
        <v>3208</v>
      </c>
      <c r="J345" s="53" t="s">
        <v>5881</v>
      </c>
      <c r="K345" s="53" t="s">
        <v>3207</v>
      </c>
      <c r="L345" s="53" t="s">
        <v>4650</v>
      </c>
      <c r="M345" t="s">
        <v>5882</v>
      </c>
      <c r="N345" s="53">
        <v>0</v>
      </c>
      <c r="O345" s="53">
        <v>60</v>
      </c>
      <c r="P345" s="53" t="s">
        <v>4656</v>
      </c>
      <c r="Q345" s="60"/>
      <c r="R345" t="s">
        <v>5883</v>
      </c>
    </row>
    <row r="346" spans="1:18" x14ac:dyDescent="0.4">
      <c r="A346" t="s">
        <v>2799</v>
      </c>
      <c r="B346" s="53" t="s">
        <v>628</v>
      </c>
      <c r="C346" s="74">
        <v>11025295</v>
      </c>
      <c r="D346" s="74">
        <v>11025336</v>
      </c>
      <c r="E346" s="53">
        <v>42</v>
      </c>
      <c r="F346" t="s">
        <v>2802</v>
      </c>
      <c r="G346" t="s">
        <v>5884</v>
      </c>
      <c r="H346" s="53" t="s">
        <v>2800</v>
      </c>
      <c r="I346" s="53" t="s">
        <v>2801</v>
      </c>
      <c r="J346" s="53" t="s">
        <v>5885</v>
      </c>
      <c r="K346" s="53" t="s">
        <v>2800</v>
      </c>
      <c r="L346" s="53" t="s">
        <v>4650</v>
      </c>
      <c r="M346" t="s">
        <v>5886</v>
      </c>
      <c r="N346" s="53">
        <v>0</v>
      </c>
      <c r="O346" s="53">
        <v>60</v>
      </c>
      <c r="P346" s="53" t="s">
        <v>4656</v>
      </c>
      <c r="R346" t="s">
        <v>5887</v>
      </c>
    </row>
    <row r="347" spans="1:18" x14ac:dyDescent="0.4">
      <c r="A347" t="s">
        <v>978</v>
      </c>
      <c r="B347" s="53" t="s">
        <v>628</v>
      </c>
      <c r="C347" s="74">
        <v>11033250</v>
      </c>
      <c r="D347" s="74">
        <v>11033282</v>
      </c>
      <c r="E347" s="53">
        <v>33</v>
      </c>
      <c r="F347" t="s">
        <v>981</v>
      </c>
      <c r="G347" t="s">
        <v>5888</v>
      </c>
      <c r="H347" s="53" t="s">
        <v>979</v>
      </c>
      <c r="I347" s="53" t="s">
        <v>980</v>
      </c>
      <c r="J347" s="53" t="s">
        <v>5889</v>
      </c>
      <c r="K347" s="53" t="s">
        <v>979</v>
      </c>
      <c r="L347" s="53" t="s">
        <v>4650</v>
      </c>
      <c r="M347" t="s">
        <v>5890</v>
      </c>
      <c r="N347" s="53">
        <v>0</v>
      </c>
      <c r="O347" s="53">
        <v>60</v>
      </c>
      <c r="P347" s="53" t="s">
        <v>4656</v>
      </c>
      <c r="R347" t="s">
        <v>5891</v>
      </c>
    </row>
    <row r="348" spans="1:18" s="54" customFormat="1" x14ac:dyDescent="0.4">
      <c r="A348" t="s">
        <v>1001</v>
      </c>
      <c r="B348" s="53" t="s">
        <v>628</v>
      </c>
      <c r="C348" s="74">
        <v>11062136</v>
      </c>
      <c r="D348" s="74">
        <v>11062192</v>
      </c>
      <c r="E348" s="53">
        <v>57</v>
      </c>
      <c r="F348" t="s">
        <v>1004</v>
      </c>
      <c r="G348" t="s">
        <v>5892</v>
      </c>
      <c r="H348" s="53" t="s">
        <v>1002</v>
      </c>
      <c r="I348" s="53" t="s">
        <v>1003</v>
      </c>
      <c r="J348" s="53" t="s">
        <v>5893</v>
      </c>
      <c r="K348" s="53" t="s">
        <v>1002</v>
      </c>
      <c r="L348" s="53" t="s">
        <v>4650</v>
      </c>
      <c r="M348" t="s">
        <v>5894</v>
      </c>
      <c r="N348" s="53">
        <v>0</v>
      </c>
      <c r="O348" s="53">
        <v>60</v>
      </c>
      <c r="P348" s="53" t="s">
        <v>4656</v>
      </c>
      <c r="Q348" s="60"/>
      <c r="R348" t="s">
        <v>5895</v>
      </c>
    </row>
    <row r="349" spans="1:18" x14ac:dyDescent="0.4">
      <c r="A349" t="s">
        <v>3869</v>
      </c>
      <c r="B349" s="53" t="s">
        <v>628</v>
      </c>
      <c r="C349" s="74">
        <v>11070703</v>
      </c>
      <c r="D349" s="74">
        <v>11070757</v>
      </c>
      <c r="E349" s="53">
        <v>55</v>
      </c>
      <c r="F349" t="s">
        <v>3872</v>
      </c>
      <c r="G349" t="s">
        <v>5896</v>
      </c>
      <c r="H349" s="53" t="s">
        <v>3870</v>
      </c>
      <c r="I349" s="53" t="s">
        <v>3871</v>
      </c>
      <c r="J349" s="53" t="s">
        <v>5897</v>
      </c>
      <c r="K349" s="53" t="s">
        <v>3870</v>
      </c>
      <c r="L349" s="53" t="s">
        <v>4650</v>
      </c>
      <c r="M349" t="s">
        <v>5898</v>
      </c>
      <c r="N349" s="53">
        <v>0</v>
      </c>
      <c r="O349" s="53">
        <v>60</v>
      </c>
      <c r="P349" s="53" t="s">
        <v>4656</v>
      </c>
      <c r="R349" t="s">
        <v>5899</v>
      </c>
    </row>
    <row r="350" spans="1:18" x14ac:dyDescent="0.4">
      <c r="A350" t="s">
        <v>3879</v>
      </c>
      <c r="B350" s="53" t="s">
        <v>628</v>
      </c>
      <c r="C350" s="74">
        <v>11071329</v>
      </c>
      <c r="D350" s="74">
        <v>11071377</v>
      </c>
      <c r="E350" s="53">
        <v>49</v>
      </c>
      <c r="F350" t="s">
        <v>3882</v>
      </c>
      <c r="G350" t="s">
        <v>5900</v>
      </c>
      <c r="H350" s="53" t="s">
        <v>3880</v>
      </c>
      <c r="I350" s="53" t="s">
        <v>3881</v>
      </c>
      <c r="J350" s="53" t="s">
        <v>5901</v>
      </c>
      <c r="K350" s="53" t="s">
        <v>3881</v>
      </c>
      <c r="L350" s="53" t="s">
        <v>4650</v>
      </c>
      <c r="M350" t="s">
        <v>5902</v>
      </c>
      <c r="N350" s="53">
        <v>0</v>
      </c>
      <c r="O350" s="53">
        <v>60</v>
      </c>
      <c r="P350" s="53" t="s">
        <v>4656</v>
      </c>
      <c r="R350" t="s">
        <v>5903</v>
      </c>
    </row>
    <row r="351" spans="1:18" x14ac:dyDescent="0.4">
      <c r="A351" t="s">
        <v>3136</v>
      </c>
      <c r="B351" s="53" t="s">
        <v>628</v>
      </c>
      <c r="C351" s="74">
        <v>11072933</v>
      </c>
      <c r="D351" s="74">
        <v>11072994</v>
      </c>
      <c r="E351" s="53">
        <v>62</v>
      </c>
      <c r="F351" t="s">
        <v>3139</v>
      </c>
      <c r="G351" t="s">
        <v>5904</v>
      </c>
      <c r="H351" s="53" t="s">
        <v>3137</v>
      </c>
      <c r="I351" s="53" t="s">
        <v>3138</v>
      </c>
      <c r="J351" s="53" t="s">
        <v>5905</v>
      </c>
      <c r="K351" s="53" t="s">
        <v>3137</v>
      </c>
      <c r="L351" s="53" t="s">
        <v>4650</v>
      </c>
      <c r="M351" t="s">
        <v>5906</v>
      </c>
      <c r="N351" s="53">
        <v>0</v>
      </c>
      <c r="O351" s="53">
        <v>60</v>
      </c>
      <c r="P351" s="53" t="s">
        <v>4656</v>
      </c>
      <c r="R351" t="s">
        <v>5907</v>
      </c>
    </row>
    <row r="352" spans="1:18" x14ac:dyDescent="0.4">
      <c r="A352" t="s">
        <v>928</v>
      </c>
      <c r="B352" s="53" t="s">
        <v>628</v>
      </c>
      <c r="C352" s="74">
        <v>11073068</v>
      </c>
      <c r="D352" s="74">
        <v>11073102</v>
      </c>
      <c r="E352" s="53">
        <v>35</v>
      </c>
      <c r="F352" t="s">
        <v>931</v>
      </c>
      <c r="G352" t="s">
        <v>5908</v>
      </c>
      <c r="H352" s="53" t="s">
        <v>929</v>
      </c>
      <c r="I352" s="53" t="s">
        <v>930</v>
      </c>
      <c r="J352" s="53" t="s">
        <v>5909</v>
      </c>
      <c r="K352" s="53" t="s">
        <v>930</v>
      </c>
      <c r="L352" s="53" t="s">
        <v>4650</v>
      </c>
      <c r="M352" t="s">
        <v>5910</v>
      </c>
      <c r="N352" s="53">
        <v>0</v>
      </c>
      <c r="O352" s="53">
        <v>60</v>
      </c>
      <c r="P352" s="53" t="s">
        <v>4656</v>
      </c>
      <c r="R352" t="s">
        <v>5911</v>
      </c>
    </row>
    <row r="353" spans="1:18" s="54" customFormat="1" x14ac:dyDescent="0.4">
      <c r="A353" t="s">
        <v>3196</v>
      </c>
      <c r="B353" s="53" t="s">
        <v>628</v>
      </c>
      <c r="C353" s="74">
        <v>11073623</v>
      </c>
      <c r="D353" s="74">
        <v>11073668</v>
      </c>
      <c r="E353" s="53">
        <v>46</v>
      </c>
      <c r="F353" t="s">
        <v>3199</v>
      </c>
      <c r="G353" t="s">
        <v>5912</v>
      </c>
      <c r="H353" s="53" t="s">
        <v>3197</v>
      </c>
      <c r="I353" s="53" t="s">
        <v>3198</v>
      </c>
      <c r="J353" s="53" t="s">
        <v>5913</v>
      </c>
      <c r="K353" s="53" t="s">
        <v>3197</v>
      </c>
      <c r="L353" s="53" t="s">
        <v>4650</v>
      </c>
      <c r="M353" t="s">
        <v>5914</v>
      </c>
      <c r="N353" s="53">
        <v>0</v>
      </c>
      <c r="O353" s="53">
        <v>60</v>
      </c>
      <c r="P353" s="53" t="s">
        <v>4656</v>
      </c>
      <c r="Q353" s="60"/>
      <c r="R353" t="s">
        <v>5915</v>
      </c>
    </row>
    <row r="354" spans="1:18" s="54" customFormat="1" x14ac:dyDescent="0.4">
      <c r="A354" t="s">
        <v>3979</v>
      </c>
      <c r="B354" s="53" t="s">
        <v>628</v>
      </c>
      <c r="C354" s="74">
        <v>11075309</v>
      </c>
      <c r="D354" s="74">
        <v>11075348</v>
      </c>
      <c r="E354" s="53">
        <v>40</v>
      </c>
      <c r="F354" t="s">
        <v>3982</v>
      </c>
      <c r="G354" t="s">
        <v>5916</v>
      </c>
      <c r="H354" s="53" t="s">
        <v>3980</v>
      </c>
      <c r="I354" s="53" t="s">
        <v>3981</v>
      </c>
      <c r="J354" s="53" t="s">
        <v>5917</v>
      </c>
      <c r="K354" s="53" t="s">
        <v>3980</v>
      </c>
      <c r="L354" s="53" t="s">
        <v>4650</v>
      </c>
      <c r="M354" t="s">
        <v>5918</v>
      </c>
      <c r="N354" s="53">
        <v>0</v>
      </c>
      <c r="O354" s="53">
        <v>60</v>
      </c>
      <c r="P354" s="53" t="s">
        <v>4656</v>
      </c>
      <c r="Q354" s="60"/>
      <c r="R354" t="s">
        <v>5919</v>
      </c>
    </row>
    <row r="355" spans="1:18" s="54" customFormat="1" x14ac:dyDescent="0.4">
      <c r="A355" t="s">
        <v>3126</v>
      </c>
      <c r="B355" s="53" t="s">
        <v>628</v>
      </c>
      <c r="C355" s="74">
        <v>11075644</v>
      </c>
      <c r="D355" s="74">
        <v>11075712</v>
      </c>
      <c r="E355" s="53">
        <v>69</v>
      </c>
      <c r="F355" t="s">
        <v>3129</v>
      </c>
      <c r="G355" t="s">
        <v>5920</v>
      </c>
      <c r="H355" s="53" t="s">
        <v>3127</v>
      </c>
      <c r="I355" s="53" t="s">
        <v>3128</v>
      </c>
      <c r="J355" s="53" t="s">
        <v>5921</v>
      </c>
      <c r="K355" s="53" t="s">
        <v>3127</v>
      </c>
      <c r="L355" s="53" t="s">
        <v>4650</v>
      </c>
      <c r="M355" t="s">
        <v>5922</v>
      </c>
      <c r="N355" s="53">
        <v>0</v>
      </c>
      <c r="O355" s="53">
        <v>60</v>
      </c>
      <c r="P355" s="53" t="s">
        <v>4656</v>
      </c>
      <c r="Q355" s="60"/>
      <c r="R355" t="s">
        <v>5923</v>
      </c>
    </row>
    <row r="356" spans="1:18" s="54" customFormat="1" x14ac:dyDescent="0.4">
      <c r="A356" s="62" t="s">
        <v>3238</v>
      </c>
      <c r="B356" s="49" t="s">
        <v>628</v>
      </c>
      <c r="C356" s="79">
        <v>11076922</v>
      </c>
      <c r="D356" s="80">
        <v>11076976</v>
      </c>
      <c r="E356" s="49">
        <v>55</v>
      </c>
      <c r="F356" s="48" t="s">
        <v>3241</v>
      </c>
      <c r="G356" s="48" t="s">
        <v>5924</v>
      </c>
      <c r="H356" s="49" t="s">
        <v>3239</v>
      </c>
      <c r="I356" s="49" t="s">
        <v>3240</v>
      </c>
      <c r="J356" s="49" t="s">
        <v>5925</v>
      </c>
      <c r="K356" s="49" t="s">
        <v>3239</v>
      </c>
      <c r="L356" s="49" t="s">
        <v>4650</v>
      </c>
      <c r="M356" s="48" t="s">
        <v>5926</v>
      </c>
      <c r="N356" s="49">
        <v>0</v>
      </c>
      <c r="O356" s="49">
        <v>60</v>
      </c>
      <c r="P356" s="49" t="s">
        <v>4656</v>
      </c>
      <c r="Q356" s="59"/>
      <c r="R356" s="48" t="s">
        <v>5927</v>
      </c>
    </row>
    <row r="357" spans="1:18" x14ac:dyDescent="0.4">
      <c r="A357" t="s">
        <v>2953</v>
      </c>
      <c r="B357" s="53" t="s">
        <v>628</v>
      </c>
      <c r="C357" s="74">
        <v>11077120</v>
      </c>
      <c r="D357" s="74">
        <v>11077172</v>
      </c>
      <c r="E357" s="53">
        <v>53</v>
      </c>
      <c r="F357" t="s">
        <v>2956</v>
      </c>
      <c r="G357" t="s">
        <v>5928</v>
      </c>
      <c r="H357" s="53" t="s">
        <v>2954</v>
      </c>
      <c r="I357" s="53" t="s">
        <v>2955</v>
      </c>
      <c r="J357" s="53" t="s">
        <v>5929</v>
      </c>
      <c r="K357" s="53" t="s">
        <v>2954</v>
      </c>
      <c r="L357" s="53" t="s">
        <v>4650</v>
      </c>
      <c r="M357" t="s">
        <v>5930</v>
      </c>
      <c r="N357" s="53">
        <v>0</v>
      </c>
      <c r="O357" s="53">
        <v>60</v>
      </c>
      <c r="P357" s="53" t="s">
        <v>4656</v>
      </c>
      <c r="R357" t="s">
        <v>5931</v>
      </c>
    </row>
    <row r="358" spans="1:18" x14ac:dyDescent="0.4">
      <c r="A358" t="s">
        <v>2831</v>
      </c>
      <c r="B358" s="53" t="s">
        <v>628</v>
      </c>
      <c r="C358" s="74">
        <v>11077533</v>
      </c>
      <c r="D358" s="74">
        <v>11077576</v>
      </c>
      <c r="E358" s="53">
        <v>44</v>
      </c>
      <c r="F358" t="s">
        <v>2834</v>
      </c>
      <c r="G358" t="s">
        <v>5932</v>
      </c>
      <c r="H358" s="53" t="s">
        <v>2832</v>
      </c>
      <c r="I358" s="53" t="s">
        <v>2833</v>
      </c>
      <c r="J358" s="53" t="s">
        <v>5933</v>
      </c>
      <c r="K358" s="53" t="s">
        <v>2832</v>
      </c>
      <c r="L358" s="53" t="s">
        <v>4650</v>
      </c>
      <c r="M358" t="s">
        <v>5934</v>
      </c>
      <c r="N358" s="53">
        <v>0</v>
      </c>
      <c r="O358" s="53">
        <v>60</v>
      </c>
      <c r="P358" s="53" t="s">
        <v>4656</v>
      </c>
      <c r="R358" t="s">
        <v>5935</v>
      </c>
    </row>
    <row r="359" spans="1:18" s="54" customFormat="1" x14ac:dyDescent="0.4">
      <c r="A359" t="s">
        <v>2820</v>
      </c>
      <c r="B359" s="53" t="s">
        <v>628</v>
      </c>
      <c r="C359" s="74">
        <v>11095728</v>
      </c>
      <c r="D359" s="74">
        <v>11095755</v>
      </c>
      <c r="E359" s="53">
        <v>28</v>
      </c>
      <c r="F359" t="s">
        <v>2823</v>
      </c>
      <c r="G359" t="s">
        <v>5936</v>
      </c>
      <c r="H359" s="53" t="s">
        <v>2821</v>
      </c>
      <c r="I359" s="53" t="s">
        <v>2822</v>
      </c>
      <c r="J359" s="53" t="s">
        <v>5937</v>
      </c>
      <c r="K359" s="53" t="s">
        <v>2822</v>
      </c>
      <c r="L359" s="53" t="s">
        <v>4650</v>
      </c>
      <c r="M359" t="s">
        <v>5938</v>
      </c>
      <c r="N359" s="53">
        <v>0</v>
      </c>
      <c r="O359" s="53">
        <v>60</v>
      </c>
      <c r="P359" s="53" t="s">
        <v>4656</v>
      </c>
      <c r="Q359" s="60"/>
      <c r="R359" t="s">
        <v>5939</v>
      </c>
    </row>
    <row r="360" spans="1:18" x14ac:dyDescent="0.4">
      <c r="A360" t="s">
        <v>3859</v>
      </c>
      <c r="B360" s="53" t="s">
        <v>628</v>
      </c>
      <c r="C360" s="74">
        <v>11143479</v>
      </c>
      <c r="D360" s="74">
        <v>11143508</v>
      </c>
      <c r="E360" s="53">
        <v>30</v>
      </c>
      <c r="F360" t="s">
        <v>3862</v>
      </c>
      <c r="G360" t="s">
        <v>5940</v>
      </c>
      <c r="H360" s="53" t="s">
        <v>3860</v>
      </c>
      <c r="I360" s="53" t="s">
        <v>3861</v>
      </c>
      <c r="J360" s="53" t="s">
        <v>5941</v>
      </c>
      <c r="K360" s="53" t="s">
        <v>3861</v>
      </c>
      <c r="L360" s="53" t="s">
        <v>4650</v>
      </c>
      <c r="M360" t="s">
        <v>5942</v>
      </c>
      <c r="N360" s="53">
        <v>0</v>
      </c>
      <c r="O360" s="53">
        <v>60</v>
      </c>
      <c r="P360" s="53" t="s">
        <v>5943</v>
      </c>
      <c r="R360" t="s">
        <v>5944</v>
      </c>
    </row>
    <row r="361" spans="1:18" x14ac:dyDescent="0.4">
      <c r="A361" t="s">
        <v>3004</v>
      </c>
      <c r="B361" s="53" t="s">
        <v>628</v>
      </c>
      <c r="C361" s="74">
        <v>11160564</v>
      </c>
      <c r="D361" s="74">
        <v>11160599</v>
      </c>
      <c r="E361" s="53">
        <v>36</v>
      </c>
      <c r="F361" t="s">
        <v>3007</v>
      </c>
      <c r="G361" t="s">
        <v>5945</v>
      </c>
      <c r="H361" s="53" t="s">
        <v>3005</v>
      </c>
      <c r="I361" s="53" t="s">
        <v>3006</v>
      </c>
      <c r="J361" s="53" t="s">
        <v>5946</v>
      </c>
      <c r="K361" s="53" t="s">
        <v>3006</v>
      </c>
      <c r="L361" s="53" t="s">
        <v>4650</v>
      </c>
      <c r="M361" t="s">
        <v>5947</v>
      </c>
      <c r="N361" s="53">
        <v>0</v>
      </c>
      <c r="O361" s="53">
        <v>60</v>
      </c>
      <c r="P361" s="53" t="s">
        <v>4656</v>
      </c>
      <c r="R361" t="s">
        <v>5948</v>
      </c>
    </row>
    <row r="362" spans="1:18" s="54" customFormat="1" x14ac:dyDescent="0.4">
      <c r="A362" t="s">
        <v>3146</v>
      </c>
      <c r="B362" s="53" t="s">
        <v>628</v>
      </c>
      <c r="C362" s="74">
        <v>11164593</v>
      </c>
      <c r="D362" s="74">
        <v>11164637</v>
      </c>
      <c r="E362" s="53">
        <v>45</v>
      </c>
      <c r="F362" t="s">
        <v>3149</v>
      </c>
      <c r="G362" t="s">
        <v>5949</v>
      </c>
      <c r="H362" s="53" t="s">
        <v>3147</v>
      </c>
      <c r="I362" s="53" t="s">
        <v>3148</v>
      </c>
      <c r="J362" s="53" t="s">
        <v>5950</v>
      </c>
      <c r="K362" s="53" t="s">
        <v>3148</v>
      </c>
      <c r="L362" s="53" t="s">
        <v>4650</v>
      </c>
      <c r="M362" t="s">
        <v>5951</v>
      </c>
      <c r="N362" s="53">
        <v>0</v>
      </c>
      <c r="O362" s="53">
        <v>60</v>
      </c>
      <c r="P362" s="53" t="s">
        <v>5340</v>
      </c>
      <c r="Q362" s="60"/>
      <c r="R362" t="s">
        <v>5952</v>
      </c>
    </row>
    <row r="363" spans="1:18" s="54" customFormat="1" x14ac:dyDescent="0.4">
      <c r="A363" t="s">
        <v>967</v>
      </c>
      <c r="B363" s="53" t="s">
        <v>628</v>
      </c>
      <c r="C363" s="74">
        <v>11186500</v>
      </c>
      <c r="D363" s="74">
        <v>11186543</v>
      </c>
      <c r="E363" s="53">
        <v>44</v>
      </c>
      <c r="F363" t="s">
        <v>970</v>
      </c>
      <c r="G363" t="s">
        <v>5953</v>
      </c>
      <c r="H363" s="53" t="s">
        <v>968</v>
      </c>
      <c r="I363" s="53" t="s">
        <v>969</v>
      </c>
      <c r="J363" s="53" t="s">
        <v>5954</v>
      </c>
      <c r="K363" s="53" t="s">
        <v>969</v>
      </c>
      <c r="L363" s="53" t="s">
        <v>4650</v>
      </c>
      <c r="M363" t="s">
        <v>5955</v>
      </c>
      <c r="N363" s="53">
        <v>0</v>
      </c>
      <c r="O363" s="53">
        <v>60</v>
      </c>
      <c r="P363" s="53" t="s">
        <v>4690</v>
      </c>
      <c r="Q363" s="60"/>
      <c r="R363" t="s">
        <v>5956</v>
      </c>
    </row>
    <row r="364" spans="1:18" x14ac:dyDescent="0.4">
      <c r="A364" t="s">
        <v>3186</v>
      </c>
      <c r="B364" s="53" t="s">
        <v>628</v>
      </c>
      <c r="C364" s="74">
        <v>11201083</v>
      </c>
      <c r="D364" s="74">
        <v>11201129</v>
      </c>
      <c r="E364" s="53">
        <v>47</v>
      </c>
      <c r="F364" t="s">
        <v>3189</v>
      </c>
      <c r="G364" t="s">
        <v>5957</v>
      </c>
      <c r="H364" s="53" t="s">
        <v>3187</v>
      </c>
      <c r="I364" s="53" t="s">
        <v>3188</v>
      </c>
      <c r="J364" s="53" t="s">
        <v>5958</v>
      </c>
      <c r="K364" s="53" t="s">
        <v>3188</v>
      </c>
      <c r="L364" s="53" t="s">
        <v>4650</v>
      </c>
      <c r="M364" t="s">
        <v>5959</v>
      </c>
      <c r="N364" s="53">
        <v>0</v>
      </c>
      <c r="O364" s="53">
        <v>60</v>
      </c>
      <c r="P364" s="53" t="s">
        <v>4656</v>
      </c>
      <c r="R364" t="s">
        <v>5960</v>
      </c>
    </row>
    <row r="365" spans="1:18" x14ac:dyDescent="0.4">
      <c r="A365" t="s">
        <v>2943</v>
      </c>
      <c r="B365" s="53" t="s">
        <v>628</v>
      </c>
      <c r="C365" s="74">
        <v>11202129</v>
      </c>
      <c r="D365" s="74">
        <v>11202190</v>
      </c>
      <c r="E365" s="53">
        <v>62</v>
      </c>
      <c r="F365" t="s">
        <v>2946</v>
      </c>
      <c r="G365" t="s">
        <v>5961</v>
      </c>
      <c r="H365" s="53" t="s">
        <v>2944</v>
      </c>
      <c r="I365" s="53" t="s">
        <v>2945</v>
      </c>
      <c r="J365" s="53" t="s">
        <v>5962</v>
      </c>
      <c r="K365" s="53" t="s">
        <v>2945</v>
      </c>
      <c r="L365" s="53" t="s">
        <v>4650</v>
      </c>
      <c r="M365" t="s">
        <v>5963</v>
      </c>
      <c r="N365" s="53">
        <v>0</v>
      </c>
      <c r="O365" s="53">
        <v>60</v>
      </c>
      <c r="P365" s="53" t="s">
        <v>4656</v>
      </c>
      <c r="R365" t="s">
        <v>5964</v>
      </c>
    </row>
    <row r="366" spans="1:18" x14ac:dyDescent="0.4">
      <c r="A366" t="s">
        <v>990</v>
      </c>
      <c r="B366" s="53" t="s">
        <v>628</v>
      </c>
      <c r="C366" s="74">
        <v>11202359</v>
      </c>
      <c r="D366" s="74">
        <v>11202400</v>
      </c>
      <c r="E366" s="53">
        <v>42</v>
      </c>
      <c r="F366" t="s">
        <v>993</v>
      </c>
      <c r="G366" t="s">
        <v>5965</v>
      </c>
      <c r="H366" s="53" t="s">
        <v>991</v>
      </c>
      <c r="I366" s="53" t="s">
        <v>992</v>
      </c>
      <c r="J366" s="53" t="s">
        <v>5966</v>
      </c>
      <c r="K366" s="53" t="s">
        <v>992</v>
      </c>
      <c r="L366" s="53" t="s">
        <v>4650</v>
      </c>
      <c r="M366" t="s">
        <v>5967</v>
      </c>
      <c r="N366" s="53">
        <v>0</v>
      </c>
      <c r="O366" s="53">
        <v>60</v>
      </c>
      <c r="P366" s="53" t="s">
        <v>5734</v>
      </c>
      <c r="R366" t="s">
        <v>5968</v>
      </c>
    </row>
    <row r="367" spans="1:18" x14ac:dyDescent="0.4">
      <c r="A367" t="s">
        <v>943</v>
      </c>
      <c r="B367" s="53" t="s">
        <v>628</v>
      </c>
      <c r="C367" s="74">
        <v>11202806</v>
      </c>
      <c r="D367" s="74">
        <v>11202863</v>
      </c>
      <c r="E367" s="53">
        <v>58</v>
      </c>
      <c r="F367" t="s">
        <v>946</v>
      </c>
      <c r="G367" t="s">
        <v>5969</v>
      </c>
      <c r="H367" s="53" t="s">
        <v>944</v>
      </c>
      <c r="I367" s="53" t="s">
        <v>945</v>
      </c>
      <c r="J367" s="53" t="s">
        <v>5970</v>
      </c>
      <c r="K367" s="53" t="s">
        <v>944</v>
      </c>
      <c r="L367" s="53" t="s">
        <v>4650</v>
      </c>
      <c r="M367" t="s">
        <v>5971</v>
      </c>
      <c r="N367" s="53">
        <v>0</v>
      </c>
      <c r="O367" s="53">
        <v>60</v>
      </c>
      <c r="P367" s="53" t="s">
        <v>4656</v>
      </c>
      <c r="R367" t="s">
        <v>5972</v>
      </c>
    </row>
    <row r="368" spans="1:18" x14ac:dyDescent="0.4">
      <c r="A368" t="s">
        <v>3969</v>
      </c>
      <c r="B368" s="53" t="s">
        <v>628</v>
      </c>
      <c r="C368" s="74">
        <v>11205390</v>
      </c>
      <c r="D368" s="74">
        <v>11205423</v>
      </c>
      <c r="E368" s="53">
        <v>34</v>
      </c>
      <c r="F368" t="s">
        <v>3972</v>
      </c>
      <c r="G368" t="s">
        <v>5973</v>
      </c>
      <c r="H368" s="53" t="s">
        <v>3970</v>
      </c>
      <c r="I368" s="53" t="s">
        <v>3971</v>
      </c>
      <c r="J368" s="53" t="s">
        <v>5974</v>
      </c>
      <c r="K368" s="53" t="s">
        <v>3971</v>
      </c>
      <c r="L368" s="53" t="s">
        <v>4650</v>
      </c>
      <c r="M368" t="s">
        <v>5975</v>
      </c>
      <c r="N368" s="53">
        <v>0</v>
      </c>
      <c r="O368" s="53">
        <v>60</v>
      </c>
      <c r="P368" s="53" t="s">
        <v>4656</v>
      </c>
      <c r="R368" t="s">
        <v>5976</v>
      </c>
    </row>
    <row r="369" spans="1:18" x14ac:dyDescent="0.4">
      <c r="A369" t="s">
        <v>3014</v>
      </c>
      <c r="B369" s="53" t="s">
        <v>628</v>
      </c>
      <c r="C369" s="74">
        <v>11205968</v>
      </c>
      <c r="D369" s="74">
        <v>11205993</v>
      </c>
      <c r="E369" s="53">
        <v>26</v>
      </c>
      <c r="F369" t="s">
        <v>3017</v>
      </c>
      <c r="G369" t="s">
        <v>5977</v>
      </c>
      <c r="H369" s="53" t="s">
        <v>3015</v>
      </c>
      <c r="I369" s="53" t="s">
        <v>3016</v>
      </c>
      <c r="J369" s="53" t="s">
        <v>5978</v>
      </c>
      <c r="K369" s="53" t="s">
        <v>3015</v>
      </c>
      <c r="L369" s="53" t="s">
        <v>4650</v>
      </c>
      <c r="M369" t="s">
        <v>5979</v>
      </c>
      <c r="N369" s="53">
        <v>0</v>
      </c>
      <c r="O369" s="53">
        <v>60</v>
      </c>
      <c r="P369" s="53" t="s">
        <v>4656</v>
      </c>
      <c r="R369" t="s">
        <v>5980</v>
      </c>
    </row>
    <row r="370" spans="1:18" x14ac:dyDescent="0.4">
      <c r="A370" t="s">
        <v>3839</v>
      </c>
      <c r="B370" s="53" t="s">
        <v>628</v>
      </c>
      <c r="C370" s="74">
        <v>11206705</v>
      </c>
      <c r="D370" s="74">
        <v>11206740</v>
      </c>
      <c r="E370" s="53">
        <v>36</v>
      </c>
      <c r="F370" t="s">
        <v>3842</v>
      </c>
      <c r="G370" t="s">
        <v>5981</v>
      </c>
      <c r="H370" s="53" t="s">
        <v>3840</v>
      </c>
      <c r="I370" s="53" t="s">
        <v>3841</v>
      </c>
      <c r="J370" s="53" t="s">
        <v>5982</v>
      </c>
      <c r="K370" s="53" t="s">
        <v>3841</v>
      </c>
      <c r="L370" s="53" t="s">
        <v>4650</v>
      </c>
      <c r="M370" t="s">
        <v>5983</v>
      </c>
      <c r="N370" s="53">
        <v>0</v>
      </c>
      <c r="O370" s="53">
        <v>60</v>
      </c>
      <c r="P370" s="53" t="s">
        <v>4656</v>
      </c>
      <c r="R370" t="s">
        <v>5984</v>
      </c>
    </row>
    <row r="371" spans="1:18" x14ac:dyDescent="0.4">
      <c r="A371" t="s">
        <v>3929</v>
      </c>
      <c r="B371" s="53" t="s">
        <v>628</v>
      </c>
      <c r="C371" s="74">
        <v>11207386</v>
      </c>
      <c r="D371" s="74">
        <v>11207428</v>
      </c>
      <c r="E371" s="53">
        <v>43</v>
      </c>
      <c r="F371" t="s">
        <v>3932</v>
      </c>
      <c r="G371" t="s">
        <v>5985</v>
      </c>
      <c r="H371" s="53" t="s">
        <v>3930</v>
      </c>
      <c r="I371" s="53" t="s">
        <v>3931</v>
      </c>
      <c r="J371" s="53" t="s">
        <v>5986</v>
      </c>
      <c r="K371" s="53" t="s">
        <v>3930</v>
      </c>
      <c r="L371" s="53" t="s">
        <v>4650</v>
      </c>
      <c r="M371" t="s">
        <v>5987</v>
      </c>
      <c r="N371" s="53">
        <v>0</v>
      </c>
      <c r="O371" s="53">
        <v>60</v>
      </c>
      <c r="P371" s="53" t="s">
        <v>4656</v>
      </c>
      <c r="R371" t="s">
        <v>5988</v>
      </c>
    </row>
    <row r="372" spans="1:18" x14ac:dyDescent="0.4">
      <c r="A372" t="s">
        <v>3949</v>
      </c>
      <c r="B372" s="53" t="s">
        <v>628</v>
      </c>
      <c r="C372" s="74">
        <v>11210894</v>
      </c>
      <c r="D372" s="74">
        <v>11210919</v>
      </c>
      <c r="E372" s="53">
        <v>26</v>
      </c>
      <c r="F372" t="s">
        <v>3952</v>
      </c>
      <c r="G372" t="s">
        <v>5989</v>
      </c>
      <c r="H372" s="53" t="s">
        <v>3950</v>
      </c>
      <c r="I372" s="53" t="s">
        <v>3951</v>
      </c>
      <c r="J372" s="53" t="s">
        <v>5990</v>
      </c>
      <c r="K372" s="53" t="s">
        <v>3950</v>
      </c>
      <c r="L372" s="53" t="s">
        <v>4650</v>
      </c>
      <c r="M372" t="s">
        <v>5991</v>
      </c>
      <c r="N372" s="53">
        <v>0</v>
      </c>
      <c r="O372" s="53">
        <v>11</v>
      </c>
      <c r="P372" s="53" t="s">
        <v>4656</v>
      </c>
      <c r="R372" t="s">
        <v>5992</v>
      </c>
    </row>
    <row r="373" spans="1:18" x14ac:dyDescent="0.4">
      <c r="A373" s="63" t="s">
        <v>3849</v>
      </c>
      <c r="B373" s="49" t="s">
        <v>578</v>
      </c>
      <c r="C373" s="79">
        <v>18791704</v>
      </c>
      <c r="D373" s="81">
        <v>18791748</v>
      </c>
      <c r="E373" s="49">
        <v>45</v>
      </c>
      <c r="F373" s="48" t="s">
        <v>3852</v>
      </c>
      <c r="G373" s="48" t="s">
        <v>3853</v>
      </c>
      <c r="H373" s="49" t="s">
        <v>3850</v>
      </c>
      <c r="I373" s="49" t="s">
        <v>3851</v>
      </c>
      <c r="J373" s="49" t="s">
        <v>5993</v>
      </c>
      <c r="K373" s="49" t="s">
        <v>3851</v>
      </c>
      <c r="L373" s="49" t="s">
        <v>4650</v>
      </c>
      <c r="M373" s="48" t="s">
        <v>5994</v>
      </c>
      <c r="N373" s="49">
        <v>0</v>
      </c>
      <c r="O373" s="49">
        <v>60</v>
      </c>
      <c r="P373" s="49" t="s">
        <v>4656</v>
      </c>
      <c r="Q373" s="59" t="s">
        <v>5995</v>
      </c>
      <c r="R373" s="48" t="s">
        <v>5996</v>
      </c>
    </row>
    <row r="374" spans="1:18" s="64" customFormat="1" x14ac:dyDescent="0.4">
      <c r="A374" t="s">
        <v>3166</v>
      </c>
      <c r="B374" s="53" t="s">
        <v>578</v>
      </c>
      <c r="C374" s="74">
        <v>23344634</v>
      </c>
      <c r="D374" s="74">
        <v>23344676</v>
      </c>
      <c r="E374" s="53">
        <v>43</v>
      </c>
      <c r="F374" t="s">
        <v>3169</v>
      </c>
      <c r="G374" t="s">
        <v>5997</v>
      </c>
      <c r="H374" s="53" t="s">
        <v>3167</v>
      </c>
      <c r="I374" s="53" t="s">
        <v>3168</v>
      </c>
      <c r="J374" s="53" t="s">
        <v>5998</v>
      </c>
      <c r="K374" s="53" t="s">
        <v>3168</v>
      </c>
      <c r="L374" s="53" t="s">
        <v>4650</v>
      </c>
      <c r="M374" t="s">
        <v>5999</v>
      </c>
      <c r="N374" s="53">
        <v>0</v>
      </c>
      <c r="O374" s="53">
        <v>60</v>
      </c>
      <c r="P374" s="53" t="s">
        <v>4656</v>
      </c>
      <c r="Q374" s="60"/>
      <c r="R374" t="s">
        <v>6000</v>
      </c>
    </row>
    <row r="375" spans="1:18" s="54" customFormat="1" x14ac:dyDescent="0.4">
      <c r="A375" t="s">
        <v>3096</v>
      </c>
      <c r="B375" s="53" t="s">
        <v>314</v>
      </c>
      <c r="C375" s="74">
        <v>34894196</v>
      </c>
      <c r="D375" s="74">
        <v>34894254</v>
      </c>
      <c r="E375" s="53">
        <v>59</v>
      </c>
      <c r="F375" t="s">
        <v>3099</v>
      </c>
      <c r="G375" t="s">
        <v>6001</v>
      </c>
      <c r="H375" s="53" t="s">
        <v>3097</v>
      </c>
      <c r="I375" s="53" t="s">
        <v>3098</v>
      </c>
      <c r="J375" s="53" t="s">
        <v>6002</v>
      </c>
      <c r="K375" s="53" t="s">
        <v>3097</v>
      </c>
      <c r="L375" s="53" t="s">
        <v>4650</v>
      </c>
      <c r="M375" t="s">
        <v>6003</v>
      </c>
      <c r="N375" s="53">
        <v>0</v>
      </c>
      <c r="O375" s="53">
        <v>60</v>
      </c>
      <c r="P375" s="53" t="s">
        <v>4656</v>
      </c>
      <c r="Q375" s="60"/>
      <c r="R375" t="s">
        <v>6004</v>
      </c>
    </row>
    <row r="376" spans="1:18" x14ac:dyDescent="0.4">
      <c r="A376" t="s">
        <v>3899</v>
      </c>
      <c r="B376" s="53" t="s">
        <v>314</v>
      </c>
      <c r="C376" s="74">
        <v>57055486</v>
      </c>
      <c r="D376" s="74">
        <v>57055518</v>
      </c>
      <c r="E376" s="53">
        <v>33</v>
      </c>
      <c r="F376" t="s">
        <v>3902</v>
      </c>
      <c r="G376" t="s">
        <v>6005</v>
      </c>
      <c r="H376" s="53" t="s">
        <v>3900</v>
      </c>
      <c r="I376" s="53" t="s">
        <v>3901</v>
      </c>
      <c r="J376" s="53" t="s">
        <v>6006</v>
      </c>
      <c r="K376" s="53" t="s">
        <v>3901</v>
      </c>
      <c r="L376" s="53" t="s">
        <v>4650</v>
      </c>
      <c r="M376" t="s">
        <v>6007</v>
      </c>
      <c r="N376" s="53">
        <v>0</v>
      </c>
      <c r="O376" s="53">
        <v>60</v>
      </c>
      <c r="P376" s="53" t="s">
        <v>4656</v>
      </c>
      <c r="R376" t="s">
        <v>6008</v>
      </c>
    </row>
    <row r="377" spans="1:18" s="54" customFormat="1" x14ac:dyDescent="0.4">
      <c r="A377" t="s">
        <v>3085</v>
      </c>
      <c r="B377" s="53" t="s">
        <v>1457</v>
      </c>
      <c r="C377" s="74">
        <v>17330380</v>
      </c>
      <c r="D377" s="74">
        <v>17330452</v>
      </c>
      <c r="E377" s="53">
        <v>73</v>
      </c>
      <c r="F377" t="s">
        <v>3088</v>
      </c>
      <c r="G377" t="s">
        <v>3089</v>
      </c>
      <c r="H377" s="53" t="s">
        <v>3086</v>
      </c>
      <c r="I377" s="53" t="s">
        <v>3087</v>
      </c>
      <c r="J377" s="53" t="s">
        <v>6009</v>
      </c>
      <c r="K377" s="53" t="s">
        <v>3086</v>
      </c>
      <c r="L377" s="53" t="s">
        <v>4650</v>
      </c>
      <c r="M377" t="s">
        <v>6010</v>
      </c>
      <c r="N377" s="53">
        <v>0</v>
      </c>
      <c r="O377" s="53">
        <v>60</v>
      </c>
      <c r="P377" s="53" t="s">
        <v>4656</v>
      </c>
      <c r="Q377" s="60"/>
      <c r="R377" t="s">
        <v>6011</v>
      </c>
    </row>
    <row r="378" spans="1:18" x14ac:dyDescent="0.4">
      <c r="A378" s="63" t="s">
        <v>3116</v>
      </c>
      <c r="B378" s="49" t="s">
        <v>1457</v>
      </c>
      <c r="C378" s="79">
        <v>17330659</v>
      </c>
      <c r="D378" s="81">
        <v>17330706</v>
      </c>
      <c r="E378" s="49">
        <v>48</v>
      </c>
      <c r="F378" s="48" t="s">
        <v>3119</v>
      </c>
      <c r="G378" s="48" t="s">
        <v>3120</v>
      </c>
      <c r="H378" s="49" t="s">
        <v>3117</v>
      </c>
      <c r="I378" s="49" t="s">
        <v>3118</v>
      </c>
      <c r="J378" s="49" t="s">
        <v>6012</v>
      </c>
      <c r="K378" s="49" t="s">
        <v>3117</v>
      </c>
      <c r="L378" s="49" t="s">
        <v>4650</v>
      </c>
      <c r="M378" s="48" t="s">
        <v>6013</v>
      </c>
      <c r="N378" s="49">
        <v>0</v>
      </c>
      <c r="O378" s="49">
        <v>60</v>
      </c>
      <c r="P378" s="49" t="s">
        <v>4656</v>
      </c>
      <c r="Q378" s="59" t="s">
        <v>5995</v>
      </c>
      <c r="R378" s="48" t="s">
        <v>6014</v>
      </c>
    </row>
    <row r="379" spans="1:18" x14ac:dyDescent="0.4">
      <c r="A379" t="s">
        <v>2973</v>
      </c>
      <c r="B379" s="53" t="s">
        <v>834</v>
      </c>
      <c r="C379" s="74">
        <v>19359840</v>
      </c>
      <c r="D379" s="74">
        <v>19359879</v>
      </c>
      <c r="E379" s="53">
        <v>40</v>
      </c>
      <c r="F379" t="s">
        <v>2976</v>
      </c>
      <c r="G379" t="s">
        <v>6015</v>
      </c>
      <c r="H379" s="53" t="s">
        <v>2974</v>
      </c>
      <c r="I379" s="53" t="s">
        <v>2975</v>
      </c>
      <c r="J379" s="53" t="s">
        <v>6016</v>
      </c>
      <c r="K379" s="53" t="s">
        <v>2974</v>
      </c>
      <c r="L379" s="53" t="s">
        <v>4650</v>
      </c>
      <c r="M379" t="s">
        <v>6017</v>
      </c>
      <c r="N379" s="53">
        <v>0</v>
      </c>
      <c r="O379" s="53">
        <v>60</v>
      </c>
      <c r="P379" s="53" t="s">
        <v>4656</v>
      </c>
      <c r="R379" t="s">
        <v>6018</v>
      </c>
    </row>
    <row r="380" spans="1:18" x14ac:dyDescent="0.4">
      <c r="A380" t="s">
        <v>3156</v>
      </c>
      <c r="B380" s="53" t="s">
        <v>516</v>
      </c>
      <c r="C380" s="74">
        <v>40942251</v>
      </c>
      <c r="D380" s="74">
        <v>40942276</v>
      </c>
      <c r="E380" s="53">
        <v>26</v>
      </c>
      <c r="F380" t="s">
        <v>3159</v>
      </c>
      <c r="G380" t="s">
        <v>6019</v>
      </c>
      <c r="H380" s="53" t="s">
        <v>3157</v>
      </c>
      <c r="I380" s="53" t="s">
        <v>3158</v>
      </c>
      <c r="J380" s="53" t="s">
        <v>6020</v>
      </c>
      <c r="K380" s="53" t="s">
        <v>3158</v>
      </c>
      <c r="L380" s="53" t="s">
        <v>4650</v>
      </c>
      <c r="M380" t="s">
        <v>6021</v>
      </c>
      <c r="N380" s="53">
        <v>0</v>
      </c>
      <c r="O380" s="53">
        <v>60</v>
      </c>
      <c r="P380" s="53" t="s">
        <v>4721</v>
      </c>
      <c r="R380" t="s">
        <v>6022</v>
      </c>
    </row>
    <row r="381" spans="1:18" x14ac:dyDescent="0.4">
      <c r="A381" t="s">
        <v>3889</v>
      </c>
      <c r="B381" s="53" t="s">
        <v>516</v>
      </c>
      <c r="C381" s="74">
        <v>41638663</v>
      </c>
      <c r="D381" s="74">
        <v>41638710</v>
      </c>
      <c r="E381" s="53">
        <v>48</v>
      </c>
      <c r="F381" t="s">
        <v>3892</v>
      </c>
      <c r="G381" t="s">
        <v>6023</v>
      </c>
      <c r="H381" s="53" t="s">
        <v>3890</v>
      </c>
      <c r="I381" s="53" t="s">
        <v>3891</v>
      </c>
      <c r="J381" s="53" t="s">
        <v>6024</v>
      </c>
      <c r="K381" s="53" t="s">
        <v>3890</v>
      </c>
      <c r="L381" s="53" t="s">
        <v>4650</v>
      </c>
      <c r="M381" t="s">
        <v>6025</v>
      </c>
      <c r="N381" s="53">
        <v>0</v>
      </c>
      <c r="O381" s="53">
        <v>39</v>
      </c>
      <c r="P381" s="53" t="s">
        <v>4652</v>
      </c>
      <c r="R381" t="s">
        <v>6026</v>
      </c>
    </row>
    <row r="382" spans="1:18" s="54" customFormat="1" x14ac:dyDescent="0.4">
      <c r="A382" t="s">
        <v>3959</v>
      </c>
      <c r="B382" s="53" t="s">
        <v>516</v>
      </c>
      <c r="C382" s="74">
        <v>42378700</v>
      </c>
      <c r="D382" s="74">
        <v>42378741</v>
      </c>
      <c r="E382" s="53">
        <v>42</v>
      </c>
      <c r="F382" t="s">
        <v>3962</v>
      </c>
      <c r="G382" t="s">
        <v>6027</v>
      </c>
      <c r="H382" s="53" t="s">
        <v>3960</v>
      </c>
      <c r="I382" s="53" t="s">
        <v>3961</v>
      </c>
      <c r="J382" s="53" t="s">
        <v>6028</v>
      </c>
      <c r="K382" s="53" t="s">
        <v>3960</v>
      </c>
      <c r="L382" s="53" t="s">
        <v>4650</v>
      </c>
      <c r="M382" t="s">
        <v>6029</v>
      </c>
      <c r="N382" s="53">
        <v>0</v>
      </c>
      <c r="O382" s="53">
        <v>60</v>
      </c>
      <c r="P382" s="53" t="s">
        <v>4656</v>
      </c>
      <c r="Q382" s="60"/>
      <c r="R382" t="s">
        <v>6030</v>
      </c>
    </row>
    <row r="383" spans="1:18" s="64" customFormat="1" x14ac:dyDescent="0.4">
      <c r="A383" s="54" t="s">
        <v>3035</v>
      </c>
      <c r="B383" s="55" t="s">
        <v>516</v>
      </c>
      <c r="C383" s="75">
        <v>64978768</v>
      </c>
      <c r="D383" s="75">
        <v>64978818</v>
      </c>
      <c r="E383" s="55">
        <v>51</v>
      </c>
      <c r="F383" s="54" t="s">
        <v>3038</v>
      </c>
      <c r="G383" s="54" t="s">
        <v>6031</v>
      </c>
      <c r="H383" s="55" t="s">
        <v>3036</v>
      </c>
      <c r="I383" s="55" t="s">
        <v>3037</v>
      </c>
      <c r="J383" s="55" t="s">
        <v>6032</v>
      </c>
      <c r="K383" s="55" t="s">
        <v>3036</v>
      </c>
      <c r="L383" s="55" t="s">
        <v>4650</v>
      </c>
      <c r="M383" s="54" t="s">
        <v>6033</v>
      </c>
      <c r="N383" s="55">
        <v>0</v>
      </c>
      <c r="O383" s="55">
        <v>55</v>
      </c>
      <c r="P383" s="55" t="s">
        <v>4656</v>
      </c>
      <c r="Q383" s="61"/>
      <c r="R383" s="54" t="s">
        <v>6034</v>
      </c>
    </row>
    <row r="384" spans="1:18" x14ac:dyDescent="0.4">
      <c r="A384" s="65" t="s">
        <v>6035</v>
      </c>
      <c r="B384" s="66" t="s">
        <v>516</v>
      </c>
      <c r="C384" s="76">
        <v>64975501</v>
      </c>
      <c r="D384" s="82">
        <v>64975521</v>
      </c>
      <c r="E384" s="66">
        <v>21</v>
      </c>
      <c r="F384" s="64" t="s">
        <v>3038</v>
      </c>
      <c r="G384" s="64" t="s">
        <v>6031</v>
      </c>
      <c r="H384" s="66" t="s">
        <v>3036</v>
      </c>
      <c r="I384" s="66" t="s">
        <v>3037</v>
      </c>
      <c r="J384" s="66" t="s">
        <v>6032</v>
      </c>
      <c r="K384" s="66" t="s">
        <v>6036</v>
      </c>
      <c r="L384" s="66" t="s">
        <v>157</v>
      </c>
      <c r="M384" s="64" t="s">
        <v>6037</v>
      </c>
      <c r="N384" s="66">
        <v>16</v>
      </c>
      <c r="O384" s="66">
        <v>0</v>
      </c>
      <c r="P384" s="66" t="s">
        <v>4783</v>
      </c>
      <c r="Q384" s="67" t="s">
        <v>6038</v>
      </c>
      <c r="R384" s="64" t="s">
        <v>6039</v>
      </c>
    </row>
    <row r="385" spans="1:18" x14ac:dyDescent="0.4">
      <c r="A385" t="s">
        <v>2933</v>
      </c>
      <c r="B385" s="53" t="s">
        <v>491</v>
      </c>
      <c r="C385" s="74">
        <v>44795020</v>
      </c>
      <c r="D385" s="74">
        <v>44795073</v>
      </c>
      <c r="E385" s="53">
        <v>54</v>
      </c>
      <c r="F385" t="s">
        <v>2936</v>
      </c>
      <c r="G385" t="s">
        <v>6040</v>
      </c>
      <c r="H385" s="53" t="s">
        <v>2934</v>
      </c>
      <c r="I385" s="53" t="s">
        <v>2935</v>
      </c>
      <c r="J385" s="53" t="s">
        <v>6041</v>
      </c>
      <c r="K385" s="53" t="s">
        <v>2935</v>
      </c>
      <c r="L385" s="53" t="s">
        <v>4650</v>
      </c>
      <c r="M385" t="s">
        <v>6042</v>
      </c>
      <c r="N385" s="53">
        <v>0</v>
      </c>
      <c r="O385" s="53">
        <v>60</v>
      </c>
      <c r="P385" s="53" t="s">
        <v>4656</v>
      </c>
      <c r="R385" t="s">
        <v>6043</v>
      </c>
    </row>
    <row r="386" spans="1:18" x14ac:dyDescent="0.4">
      <c r="A386" t="s">
        <v>3939</v>
      </c>
      <c r="B386" s="53" t="s">
        <v>491</v>
      </c>
      <c r="C386" s="74">
        <v>70908569</v>
      </c>
      <c r="D386" s="74">
        <v>70908626</v>
      </c>
      <c r="E386" s="53">
        <v>58</v>
      </c>
      <c r="F386" t="s">
        <v>3942</v>
      </c>
      <c r="G386" t="s">
        <v>6044</v>
      </c>
      <c r="H386" s="53" t="s">
        <v>3940</v>
      </c>
      <c r="I386" s="53" t="s">
        <v>3941</v>
      </c>
      <c r="J386" s="53" t="s">
        <v>6045</v>
      </c>
      <c r="K386" s="53" t="s">
        <v>3940</v>
      </c>
      <c r="L386" s="53" t="s">
        <v>4650</v>
      </c>
      <c r="M386" t="s">
        <v>6046</v>
      </c>
      <c r="N386" s="53">
        <v>0</v>
      </c>
      <c r="O386" s="53">
        <v>60</v>
      </c>
      <c r="P386" s="53" t="s">
        <v>4656</v>
      </c>
      <c r="R386" t="s">
        <v>6047</v>
      </c>
    </row>
    <row r="387" spans="1:18" x14ac:dyDescent="0.4">
      <c r="A387" t="s">
        <v>3055</v>
      </c>
      <c r="B387" s="53" t="s">
        <v>177</v>
      </c>
      <c r="C387" s="74">
        <v>10904910</v>
      </c>
      <c r="D387" s="74">
        <v>10904949</v>
      </c>
      <c r="E387" s="53">
        <v>40</v>
      </c>
      <c r="F387" t="s">
        <v>3058</v>
      </c>
      <c r="G387" t="s">
        <v>6048</v>
      </c>
      <c r="H387" s="53" t="s">
        <v>3056</v>
      </c>
      <c r="I387" s="53" t="s">
        <v>3057</v>
      </c>
      <c r="J387" s="53" t="s">
        <v>6049</v>
      </c>
      <c r="K387" s="53" t="s">
        <v>3056</v>
      </c>
      <c r="L387" s="53" t="s">
        <v>4650</v>
      </c>
      <c r="M387" t="s">
        <v>6050</v>
      </c>
      <c r="N387" s="53">
        <v>0</v>
      </c>
      <c r="O387" s="53">
        <v>60</v>
      </c>
      <c r="P387" s="53" t="s">
        <v>4656</v>
      </c>
      <c r="R387" t="s">
        <v>6051</v>
      </c>
    </row>
    <row r="388" spans="1:18" x14ac:dyDescent="0.4">
      <c r="A388" t="s">
        <v>2963</v>
      </c>
      <c r="B388" s="53" t="s">
        <v>177</v>
      </c>
      <c r="C388" s="74">
        <v>33505100</v>
      </c>
      <c r="D388" s="74">
        <v>33505144</v>
      </c>
      <c r="E388" s="53">
        <v>45</v>
      </c>
      <c r="F388" t="s">
        <v>2966</v>
      </c>
      <c r="G388" t="s">
        <v>6052</v>
      </c>
      <c r="H388" s="53" t="s">
        <v>2964</v>
      </c>
      <c r="I388" s="53" t="s">
        <v>2965</v>
      </c>
      <c r="J388" s="53" t="s">
        <v>6053</v>
      </c>
      <c r="K388" s="53" t="s">
        <v>2965</v>
      </c>
      <c r="L388" s="53" t="s">
        <v>4650</v>
      </c>
      <c r="M388" t="s">
        <v>6054</v>
      </c>
      <c r="N388" s="53">
        <v>0</v>
      </c>
      <c r="O388" s="53">
        <v>60</v>
      </c>
      <c r="P388" s="53" t="s">
        <v>4656</v>
      </c>
      <c r="R388" t="s">
        <v>6055</v>
      </c>
    </row>
    <row r="389" spans="1:18" x14ac:dyDescent="0.4">
      <c r="A389" t="s">
        <v>3075</v>
      </c>
      <c r="B389" s="53" t="s">
        <v>190</v>
      </c>
      <c r="C389" s="74">
        <v>50997084</v>
      </c>
      <c r="D389" s="74">
        <v>50997124</v>
      </c>
      <c r="E389" s="53">
        <v>41</v>
      </c>
      <c r="F389" t="s">
        <v>3078</v>
      </c>
      <c r="G389" t="s">
        <v>6056</v>
      </c>
      <c r="H389" s="53" t="s">
        <v>3076</v>
      </c>
      <c r="I389" s="53" t="s">
        <v>3077</v>
      </c>
      <c r="J389" s="53" t="s">
        <v>6057</v>
      </c>
      <c r="K389" s="53" t="s">
        <v>3076</v>
      </c>
      <c r="L389" s="53" t="s">
        <v>4650</v>
      </c>
      <c r="M389" t="s">
        <v>6058</v>
      </c>
      <c r="N389" s="53">
        <v>0</v>
      </c>
      <c r="O389" s="53">
        <v>60</v>
      </c>
      <c r="P389" s="53" t="s">
        <v>4656</v>
      </c>
      <c r="R389" t="s">
        <v>6059</v>
      </c>
    </row>
    <row r="390" spans="1:18" x14ac:dyDescent="0.4">
      <c r="A390" t="s">
        <v>2882</v>
      </c>
      <c r="B390" s="53" t="s">
        <v>190</v>
      </c>
      <c r="C390" s="74">
        <v>51409356</v>
      </c>
      <c r="D390" s="74">
        <v>51409415</v>
      </c>
      <c r="E390" s="53">
        <v>60</v>
      </c>
      <c r="F390" t="s">
        <v>2885</v>
      </c>
      <c r="G390" t="s">
        <v>6060</v>
      </c>
      <c r="H390" s="53" t="s">
        <v>2883</v>
      </c>
      <c r="I390" s="53" t="s">
        <v>2884</v>
      </c>
      <c r="J390" s="53" t="s">
        <v>6061</v>
      </c>
      <c r="K390" s="53" t="s">
        <v>2883</v>
      </c>
      <c r="L390" s="53" t="s">
        <v>4650</v>
      </c>
      <c r="M390" t="s">
        <v>6062</v>
      </c>
      <c r="N390" s="53">
        <v>0</v>
      </c>
      <c r="O390" s="53">
        <v>60</v>
      </c>
      <c r="P390" s="53" t="s">
        <v>4656</v>
      </c>
      <c r="R390" t="s">
        <v>6063</v>
      </c>
    </row>
    <row r="391" spans="1:18" x14ac:dyDescent="0.4">
      <c r="A391" t="s">
        <v>2862</v>
      </c>
      <c r="B391" s="53" t="s">
        <v>190</v>
      </c>
      <c r="C391" s="74">
        <v>53290988</v>
      </c>
      <c r="D391" s="74">
        <v>53291035</v>
      </c>
      <c r="E391" s="53">
        <v>48</v>
      </c>
      <c r="F391" t="s">
        <v>2865</v>
      </c>
      <c r="G391" t="s">
        <v>6064</v>
      </c>
      <c r="H391" s="53" t="s">
        <v>2863</v>
      </c>
      <c r="I391" s="53" t="s">
        <v>2864</v>
      </c>
      <c r="J391" s="53" t="s">
        <v>6065</v>
      </c>
      <c r="K391" s="53" t="s">
        <v>2863</v>
      </c>
      <c r="L391" s="53" t="s">
        <v>4650</v>
      </c>
      <c r="M391" t="s">
        <v>6066</v>
      </c>
      <c r="N391" s="53">
        <v>0</v>
      </c>
      <c r="O391" s="53">
        <v>60</v>
      </c>
      <c r="P391" s="53" t="s">
        <v>4656</v>
      </c>
      <c r="R391" t="s">
        <v>6067</v>
      </c>
    </row>
    <row r="392" spans="1:18" x14ac:dyDescent="0.4">
      <c r="A392" t="s">
        <v>2852</v>
      </c>
      <c r="B392" s="53" t="s">
        <v>190</v>
      </c>
      <c r="C392" s="74">
        <v>53631454</v>
      </c>
      <c r="D392" s="74">
        <v>53631522</v>
      </c>
      <c r="E392" s="53">
        <v>69</v>
      </c>
      <c r="F392" t="s">
        <v>2855</v>
      </c>
      <c r="G392" t="s">
        <v>6068</v>
      </c>
      <c r="H392" s="53" t="s">
        <v>2853</v>
      </c>
      <c r="I392" s="53" t="s">
        <v>2854</v>
      </c>
      <c r="J392" s="53" t="s">
        <v>6069</v>
      </c>
      <c r="K392" s="53" t="s">
        <v>2853</v>
      </c>
      <c r="L392" s="53" t="s">
        <v>4650</v>
      </c>
      <c r="M392" t="s">
        <v>6070</v>
      </c>
      <c r="N392" s="53">
        <v>0</v>
      </c>
      <c r="O392" s="53">
        <v>60</v>
      </c>
      <c r="P392" s="53" t="s">
        <v>4656</v>
      </c>
      <c r="R392" t="s">
        <v>6071</v>
      </c>
    </row>
    <row r="393" spans="1:18" x14ac:dyDescent="0.4">
      <c r="A393" t="s">
        <v>955</v>
      </c>
      <c r="B393" s="53" t="s">
        <v>190</v>
      </c>
      <c r="C393" s="74">
        <v>54212913</v>
      </c>
      <c r="D393" s="74">
        <v>54212944</v>
      </c>
      <c r="E393" s="53">
        <v>32</v>
      </c>
      <c r="F393" t="s">
        <v>958</v>
      </c>
      <c r="G393" t="s">
        <v>6072</v>
      </c>
      <c r="H393" s="53" t="s">
        <v>956</v>
      </c>
      <c r="I393" s="53" t="s">
        <v>957</v>
      </c>
      <c r="J393" s="53" t="s">
        <v>6073</v>
      </c>
      <c r="K393" s="53" t="s">
        <v>956</v>
      </c>
      <c r="L393" s="53" t="s">
        <v>4650</v>
      </c>
      <c r="M393" t="s">
        <v>6074</v>
      </c>
      <c r="N393" s="53">
        <v>0</v>
      </c>
      <c r="O393" s="53">
        <v>60</v>
      </c>
      <c r="P393" s="53" t="s">
        <v>4656</v>
      </c>
      <c r="R393" t="s">
        <v>6075</v>
      </c>
    </row>
    <row r="394" spans="1:18" x14ac:dyDescent="0.4">
      <c r="A394" t="s">
        <v>3176</v>
      </c>
      <c r="B394" s="53" t="s">
        <v>440</v>
      </c>
      <c r="C394" s="74">
        <v>16114997</v>
      </c>
      <c r="D394" s="74">
        <v>16115048</v>
      </c>
      <c r="E394" s="53">
        <v>52</v>
      </c>
      <c r="F394" t="s">
        <v>3179</v>
      </c>
      <c r="G394" t="s">
        <v>6076</v>
      </c>
      <c r="H394" s="53" t="s">
        <v>3177</v>
      </c>
      <c r="I394" s="53" t="s">
        <v>3178</v>
      </c>
      <c r="J394" s="53" t="s">
        <v>6077</v>
      </c>
      <c r="K394" s="53" t="s">
        <v>3177</v>
      </c>
      <c r="L394" s="53" t="s">
        <v>4650</v>
      </c>
      <c r="M394" t="s">
        <v>6078</v>
      </c>
      <c r="N394" s="53">
        <v>0</v>
      </c>
      <c r="O394" s="53">
        <v>60</v>
      </c>
      <c r="P394" s="53" t="s">
        <v>4656</v>
      </c>
      <c r="R394" t="s">
        <v>6079</v>
      </c>
    </row>
    <row r="395" spans="1:18" x14ac:dyDescent="0.4">
      <c r="A395" t="s">
        <v>2778</v>
      </c>
      <c r="B395" s="53" t="s">
        <v>440</v>
      </c>
      <c r="C395" s="74">
        <v>28975173</v>
      </c>
      <c r="D395" s="74">
        <v>28975221</v>
      </c>
      <c r="E395" s="53">
        <v>49</v>
      </c>
      <c r="F395" t="s">
        <v>2781</v>
      </c>
      <c r="G395" t="s">
        <v>6080</v>
      </c>
      <c r="H395" s="53" t="s">
        <v>2779</v>
      </c>
      <c r="I395" s="53" t="s">
        <v>2780</v>
      </c>
      <c r="J395" s="53" t="s">
        <v>6081</v>
      </c>
      <c r="K395" s="53" t="s">
        <v>2779</v>
      </c>
      <c r="L395" s="53" t="s">
        <v>4650</v>
      </c>
      <c r="M395" t="s">
        <v>6082</v>
      </c>
      <c r="N395" s="53">
        <v>0</v>
      </c>
      <c r="O395" s="53">
        <v>60</v>
      </c>
      <c r="P395" s="53" t="s">
        <v>4656</v>
      </c>
      <c r="R395" t="s">
        <v>6083</v>
      </c>
    </row>
  </sheetData>
  <sortState xmlns:xlrd2="http://schemas.microsoft.com/office/spreadsheetml/2017/richdata2" ref="A2:R395">
    <sortCondition ref="A2:A395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3C7E-01E0-4F6B-858C-659DEA9E1020}">
  <dimension ref="A1:R384"/>
  <sheetViews>
    <sheetView topLeftCell="A208" zoomScale="70" zoomScaleNormal="70" workbookViewId="0">
      <selection activeCell="A234" sqref="A234:XFD236"/>
    </sheetView>
  </sheetViews>
  <sheetFormatPr defaultColWidth="8.84375" defaultRowHeight="14.6" x14ac:dyDescent="0.4"/>
  <cols>
    <col min="1" max="1" width="25.23046875" customWidth="1"/>
    <col min="2" max="2" width="12" style="53" customWidth="1"/>
    <col min="3" max="3" width="11.23046875" style="74" customWidth="1"/>
    <col min="4" max="4" width="13.23046875" style="78" customWidth="1"/>
    <col min="5" max="5" width="8.84375" style="53" customWidth="1"/>
    <col min="6" max="6" width="9.23046875" customWidth="1"/>
    <col min="7" max="7" width="9.15234375" customWidth="1"/>
    <col min="8" max="8" width="10.53515625" style="53" customWidth="1"/>
    <col min="9" max="9" width="11.15234375" style="53" customWidth="1"/>
    <col min="10" max="10" width="10.23046875" style="53" customWidth="1"/>
    <col min="11" max="11" width="10.84375" style="53" customWidth="1"/>
    <col min="12" max="12" width="10.53515625" style="53" customWidth="1"/>
    <col min="13" max="13" width="15.53515625" customWidth="1"/>
    <col min="14" max="14" width="8.15234375" style="53" customWidth="1"/>
    <col min="15" max="15" width="10.84375" style="53" customWidth="1"/>
    <col min="16" max="16" width="10.53515625" style="53" customWidth="1"/>
    <col min="17" max="17" width="22.15234375" customWidth="1"/>
    <col min="18" max="18" width="42" customWidth="1"/>
  </cols>
  <sheetData>
    <row r="1" spans="1:18" s="48" customFormat="1" ht="60" customHeight="1" x14ac:dyDescent="0.45">
      <c r="A1" s="48" t="s">
        <v>4631</v>
      </c>
      <c r="B1" s="49" t="s">
        <v>4632</v>
      </c>
      <c r="C1" s="83" t="s">
        <v>6084</v>
      </c>
      <c r="D1" s="84" t="s">
        <v>6085</v>
      </c>
      <c r="E1" s="50" t="s">
        <v>6086</v>
      </c>
      <c r="F1" s="51" t="s">
        <v>6087</v>
      </c>
      <c r="G1" s="51" t="s">
        <v>6088</v>
      </c>
      <c r="H1" s="51" t="s">
        <v>4638</v>
      </c>
      <c r="I1" s="51" t="s">
        <v>4639</v>
      </c>
      <c r="J1" s="51" t="s">
        <v>4640</v>
      </c>
      <c r="K1" s="51" t="s">
        <v>4641</v>
      </c>
      <c r="L1" s="58" t="s">
        <v>4642</v>
      </c>
      <c r="M1" s="51" t="s">
        <v>6089</v>
      </c>
      <c r="N1" s="49" t="s">
        <v>4644</v>
      </c>
      <c r="O1" s="49" t="s">
        <v>6090</v>
      </c>
      <c r="P1" s="49" t="s">
        <v>4646</v>
      </c>
      <c r="Q1" s="49" t="s">
        <v>4647</v>
      </c>
      <c r="R1" s="52" t="s">
        <v>4648</v>
      </c>
    </row>
    <row r="2" spans="1:18" x14ac:dyDescent="0.4">
      <c r="A2" t="s">
        <v>2690</v>
      </c>
      <c r="B2" s="53" t="s">
        <v>4702</v>
      </c>
      <c r="C2" s="74">
        <v>0</v>
      </c>
      <c r="D2" s="74"/>
      <c r="E2" s="53">
        <f t="shared" ref="E2:E29" si="0">D2-C2</f>
        <v>0</v>
      </c>
      <c r="F2" t="s">
        <v>2693</v>
      </c>
      <c r="G2" t="s">
        <v>2694</v>
      </c>
      <c r="H2" s="53" t="s">
        <v>2691</v>
      </c>
      <c r="I2" s="53" t="s">
        <v>2692</v>
      </c>
      <c r="J2" s="53" t="s">
        <v>4787</v>
      </c>
      <c r="K2" s="53" t="s">
        <v>6091</v>
      </c>
      <c r="L2" s="53" t="s">
        <v>157</v>
      </c>
      <c r="M2" t="s">
        <v>6092</v>
      </c>
      <c r="N2" s="53">
        <v>4</v>
      </c>
      <c r="O2" s="53">
        <v>0</v>
      </c>
      <c r="P2" s="53" t="s">
        <v>4702</v>
      </c>
      <c r="Q2" s="57" t="s">
        <v>4706</v>
      </c>
      <c r="R2" t="s">
        <v>4707</v>
      </c>
    </row>
    <row r="3" spans="1:18" x14ac:dyDescent="0.4">
      <c r="A3" t="s">
        <v>1715</v>
      </c>
      <c r="B3" s="53" t="s">
        <v>4702</v>
      </c>
      <c r="C3" s="74">
        <v>0</v>
      </c>
      <c r="D3" s="74"/>
      <c r="E3" s="53">
        <f t="shared" si="0"/>
        <v>0</v>
      </c>
      <c r="F3" t="s">
        <v>1718</v>
      </c>
      <c r="G3" t="s">
        <v>1719</v>
      </c>
      <c r="H3" s="53" t="s">
        <v>1716</v>
      </c>
      <c r="I3" s="53" t="s">
        <v>1717</v>
      </c>
      <c r="J3" s="53" t="s">
        <v>4989</v>
      </c>
      <c r="K3" s="53" t="s">
        <v>4990</v>
      </c>
      <c r="L3" s="53" t="s">
        <v>157</v>
      </c>
      <c r="M3" t="s">
        <v>4991</v>
      </c>
      <c r="N3" s="53">
        <v>4</v>
      </c>
      <c r="O3" s="53">
        <v>0</v>
      </c>
      <c r="P3" s="53" t="s">
        <v>4702</v>
      </c>
      <c r="Q3" s="57" t="s">
        <v>6093</v>
      </c>
      <c r="R3" t="s">
        <v>4707</v>
      </c>
    </row>
    <row r="4" spans="1:18" x14ac:dyDescent="0.4">
      <c r="A4" t="s">
        <v>285</v>
      </c>
      <c r="B4" s="53" t="s">
        <v>4702</v>
      </c>
      <c r="C4" s="74">
        <v>0</v>
      </c>
      <c r="D4" s="74"/>
      <c r="E4" s="53">
        <f t="shared" si="0"/>
        <v>0</v>
      </c>
      <c r="F4" t="s">
        <v>288</v>
      </c>
      <c r="G4" t="s">
        <v>289</v>
      </c>
      <c r="H4" s="53" t="s">
        <v>286</v>
      </c>
      <c r="I4" s="53" t="s">
        <v>287</v>
      </c>
      <c r="J4" s="53" t="s">
        <v>4993</v>
      </c>
      <c r="K4" s="53" t="s">
        <v>286</v>
      </c>
      <c r="L4" s="53" t="s">
        <v>4650</v>
      </c>
      <c r="M4" t="s">
        <v>6094</v>
      </c>
      <c r="N4" s="53">
        <v>4</v>
      </c>
      <c r="O4" s="53">
        <v>0</v>
      </c>
      <c r="P4" s="53" t="s">
        <v>4702</v>
      </c>
      <c r="Q4" s="57" t="s">
        <v>4706</v>
      </c>
      <c r="R4" t="s">
        <v>5033</v>
      </c>
    </row>
    <row r="5" spans="1:18" s="54" customFormat="1" x14ac:dyDescent="0.4">
      <c r="A5" t="s">
        <v>3393</v>
      </c>
      <c r="B5" s="53" t="s">
        <v>4702</v>
      </c>
      <c r="C5" s="74">
        <v>0</v>
      </c>
      <c r="D5" s="74"/>
      <c r="E5" s="53">
        <f t="shared" si="0"/>
        <v>0</v>
      </c>
      <c r="F5" t="s">
        <v>3396</v>
      </c>
      <c r="G5" t="s">
        <v>3397</v>
      </c>
      <c r="H5" s="53" t="s">
        <v>3394</v>
      </c>
      <c r="I5" s="53" t="s">
        <v>3395</v>
      </c>
      <c r="J5" s="53" t="s">
        <v>5006</v>
      </c>
      <c r="K5" s="53" t="s">
        <v>3394</v>
      </c>
      <c r="L5" s="53" t="s">
        <v>4650</v>
      </c>
      <c r="M5" t="s">
        <v>6095</v>
      </c>
      <c r="N5" s="53">
        <v>4</v>
      </c>
      <c r="O5" s="53">
        <v>0</v>
      </c>
      <c r="P5" s="53" t="s">
        <v>4702</v>
      </c>
      <c r="Q5" s="57" t="s">
        <v>6096</v>
      </c>
      <c r="R5" t="s">
        <v>4707</v>
      </c>
    </row>
    <row r="6" spans="1:18" s="54" customFormat="1" x14ac:dyDescent="0.4">
      <c r="A6" t="s">
        <v>904</v>
      </c>
      <c r="B6" s="53" t="s">
        <v>4702</v>
      </c>
      <c r="C6" s="74">
        <v>0</v>
      </c>
      <c r="D6" s="74"/>
      <c r="E6" s="53">
        <f t="shared" si="0"/>
        <v>0</v>
      </c>
      <c r="F6" t="s">
        <v>907</v>
      </c>
      <c r="G6" t="s">
        <v>908</v>
      </c>
      <c r="H6" s="53" t="s">
        <v>905</v>
      </c>
      <c r="I6" s="53" t="s">
        <v>906</v>
      </c>
      <c r="J6" s="53" t="s">
        <v>5031</v>
      </c>
      <c r="K6" s="53" t="s">
        <v>906</v>
      </c>
      <c r="L6" s="53" t="s">
        <v>4650</v>
      </c>
      <c r="M6" t="s">
        <v>5032</v>
      </c>
      <c r="N6" s="53">
        <v>4</v>
      </c>
      <c r="O6" s="53">
        <v>0</v>
      </c>
      <c r="P6" s="53" t="s">
        <v>4702</v>
      </c>
      <c r="Q6" s="57" t="s">
        <v>4706</v>
      </c>
      <c r="R6" t="s">
        <v>5033</v>
      </c>
    </row>
    <row r="7" spans="1:18" s="54" customFormat="1" x14ac:dyDescent="0.4">
      <c r="A7" t="s">
        <v>1881</v>
      </c>
      <c r="B7" s="53" t="s">
        <v>4702</v>
      </c>
      <c r="C7" s="74">
        <v>0</v>
      </c>
      <c r="D7" s="74"/>
      <c r="E7" s="53">
        <f t="shared" si="0"/>
        <v>0</v>
      </c>
      <c r="F7" t="s">
        <v>1884</v>
      </c>
      <c r="G7" t="s">
        <v>1885</v>
      </c>
      <c r="H7" s="53" t="s">
        <v>1882</v>
      </c>
      <c r="I7" s="53" t="s">
        <v>1883</v>
      </c>
      <c r="J7" s="53" t="s">
        <v>5238</v>
      </c>
      <c r="K7" s="53" t="s">
        <v>1882</v>
      </c>
      <c r="L7" s="53" t="s">
        <v>4650</v>
      </c>
      <c r="M7" t="s">
        <v>5239</v>
      </c>
      <c r="N7" s="53">
        <v>4</v>
      </c>
      <c r="O7" s="53">
        <v>0</v>
      </c>
      <c r="P7" s="53" t="s">
        <v>4702</v>
      </c>
      <c r="Q7" s="57" t="s">
        <v>4706</v>
      </c>
      <c r="R7" t="s">
        <v>4739</v>
      </c>
    </row>
    <row r="8" spans="1:18" s="54" customFormat="1" x14ac:dyDescent="0.4">
      <c r="A8" t="s">
        <v>309</v>
      </c>
      <c r="B8" s="53" t="s">
        <v>4702</v>
      </c>
      <c r="C8" s="74">
        <v>0</v>
      </c>
      <c r="D8" s="74"/>
      <c r="E8" s="53">
        <f t="shared" si="0"/>
        <v>0</v>
      </c>
      <c r="F8" t="s">
        <v>312</v>
      </c>
      <c r="G8" t="s">
        <v>313</v>
      </c>
      <c r="H8" s="53" t="s">
        <v>310</v>
      </c>
      <c r="I8" s="53" t="s">
        <v>311</v>
      </c>
      <c r="J8" s="53" t="s">
        <v>5322</v>
      </c>
      <c r="K8" s="53" t="s">
        <v>5323</v>
      </c>
      <c r="L8" s="53" t="s">
        <v>157</v>
      </c>
      <c r="M8" t="s">
        <v>5324</v>
      </c>
      <c r="N8" s="53">
        <v>4</v>
      </c>
      <c r="O8" s="53">
        <v>0</v>
      </c>
      <c r="P8" s="53" t="s">
        <v>4702</v>
      </c>
      <c r="Q8" s="57" t="s">
        <v>4706</v>
      </c>
      <c r="R8" t="s">
        <v>4707</v>
      </c>
    </row>
    <row r="9" spans="1:18" x14ac:dyDescent="0.4">
      <c r="A9" t="s">
        <v>3523</v>
      </c>
      <c r="B9" s="53" t="s">
        <v>4702</v>
      </c>
      <c r="C9" s="74">
        <v>0</v>
      </c>
      <c r="D9" s="74"/>
      <c r="E9" s="53">
        <f t="shared" si="0"/>
        <v>0</v>
      </c>
      <c r="F9" t="s">
        <v>3526</v>
      </c>
      <c r="G9" t="s">
        <v>3527</v>
      </c>
      <c r="H9" s="53" t="s">
        <v>3524</v>
      </c>
      <c r="I9" s="53" t="s">
        <v>3525</v>
      </c>
      <c r="J9" s="53" t="s">
        <v>5417</v>
      </c>
      <c r="K9" s="53" t="s">
        <v>3524</v>
      </c>
      <c r="L9" s="53" t="s">
        <v>4650</v>
      </c>
      <c r="M9" t="s">
        <v>6097</v>
      </c>
      <c r="N9" s="53">
        <v>4</v>
      </c>
      <c r="O9" s="53">
        <v>0</v>
      </c>
      <c r="P9" s="53" t="s">
        <v>4702</v>
      </c>
      <c r="Q9" s="57" t="s">
        <v>6098</v>
      </c>
      <c r="R9" t="s">
        <v>4729</v>
      </c>
    </row>
    <row r="10" spans="1:18" x14ac:dyDescent="0.4">
      <c r="A10" t="s">
        <v>2455</v>
      </c>
      <c r="B10" s="53" t="s">
        <v>4702</v>
      </c>
      <c r="C10" s="74">
        <v>0</v>
      </c>
      <c r="D10" s="74"/>
      <c r="E10" s="53">
        <f t="shared" si="0"/>
        <v>0</v>
      </c>
      <c r="F10" t="s">
        <v>2458</v>
      </c>
      <c r="G10" t="s">
        <v>2459</v>
      </c>
      <c r="H10" s="53" t="s">
        <v>2456</v>
      </c>
      <c r="I10" s="53" t="s">
        <v>2457</v>
      </c>
      <c r="J10" s="53" t="s">
        <v>5442</v>
      </c>
      <c r="K10" s="53" t="s">
        <v>2456</v>
      </c>
      <c r="L10" s="53" t="s">
        <v>4650</v>
      </c>
      <c r="M10" t="s">
        <v>6099</v>
      </c>
      <c r="N10" s="53">
        <v>4</v>
      </c>
      <c r="O10" s="53">
        <v>0</v>
      </c>
      <c r="P10" s="53" t="s">
        <v>4702</v>
      </c>
      <c r="Q10" s="57" t="s">
        <v>6100</v>
      </c>
      <c r="R10" t="s">
        <v>5033</v>
      </c>
    </row>
    <row r="11" spans="1:18" x14ac:dyDescent="0.4">
      <c r="A11" t="s">
        <v>3317</v>
      </c>
      <c r="B11" s="53" t="s">
        <v>4702</v>
      </c>
      <c r="C11" s="74">
        <v>0</v>
      </c>
      <c r="D11" s="74"/>
      <c r="E11" s="53">
        <f t="shared" si="0"/>
        <v>0</v>
      </c>
      <c r="F11" t="s">
        <v>3320</v>
      </c>
      <c r="G11" t="s">
        <v>3321</v>
      </c>
      <c r="H11" s="53" t="s">
        <v>3318</v>
      </c>
      <c r="I11" s="53" t="s">
        <v>3319</v>
      </c>
      <c r="J11" s="53" t="s">
        <v>5473</v>
      </c>
      <c r="K11" s="53" t="s">
        <v>6101</v>
      </c>
      <c r="L11" s="53" t="s">
        <v>157</v>
      </c>
      <c r="M11" t="s">
        <v>6102</v>
      </c>
      <c r="N11" s="53">
        <v>4</v>
      </c>
      <c r="O11" s="53">
        <v>0</v>
      </c>
      <c r="P11" s="53" t="s">
        <v>4702</v>
      </c>
      <c r="Q11" s="57" t="s">
        <v>6103</v>
      </c>
      <c r="R11" t="s">
        <v>4729</v>
      </c>
    </row>
    <row r="12" spans="1:18" s="54" customFormat="1" x14ac:dyDescent="0.4">
      <c r="A12" t="s">
        <v>2314</v>
      </c>
      <c r="B12" s="53" t="s">
        <v>4702</v>
      </c>
      <c r="C12" s="74">
        <v>0</v>
      </c>
      <c r="D12" s="74"/>
      <c r="E12" s="53">
        <f t="shared" si="0"/>
        <v>0</v>
      </c>
      <c r="F12" t="s">
        <v>2317</v>
      </c>
      <c r="G12" t="s">
        <v>2318</v>
      </c>
      <c r="H12" s="53" t="s">
        <v>2315</v>
      </c>
      <c r="I12" s="53" t="s">
        <v>2316</v>
      </c>
      <c r="J12" s="53" t="s">
        <v>5601</v>
      </c>
      <c r="K12" s="53" t="s">
        <v>5602</v>
      </c>
      <c r="L12" s="53" t="s">
        <v>157</v>
      </c>
      <c r="M12" t="s">
        <v>5603</v>
      </c>
      <c r="N12" s="53">
        <v>4</v>
      </c>
      <c r="O12" s="53">
        <v>0</v>
      </c>
      <c r="P12" s="53" t="s">
        <v>4702</v>
      </c>
      <c r="Q12" s="57" t="s">
        <v>4706</v>
      </c>
      <c r="R12" t="s">
        <v>4707</v>
      </c>
    </row>
    <row r="13" spans="1:18" s="54" customFormat="1" x14ac:dyDescent="0.4">
      <c r="A13" t="s">
        <v>2757</v>
      </c>
      <c r="B13" s="53" t="s">
        <v>4702</v>
      </c>
      <c r="C13" s="74">
        <v>0</v>
      </c>
      <c r="D13" s="74"/>
      <c r="E13" s="53">
        <f t="shared" si="0"/>
        <v>0</v>
      </c>
      <c r="F13" t="s">
        <v>2760</v>
      </c>
      <c r="G13" t="s">
        <v>2761</v>
      </c>
      <c r="H13" s="53" t="s">
        <v>2758</v>
      </c>
      <c r="I13" s="53" t="s">
        <v>2759</v>
      </c>
      <c r="J13" s="53" t="s">
        <v>5696</v>
      </c>
      <c r="K13" s="53" t="s">
        <v>2758</v>
      </c>
      <c r="L13" s="53" t="s">
        <v>4650</v>
      </c>
      <c r="M13" t="s">
        <v>6104</v>
      </c>
      <c r="N13" s="53">
        <v>4</v>
      </c>
      <c r="O13" s="53">
        <v>0</v>
      </c>
      <c r="P13" s="53" t="s">
        <v>4702</v>
      </c>
      <c r="Q13" s="57" t="s">
        <v>6105</v>
      </c>
      <c r="R13" t="s">
        <v>4707</v>
      </c>
    </row>
    <row r="14" spans="1:18" s="54" customFormat="1" x14ac:dyDescent="0.4">
      <c r="A14" t="s">
        <v>461</v>
      </c>
      <c r="B14" s="53" t="s">
        <v>4702</v>
      </c>
      <c r="C14" s="74">
        <v>0</v>
      </c>
      <c r="D14" s="74"/>
      <c r="E14" s="53">
        <f t="shared" si="0"/>
        <v>0</v>
      </c>
      <c r="F14" t="s">
        <v>464</v>
      </c>
      <c r="G14" t="s">
        <v>465</v>
      </c>
      <c r="H14" s="53" t="s">
        <v>462</v>
      </c>
      <c r="I14" s="53" t="s">
        <v>463</v>
      </c>
      <c r="J14" s="56" t="s">
        <v>5701</v>
      </c>
      <c r="K14" s="53" t="s">
        <v>6106</v>
      </c>
      <c r="L14" s="53" t="s">
        <v>157</v>
      </c>
      <c r="M14" t="s">
        <v>6107</v>
      </c>
      <c r="N14" s="53">
        <v>4</v>
      </c>
      <c r="O14" s="53">
        <v>0</v>
      </c>
      <c r="P14" s="53" t="s">
        <v>4702</v>
      </c>
      <c r="Q14" s="57" t="s">
        <v>4706</v>
      </c>
      <c r="R14" t="s">
        <v>5348</v>
      </c>
    </row>
    <row r="15" spans="1:18" s="54" customFormat="1" x14ac:dyDescent="0.4">
      <c r="A15" s="54" t="s">
        <v>6108</v>
      </c>
      <c r="B15" s="55" t="s">
        <v>4702</v>
      </c>
      <c r="C15" s="75">
        <v>0</v>
      </c>
      <c r="D15" s="75"/>
      <c r="E15" s="55">
        <f t="shared" si="0"/>
        <v>0</v>
      </c>
      <c r="F15" s="54" t="s">
        <v>2986</v>
      </c>
      <c r="G15" s="54" t="s">
        <v>5868</v>
      </c>
      <c r="H15" s="55" t="s">
        <v>2984</v>
      </c>
      <c r="I15" s="55" t="s">
        <v>2985</v>
      </c>
      <c r="J15" s="55" t="s">
        <v>5869</v>
      </c>
      <c r="K15" s="55" t="s">
        <v>2984</v>
      </c>
      <c r="L15" s="55" t="s">
        <v>4650</v>
      </c>
      <c r="M15" s="54" t="s">
        <v>6109</v>
      </c>
      <c r="N15" s="55">
        <v>4</v>
      </c>
      <c r="O15" s="55">
        <v>0</v>
      </c>
      <c r="P15" s="55" t="s">
        <v>4702</v>
      </c>
      <c r="Q15" s="57" t="s">
        <v>4706</v>
      </c>
      <c r="R15" t="s">
        <v>4729</v>
      </c>
    </row>
    <row r="16" spans="1:18" x14ac:dyDescent="0.4">
      <c r="A16" t="s">
        <v>2973</v>
      </c>
      <c r="B16" s="53" t="s">
        <v>4702</v>
      </c>
      <c r="C16" s="74">
        <v>0</v>
      </c>
      <c r="D16" s="74"/>
      <c r="E16" s="53">
        <f t="shared" si="0"/>
        <v>0</v>
      </c>
      <c r="F16" t="s">
        <v>2976</v>
      </c>
      <c r="G16" t="s">
        <v>6015</v>
      </c>
      <c r="H16" s="53" t="s">
        <v>2974</v>
      </c>
      <c r="I16" s="53" t="s">
        <v>2975</v>
      </c>
      <c r="J16" s="53" t="s">
        <v>6016</v>
      </c>
      <c r="K16" s="53" t="s">
        <v>2974</v>
      </c>
      <c r="L16" s="53" t="s">
        <v>4650</v>
      </c>
      <c r="M16" t="s">
        <v>6017</v>
      </c>
      <c r="N16" s="53">
        <v>4</v>
      </c>
      <c r="O16" s="53">
        <v>0</v>
      </c>
      <c r="P16" s="53" t="s">
        <v>4702</v>
      </c>
      <c r="Q16" s="57" t="s">
        <v>6110</v>
      </c>
      <c r="R16" t="s">
        <v>4729</v>
      </c>
    </row>
    <row r="17" spans="1:18" x14ac:dyDescent="0.4">
      <c r="A17" t="s">
        <v>730</v>
      </c>
      <c r="B17" s="53" t="s">
        <v>148</v>
      </c>
      <c r="C17" s="74">
        <v>10134661</v>
      </c>
      <c r="D17" s="74">
        <v>10134698</v>
      </c>
      <c r="E17" s="53">
        <f t="shared" si="0"/>
        <v>37</v>
      </c>
      <c r="F17" t="s">
        <v>733</v>
      </c>
      <c r="G17" t="s">
        <v>734</v>
      </c>
      <c r="H17" s="53" t="s">
        <v>731</v>
      </c>
      <c r="I17" s="53" t="s">
        <v>732</v>
      </c>
      <c r="J17" s="53" t="s">
        <v>5456</v>
      </c>
      <c r="K17" s="53" t="s">
        <v>5457</v>
      </c>
      <c r="L17" s="53" t="s">
        <v>157</v>
      </c>
      <c r="M17" t="s">
        <v>5458</v>
      </c>
      <c r="N17" s="53">
        <v>16</v>
      </c>
      <c r="O17" s="53">
        <v>33</v>
      </c>
      <c r="P17" s="53" t="s">
        <v>6111</v>
      </c>
      <c r="Q17" s="53" t="s">
        <v>6112</v>
      </c>
      <c r="R17" t="s">
        <v>6113</v>
      </c>
    </row>
    <row r="18" spans="1:18" x14ac:dyDescent="0.4">
      <c r="A18" t="s">
        <v>223</v>
      </c>
      <c r="B18" s="53" t="s">
        <v>148</v>
      </c>
      <c r="C18" s="74">
        <v>12626220</v>
      </c>
      <c r="D18" s="74">
        <v>12626231</v>
      </c>
      <c r="E18" s="53">
        <f t="shared" si="0"/>
        <v>11</v>
      </c>
      <c r="F18" t="s">
        <v>226</v>
      </c>
      <c r="G18" t="s">
        <v>227</v>
      </c>
      <c r="H18" s="53" t="s">
        <v>224</v>
      </c>
      <c r="I18" s="53" t="s">
        <v>225</v>
      </c>
      <c r="J18" s="53" t="s">
        <v>5648</v>
      </c>
      <c r="K18" s="53" t="s">
        <v>5649</v>
      </c>
      <c r="L18" s="53" t="s">
        <v>157</v>
      </c>
      <c r="M18" t="s">
        <v>5650</v>
      </c>
      <c r="N18" s="53">
        <v>16</v>
      </c>
      <c r="O18" s="53">
        <v>60</v>
      </c>
      <c r="P18" s="53" t="s">
        <v>4656</v>
      </c>
      <c r="R18" t="s">
        <v>6114</v>
      </c>
    </row>
    <row r="19" spans="1:18" x14ac:dyDescent="0.4">
      <c r="A19" t="s">
        <v>141</v>
      </c>
      <c r="B19" s="53" t="s">
        <v>148</v>
      </c>
      <c r="C19" s="74">
        <v>15276045</v>
      </c>
      <c r="D19" s="74">
        <v>15276095</v>
      </c>
      <c r="E19" s="53">
        <f t="shared" si="0"/>
        <v>50</v>
      </c>
      <c r="F19" t="s">
        <v>145</v>
      </c>
      <c r="G19" t="s">
        <v>146</v>
      </c>
      <c r="H19" s="53" t="s">
        <v>143</v>
      </c>
      <c r="I19" s="53" t="s">
        <v>144</v>
      </c>
      <c r="J19" s="53" t="s">
        <v>4815</v>
      </c>
      <c r="K19" s="53" t="s">
        <v>144</v>
      </c>
      <c r="L19" s="53" t="s">
        <v>4650</v>
      </c>
      <c r="M19" t="s">
        <v>4816</v>
      </c>
      <c r="N19" s="53">
        <v>0</v>
      </c>
      <c r="O19" s="53">
        <v>60</v>
      </c>
      <c r="P19" s="53" t="s">
        <v>4656</v>
      </c>
      <c r="R19" t="s">
        <v>6115</v>
      </c>
    </row>
    <row r="20" spans="1:18" x14ac:dyDescent="0.4">
      <c r="A20" t="s">
        <v>3449</v>
      </c>
      <c r="B20" s="53" t="s">
        <v>148</v>
      </c>
      <c r="C20" s="74">
        <v>15863092</v>
      </c>
      <c r="D20" s="74">
        <v>15863134</v>
      </c>
      <c r="E20" s="53">
        <f t="shared" si="0"/>
        <v>42</v>
      </c>
      <c r="F20" t="s">
        <v>3452</v>
      </c>
      <c r="G20" t="s">
        <v>3453</v>
      </c>
      <c r="H20" s="53" t="s">
        <v>3450</v>
      </c>
      <c r="I20" s="53" t="s">
        <v>3451</v>
      </c>
      <c r="J20" s="53" t="s">
        <v>4939</v>
      </c>
      <c r="K20" s="53" t="s">
        <v>4940</v>
      </c>
      <c r="L20" s="53" t="s">
        <v>157</v>
      </c>
      <c r="M20" t="s">
        <v>6116</v>
      </c>
      <c r="N20" s="53">
        <v>16</v>
      </c>
      <c r="O20" s="53">
        <v>60</v>
      </c>
      <c r="P20" s="53" t="s">
        <v>4656</v>
      </c>
      <c r="R20" t="s">
        <v>6117</v>
      </c>
    </row>
    <row r="21" spans="1:18" x14ac:dyDescent="0.4">
      <c r="A21" t="s">
        <v>754</v>
      </c>
      <c r="B21" s="53" t="s">
        <v>148</v>
      </c>
      <c r="C21" s="74">
        <v>27727053</v>
      </c>
      <c r="D21" s="74">
        <v>27727076</v>
      </c>
      <c r="E21" s="53">
        <f t="shared" si="0"/>
        <v>23</v>
      </c>
      <c r="F21" t="s">
        <v>757</v>
      </c>
      <c r="G21" t="s">
        <v>758</v>
      </c>
      <c r="H21" s="53" t="s">
        <v>755</v>
      </c>
      <c r="I21" s="53" t="s">
        <v>756</v>
      </c>
      <c r="J21" s="53" t="s">
        <v>5136</v>
      </c>
      <c r="K21" s="53" t="s">
        <v>755</v>
      </c>
      <c r="L21" s="53" t="s">
        <v>4650</v>
      </c>
      <c r="M21" t="s">
        <v>5137</v>
      </c>
      <c r="N21" s="53">
        <v>0</v>
      </c>
      <c r="O21" s="53">
        <v>60</v>
      </c>
      <c r="P21" s="53" t="s">
        <v>4656</v>
      </c>
      <c r="R21" t="s">
        <v>6118</v>
      </c>
    </row>
    <row r="22" spans="1:18" x14ac:dyDescent="0.4">
      <c r="A22" t="s">
        <v>1298</v>
      </c>
      <c r="B22" s="53" t="s">
        <v>148</v>
      </c>
      <c r="C22" s="74">
        <v>46840198</v>
      </c>
      <c r="D22" s="74">
        <v>46840237</v>
      </c>
      <c r="E22" s="53">
        <f t="shared" si="0"/>
        <v>39</v>
      </c>
      <c r="F22" t="s">
        <v>1301</v>
      </c>
      <c r="G22" t="s">
        <v>1302</v>
      </c>
      <c r="H22" s="53" t="s">
        <v>1299</v>
      </c>
      <c r="I22" s="53" t="s">
        <v>1300</v>
      </c>
      <c r="J22" s="53" t="s">
        <v>5552</v>
      </c>
      <c r="K22" s="53" t="s">
        <v>5553</v>
      </c>
      <c r="L22" s="53" t="s">
        <v>157</v>
      </c>
      <c r="M22" t="s">
        <v>5554</v>
      </c>
      <c r="N22" s="53">
        <v>16</v>
      </c>
      <c r="O22" s="53">
        <v>60</v>
      </c>
      <c r="P22" s="53" t="s">
        <v>4656</v>
      </c>
      <c r="R22" t="s">
        <v>6119</v>
      </c>
    </row>
    <row r="23" spans="1:18" x14ac:dyDescent="0.4">
      <c r="A23" t="s">
        <v>2358</v>
      </c>
      <c r="B23" s="53" t="s">
        <v>148</v>
      </c>
      <c r="C23" s="74">
        <v>50283432</v>
      </c>
      <c r="D23" s="74">
        <v>50283457</v>
      </c>
      <c r="E23" s="53">
        <f t="shared" si="0"/>
        <v>25</v>
      </c>
      <c r="F23" t="s">
        <v>2361</v>
      </c>
      <c r="G23" t="s">
        <v>2362</v>
      </c>
      <c r="H23" s="53" t="s">
        <v>2359</v>
      </c>
      <c r="I23" s="53" t="s">
        <v>2360</v>
      </c>
      <c r="J23" s="53" t="s">
        <v>5413</v>
      </c>
      <c r="K23" s="53" t="s">
        <v>5414</v>
      </c>
      <c r="L23" s="53" t="s">
        <v>157</v>
      </c>
      <c r="M23" t="s">
        <v>5415</v>
      </c>
      <c r="N23" s="53">
        <v>16</v>
      </c>
      <c r="O23" s="53">
        <v>60</v>
      </c>
      <c r="P23" s="53" t="s">
        <v>5077</v>
      </c>
      <c r="R23" t="s">
        <v>6120</v>
      </c>
    </row>
    <row r="24" spans="1:18" x14ac:dyDescent="0.4">
      <c r="A24" t="s">
        <v>260</v>
      </c>
      <c r="B24" s="53" t="s">
        <v>148</v>
      </c>
      <c r="C24" s="74">
        <v>56999719</v>
      </c>
      <c r="D24" s="74">
        <v>56999741</v>
      </c>
      <c r="E24" s="53">
        <f t="shared" si="0"/>
        <v>22</v>
      </c>
      <c r="F24" t="s">
        <v>263</v>
      </c>
      <c r="G24" t="s">
        <v>264</v>
      </c>
      <c r="H24" s="53" t="s">
        <v>261</v>
      </c>
      <c r="I24" s="53" t="s">
        <v>262</v>
      </c>
      <c r="J24" s="53" t="s">
        <v>4759</v>
      </c>
      <c r="K24" s="53" t="s">
        <v>261</v>
      </c>
      <c r="L24" s="53" t="s">
        <v>4650</v>
      </c>
      <c r="M24" t="s">
        <v>4760</v>
      </c>
      <c r="N24" s="53">
        <v>16</v>
      </c>
      <c r="O24" s="53">
        <v>60</v>
      </c>
      <c r="P24" s="53" t="s">
        <v>4656</v>
      </c>
      <c r="R24" t="s">
        <v>6121</v>
      </c>
    </row>
    <row r="25" spans="1:18" x14ac:dyDescent="0.4">
      <c r="A25" t="s">
        <v>1375</v>
      </c>
      <c r="B25" s="53" t="s">
        <v>148</v>
      </c>
      <c r="C25" s="74">
        <v>70642679</v>
      </c>
      <c r="D25" s="85">
        <v>70642723</v>
      </c>
      <c r="E25" s="53">
        <f t="shared" si="0"/>
        <v>44</v>
      </c>
      <c r="F25" t="s">
        <v>1378</v>
      </c>
      <c r="G25" t="s">
        <v>1379</v>
      </c>
      <c r="H25" s="53" t="s">
        <v>1376</v>
      </c>
      <c r="I25" s="53" t="s">
        <v>1377</v>
      </c>
      <c r="J25" s="53" t="s">
        <v>4917</v>
      </c>
      <c r="K25" s="53" t="s">
        <v>1377</v>
      </c>
      <c r="L25" s="53" t="s">
        <v>4650</v>
      </c>
      <c r="M25" t="s">
        <v>4918</v>
      </c>
      <c r="N25" s="53">
        <v>16</v>
      </c>
      <c r="O25" s="53">
        <v>60</v>
      </c>
      <c r="P25" s="53" t="s">
        <v>4919</v>
      </c>
      <c r="R25" t="s">
        <v>6122</v>
      </c>
    </row>
    <row r="26" spans="1:18" x14ac:dyDescent="0.4">
      <c r="A26" t="s">
        <v>2578</v>
      </c>
      <c r="B26" s="53" t="s">
        <v>148</v>
      </c>
      <c r="C26" s="74">
        <v>73494793</v>
      </c>
      <c r="D26" s="74">
        <v>73494810</v>
      </c>
      <c r="E26" s="53">
        <f t="shared" si="0"/>
        <v>17</v>
      </c>
      <c r="F26" t="s">
        <v>2581</v>
      </c>
      <c r="G26" t="s">
        <v>2582</v>
      </c>
      <c r="H26" s="53" t="s">
        <v>2579</v>
      </c>
      <c r="I26" s="53" t="s">
        <v>2580</v>
      </c>
      <c r="J26" s="53" t="s">
        <v>5142</v>
      </c>
      <c r="K26" s="53" t="s">
        <v>2579</v>
      </c>
      <c r="L26" s="53" t="s">
        <v>4650</v>
      </c>
      <c r="M26" t="s">
        <v>5143</v>
      </c>
      <c r="N26" s="53">
        <v>0</v>
      </c>
      <c r="O26" s="53">
        <v>60</v>
      </c>
      <c r="P26" s="53" t="s">
        <v>4656</v>
      </c>
      <c r="R26" t="s">
        <v>6123</v>
      </c>
    </row>
    <row r="27" spans="1:18" x14ac:dyDescent="0.4">
      <c r="A27" t="s">
        <v>2872</v>
      </c>
      <c r="B27" s="53" t="s">
        <v>148</v>
      </c>
      <c r="C27" s="74">
        <v>78671187</v>
      </c>
      <c r="D27" s="74">
        <v>78671220</v>
      </c>
      <c r="E27" s="53">
        <f t="shared" si="0"/>
        <v>33</v>
      </c>
      <c r="F27" t="s">
        <v>2875</v>
      </c>
      <c r="G27" t="s">
        <v>5789</v>
      </c>
      <c r="H27" s="53" t="s">
        <v>2873</v>
      </c>
      <c r="I27" s="53" t="s">
        <v>2874</v>
      </c>
      <c r="J27" s="53" t="s">
        <v>5790</v>
      </c>
      <c r="K27" s="53" t="s">
        <v>2873</v>
      </c>
      <c r="L27" s="53" t="s">
        <v>4650</v>
      </c>
      <c r="M27" t="s">
        <v>5791</v>
      </c>
      <c r="N27" s="53">
        <v>0</v>
      </c>
      <c r="O27" s="53">
        <v>60</v>
      </c>
      <c r="P27" s="53" t="s">
        <v>4656</v>
      </c>
      <c r="R27" t="s">
        <v>6124</v>
      </c>
    </row>
    <row r="28" spans="1:18" x14ac:dyDescent="0.4">
      <c r="A28" t="s">
        <v>3687</v>
      </c>
      <c r="B28" s="53" t="s">
        <v>148</v>
      </c>
      <c r="C28" s="74">
        <v>81595573</v>
      </c>
      <c r="D28" s="74">
        <v>81595603</v>
      </c>
      <c r="E28" s="53">
        <f t="shared" si="0"/>
        <v>30</v>
      </c>
      <c r="F28" t="s">
        <v>3690</v>
      </c>
      <c r="G28" t="s">
        <v>3691</v>
      </c>
      <c r="H28" s="53" t="s">
        <v>3688</v>
      </c>
      <c r="I28" s="53" t="s">
        <v>3689</v>
      </c>
      <c r="J28" s="53" t="s">
        <v>5750</v>
      </c>
      <c r="K28" s="53" t="s">
        <v>5754</v>
      </c>
      <c r="L28" s="53" t="s">
        <v>157</v>
      </c>
      <c r="M28" t="s">
        <v>5755</v>
      </c>
      <c r="N28" s="53">
        <v>0</v>
      </c>
      <c r="O28" s="53">
        <v>60</v>
      </c>
      <c r="P28" s="53" t="s">
        <v>5096</v>
      </c>
      <c r="R28" t="s">
        <v>6125</v>
      </c>
    </row>
    <row r="29" spans="1:18" x14ac:dyDescent="0.4">
      <c r="A29" t="s">
        <v>1630</v>
      </c>
      <c r="B29" s="53" t="s">
        <v>148</v>
      </c>
      <c r="C29" s="74">
        <v>88530178</v>
      </c>
      <c r="D29" s="74">
        <v>88530200</v>
      </c>
      <c r="E29" s="53">
        <f t="shared" si="0"/>
        <v>22</v>
      </c>
      <c r="F29" t="s">
        <v>1633</v>
      </c>
      <c r="G29" t="s">
        <v>1634</v>
      </c>
      <c r="H29" s="53" t="s">
        <v>5261</v>
      </c>
      <c r="I29" s="53" t="s">
        <v>5262</v>
      </c>
      <c r="J29" s="53" t="s">
        <v>5263</v>
      </c>
      <c r="K29" s="53" t="s">
        <v>5262</v>
      </c>
      <c r="L29" s="53" t="s">
        <v>4650</v>
      </c>
      <c r="M29" t="s">
        <v>5264</v>
      </c>
      <c r="N29" s="53">
        <v>0</v>
      </c>
      <c r="O29" s="53">
        <v>60</v>
      </c>
      <c r="P29" s="53" t="s">
        <v>4656</v>
      </c>
      <c r="R29" t="s">
        <v>6126</v>
      </c>
    </row>
    <row r="30" spans="1:18" x14ac:dyDescent="0.4">
      <c r="A30" s="54" t="s">
        <v>6127</v>
      </c>
      <c r="B30" s="55" t="s">
        <v>148</v>
      </c>
      <c r="C30" s="75">
        <v>72395139</v>
      </c>
      <c r="D30" s="75" t="s">
        <v>4702</v>
      </c>
      <c r="E30" s="55">
        <v>0</v>
      </c>
      <c r="F30" s="54" t="s">
        <v>614</v>
      </c>
      <c r="G30" s="54" t="s">
        <v>615</v>
      </c>
      <c r="H30" s="55" t="s">
        <v>612</v>
      </c>
      <c r="I30" s="55" t="s">
        <v>613</v>
      </c>
      <c r="J30" s="55" t="s">
        <v>5634</v>
      </c>
      <c r="K30" s="55" t="s">
        <v>6128</v>
      </c>
      <c r="L30" s="55" t="s">
        <v>157</v>
      </c>
      <c r="M30" s="54" t="s">
        <v>6129</v>
      </c>
      <c r="N30" s="55">
        <v>0</v>
      </c>
      <c r="O30" s="55">
        <v>17</v>
      </c>
      <c r="P30" s="55" t="s">
        <v>6130</v>
      </c>
      <c r="Q30" s="54" t="s">
        <v>6131</v>
      </c>
      <c r="R30" t="s">
        <v>6132</v>
      </c>
    </row>
    <row r="31" spans="1:18" x14ac:dyDescent="0.4">
      <c r="A31" t="s">
        <v>247</v>
      </c>
      <c r="B31" s="53" t="s">
        <v>252</v>
      </c>
      <c r="C31" s="74">
        <v>9937449</v>
      </c>
      <c r="D31" s="74">
        <v>9937516</v>
      </c>
      <c r="E31" s="53">
        <f t="shared" ref="E31:E55" si="1">D31-C31</f>
        <v>67</v>
      </c>
      <c r="F31" t="s">
        <v>250</v>
      </c>
      <c r="G31" t="s">
        <v>251</v>
      </c>
      <c r="H31" s="53" t="s">
        <v>248</v>
      </c>
      <c r="I31" s="53" t="s">
        <v>249</v>
      </c>
      <c r="J31" s="53" t="s">
        <v>5227</v>
      </c>
      <c r="K31" s="53" t="s">
        <v>249</v>
      </c>
      <c r="L31" s="53" t="s">
        <v>4650</v>
      </c>
      <c r="M31" t="s">
        <v>6133</v>
      </c>
      <c r="N31" s="53">
        <v>0</v>
      </c>
      <c r="O31" s="53">
        <v>60</v>
      </c>
      <c r="P31" s="53" t="s">
        <v>4656</v>
      </c>
      <c r="R31" t="s">
        <v>6134</v>
      </c>
    </row>
    <row r="32" spans="1:18" x14ac:dyDescent="0.4">
      <c r="A32" t="s">
        <v>2892</v>
      </c>
      <c r="B32" s="53" t="s">
        <v>252</v>
      </c>
      <c r="C32" s="74">
        <v>19918472</v>
      </c>
      <c r="D32" s="74">
        <v>19918478</v>
      </c>
      <c r="E32" s="53">
        <f t="shared" si="1"/>
        <v>6</v>
      </c>
      <c r="F32" t="s">
        <v>2895</v>
      </c>
      <c r="G32" t="s">
        <v>5872</v>
      </c>
      <c r="H32" s="53" t="s">
        <v>2893</v>
      </c>
      <c r="I32" s="53" t="s">
        <v>2894</v>
      </c>
      <c r="J32" s="53" t="s">
        <v>5873</v>
      </c>
      <c r="K32" s="53" t="s">
        <v>6135</v>
      </c>
      <c r="L32" s="53" t="s">
        <v>157</v>
      </c>
      <c r="M32" t="s">
        <v>6136</v>
      </c>
      <c r="N32" s="53">
        <v>16</v>
      </c>
      <c r="O32" s="53">
        <v>60</v>
      </c>
      <c r="P32" s="53" t="s">
        <v>4656</v>
      </c>
      <c r="R32" t="s">
        <v>6137</v>
      </c>
    </row>
    <row r="33" spans="1:18" x14ac:dyDescent="0.4">
      <c r="A33" t="s">
        <v>2224</v>
      </c>
      <c r="B33" s="53" t="s">
        <v>252</v>
      </c>
      <c r="C33" s="74">
        <v>20993979</v>
      </c>
      <c r="D33" s="74">
        <v>20994028</v>
      </c>
      <c r="E33" s="53">
        <f t="shared" si="1"/>
        <v>49</v>
      </c>
      <c r="F33" t="s">
        <v>2227</v>
      </c>
      <c r="G33" t="s">
        <v>2228</v>
      </c>
      <c r="H33" s="53" t="s">
        <v>2225</v>
      </c>
      <c r="I33" s="53" t="s">
        <v>2226</v>
      </c>
      <c r="J33" s="53" t="s">
        <v>5265</v>
      </c>
      <c r="K33" s="53" t="s">
        <v>6138</v>
      </c>
      <c r="L33" s="53" t="s">
        <v>157</v>
      </c>
      <c r="M33" t="s">
        <v>6139</v>
      </c>
      <c r="N33" s="53">
        <v>16</v>
      </c>
      <c r="O33" s="53">
        <v>58</v>
      </c>
      <c r="P33" s="53" t="s">
        <v>4656</v>
      </c>
      <c r="R33" t="s">
        <v>6140</v>
      </c>
    </row>
    <row r="34" spans="1:18" x14ac:dyDescent="0.4">
      <c r="A34" t="s">
        <v>2668</v>
      </c>
      <c r="B34" s="53" t="s">
        <v>252</v>
      </c>
      <c r="C34" s="74">
        <v>24120131</v>
      </c>
      <c r="D34" s="74">
        <v>24120152</v>
      </c>
      <c r="E34" s="53">
        <f t="shared" si="1"/>
        <v>21</v>
      </c>
      <c r="F34" t="s">
        <v>2671</v>
      </c>
      <c r="G34" t="s">
        <v>2672</v>
      </c>
      <c r="H34" s="53" t="s">
        <v>2669</v>
      </c>
      <c r="I34" s="53" t="s">
        <v>2670</v>
      </c>
      <c r="J34" s="53" t="s">
        <v>5210</v>
      </c>
      <c r="K34" s="53" t="s">
        <v>6141</v>
      </c>
      <c r="L34" s="53" t="s">
        <v>157</v>
      </c>
      <c r="M34" t="s">
        <v>6142</v>
      </c>
      <c r="N34" s="53">
        <v>16</v>
      </c>
      <c r="O34" s="53">
        <v>60</v>
      </c>
      <c r="P34" s="53" t="s">
        <v>4656</v>
      </c>
      <c r="R34" t="s">
        <v>6143</v>
      </c>
    </row>
    <row r="35" spans="1:18" x14ac:dyDescent="0.4">
      <c r="A35" t="s">
        <v>2037</v>
      </c>
      <c r="B35" s="53" t="s">
        <v>252</v>
      </c>
      <c r="C35" s="74">
        <v>27801372</v>
      </c>
      <c r="D35" s="74">
        <v>27801414</v>
      </c>
      <c r="E35" s="53">
        <f t="shared" si="1"/>
        <v>42</v>
      </c>
      <c r="F35" t="s">
        <v>2040</v>
      </c>
      <c r="G35" t="s">
        <v>2041</v>
      </c>
      <c r="H35" s="53" t="s">
        <v>2038</v>
      </c>
      <c r="I35" s="53" t="s">
        <v>2039</v>
      </c>
      <c r="J35" s="53" t="s">
        <v>5464</v>
      </c>
      <c r="K35" s="53" t="s">
        <v>6144</v>
      </c>
      <c r="L35" s="53" t="s">
        <v>157</v>
      </c>
      <c r="M35" t="s">
        <v>6145</v>
      </c>
      <c r="N35" s="53">
        <v>0</v>
      </c>
      <c r="O35" s="53">
        <v>60</v>
      </c>
      <c r="P35" s="53" t="s">
        <v>4656</v>
      </c>
      <c r="R35" t="s">
        <v>6146</v>
      </c>
    </row>
    <row r="36" spans="1:18" x14ac:dyDescent="0.4">
      <c r="A36" t="s">
        <v>3460</v>
      </c>
      <c r="B36" s="53" t="s">
        <v>252</v>
      </c>
      <c r="C36" s="74">
        <v>31417076</v>
      </c>
      <c r="D36" s="74">
        <v>31417111</v>
      </c>
      <c r="E36" s="53">
        <f t="shared" si="1"/>
        <v>35</v>
      </c>
      <c r="F36" t="s">
        <v>3463</v>
      </c>
      <c r="G36" t="s">
        <v>3464</v>
      </c>
      <c r="H36" s="53" t="s">
        <v>3461</v>
      </c>
      <c r="I36" s="53" t="s">
        <v>3462</v>
      </c>
      <c r="J36" s="53" t="s">
        <v>5171</v>
      </c>
      <c r="K36" s="53" t="s">
        <v>6147</v>
      </c>
      <c r="L36" s="53" t="s">
        <v>157</v>
      </c>
      <c r="M36" t="s">
        <v>6148</v>
      </c>
      <c r="N36" s="53">
        <v>16</v>
      </c>
      <c r="O36" s="53">
        <v>57</v>
      </c>
      <c r="P36" s="53" t="s">
        <v>4835</v>
      </c>
      <c r="R36" t="s">
        <v>6149</v>
      </c>
    </row>
    <row r="37" spans="1:18" x14ac:dyDescent="0.4">
      <c r="A37" t="s">
        <v>1804</v>
      </c>
      <c r="B37" s="53" t="s">
        <v>252</v>
      </c>
      <c r="C37" s="74">
        <v>34870351</v>
      </c>
      <c r="D37" s="74">
        <v>34870376</v>
      </c>
      <c r="E37" s="53">
        <f t="shared" si="1"/>
        <v>25</v>
      </c>
      <c r="F37" t="s">
        <v>1807</v>
      </c>
      <c r="G37" t="s">
        <v>1808</v>
      </c>
      <c r="H37" s="53" t="s">
        <v>1805</v>
      </c>
      <c r="I37" s="53" t="s">
        <v>1806</v>
      </c>
      <c r="J37" s="53" t="s">
        <v>4921</v>
      </c>
      <c r="K37" s="53" t="s">
        <v>6150</v>
      </c>
      <c r="L37" s="53" t="s">
        <v>157</v>
      </c>
      <c r="M37" t="s">
        <v>6151</v>
      </c>
      <c r="N37" s="53">
        <v>0</v>
      </c>
      <c r="O37" s="53">
        <v>60</v>
      </c>
      <c r="P37" s="53" t="s">
        <v>5173</v>
      </c>
      <c r="R37" t="s">
        <v>6152</v>
      </c>
    </row>
    <row r="38" spans="1:18" x14ac:dyDescent="0.4">
      <c r="A38" t="s">
        <v>3698</v>
      </c>
      <c r="B38" s="53" t="s">
        <v>252</v>
      </c>
      <c r="C38" s="74">
        <v>35362648</v>
      </c>
      <c r="D38" s="74">
        <v>35362682</v>
      </c>
      <c r="E38" s="53">
        <f t="shared" si="1"/>
        <v>34</v>
      </c>
      <c r="F38" t="s">
        <v>3701</v>
      </c>
      <c r="G38" t="s">
        <v>3702</v>
      </c>
      <c r="H38" s="53" t="s">
        <v>5292</v>
      </c>
      <c r="I38" s="53" t="s">
        <v>5293</v>
      </c>
      <c r="J38" s="53" t="s">
        <v>5294</v>
      </c>
      <c r="K38" s="53" t="s">
        <v>5292</v>
      </c>
      <c r="L38" s="53" t="s">
        <v>4650</v>
      </c>
      <c r="M38" t="s">
        <v>6153</v>
      </c>
      <c r="N38" s="53">
        <v>0</v>
      </c>
      <c r="O38" s="53">
        <v>60</v>
      </c>
      <c r="P38" s="53" t="s">
        <v>4656</v>
      </c>
      <c r="R38" t="s">
        <v>6154</v>
      </c>
    </row>
    <row r="39" spans="1:18" x14ac:dyDescent="0.4">
      <c r="A39" t="s">
        <v>1915</v>
      </c>
      <c r="B39" s="53" t="s">
        <v>252</v>
      </c>
      <c r="C39" s="74">
        <v>36061370</v>
      </c>
      <c r="D39" s="74">
        <v>36061414</v>
      </c>
      <c r="E39" s="53">
        <f t="shared" si="1"/>
        <v>44</v>
      </c>
      <c r="F39" t="s">
        <v>1918</v>
      </c>
      <c r="G39" t="s">
        <v>1919</v>
      </c>
      <c r="H39" s="53" t="s">
        <v>1916</v>
      </c>
      <c r="I39" s="53" t="s">
        <v>1917</v>
      </c>
      <c r="J39" s="53" t="s">
        <v>5084</v>
      </c>
      <c r="K39" s="53" t="s">
        <v>6155</v>
      </c>
      <c r="L39" s="53" t="s">
        <v>157</v>
      </c>
      <c r="M39" t="s">
        <v>6156</v>
      </c>
      <c r="N39" s="53">
        <v>16</v>
      </c>
      <c r="O39" s="53">
        <v>22</v>
      </c>
      <c r="P39" s="53" t="s">
        <v>6157</v>
      </c>
      <c r="R39" t="s">
        <v>6158</v>
      </c>
    </row>
    <row r="40" spans="1:18" x14ac:dyDescent="0.4">
      <c r="A40" t="s">
        <v>1661</v>
      </c>
      <c r="B40" s="53" t="s">
        <v>252</v>
      </c>
      <c r="C40" s="74">
        <v>37138804</v>
      </c>
      <c r="D40" s="74">
        <v>37138862</v>
      </c>
      <c r="E40" s="53">
        <f t="shared" si="1"/>
        <v>58</v>
      </c>
      <c r="F40" t="s">
        <v>1664</v>
      </c>
      <c r="G40" t="s">
        <v>1665</v>
      </c>
      <c r="H40" s="53" t="s">
        <v>1662</v>
      </c>
      <c r="I40" s="53" t="s">
        <v>1663</v>
      </c>
      <c r="J40" s="53" t="s">
        <v>4731</v>
      </c>
      <c r="K40" s="53" t="s">
        <v>1663</v>
      </c>
      <c r="L40" s="53" t="s">
        <v>4650</v>
      </c>
      <c r="M40" t="s">
        <v>6159</v>
      </c>
      <c r="N40" s="53">
        <v>0</v>
      </c>
      <c r="O40" s="53">
        <v>47</v>
      </c>
      <c r="P40" s="53" t="s">
        <v>4656</v>
      </c>
      <c r="R40" t="s">
        <v>6160</v>
      </c>
    </row>
    <row r="41" spans="1:18" x14ac:dyDescent="0.4">
      <c r="A41" t="s">
        <v>1486</v>
      </c>
      <c r="B41" s="53" t="s">
        <v>252</v>
      </c>
      <c r="C41" s="74">
        <v>44036619</v>
      </c>
      <c r="D41" s="74">
        <v>44036657</v>
      </c>
      <c r="E41" s="53">
        <f t="shared" si="1"/>
        <v>38</v>
      </c>
      <c r="F41" t="s">
        <v>1489</v>
      </c>
      <c r="G41" t="s">
        <v>1490</v>
      </c>
      <c r="H41" s="53" t="s">
        <v>1487</v>
      </c>
      <c r="I41" s="53" t="s">
        <v>1488</v>
      </c>
      <c r="J41" s="53" t="s">
        <v>5427</v>
      </c>
      <c r="K41" s="53" t="s">
        <v>1487</v>
      </c>
      <c r="L41" s="53" t="s">
        <v>4650</v>
      </c>
      <c r="M41" t="s">
        <v>6161</v>
      </c>
      <c r="N41" s="53">
        <v>16</v>
      </c>
      <c r="O41" s="53">
        <v>60</v>
      </c>
      <c r="P41" s="53" t="s">
        <v>4656</v>
      </c>
      <c r="R41" t="s">
        <v>6162</v>
      </c>
    </row>
    <row r="42" spans="1:18" x14ac:dyDescent="0.4">
      <c r="A42" t="s">
        <v>2724</v>
      </c>
      <c r="B42" s="53" t="s">
        <v>252</v>
      </c>
      <c r="C42" s="74">
        <v>52051503</v>
      </c>
      <c r="D42" s="74">
        <v>52051529</v>
      </c>
      <c r="E42" s="53">
        <f t="shared" si="1"/>
        <v>26</v>
      </c>
      <c r="F42" t="s">
        <v>2727</v>
      </c>
      <c r="G42" t="s">
        <v>2728</v>
      </c>
      <c r="H42" s="53" t="s">
        <v>2725</v>
      </c>
      <c r="I42" s="53" t="s">
        <v>2726</v>
      </c>
      <c r="J42" s="53" t="s">
        <v>5252</v>
      </c>
      <c r="K42" s="53" t="s">
        <v>2725</v>
      </c>
      <c r="L42" s="53" t="s">
        <v>4650</v>
      </c>
      <c r="M42" t="s">
        <v>6163</v>
      </c>
      <c r="N42" s="53">
        <v>0</v>
      </c>
      <c r="O42" s="53">
        <v>60</v>
      </c>
      <c r="P42" s="53" t="s">
        <v>4656</v>
      </c>
      <c r="R42" t="s">
        <v>6164</v>
      </c>
    </row>
    <row r="43" spans="1:18" s="54" customFormat="1" x14ac:dyDescent="0.4">
      <c r="A43" t="s">
        <v>2532</v>
      </c>
      <c r="B43" s="53" t="s">
        <v>252</v>
      </c>
      <c r="C43" s="74">
        <v>53397348</v>
      </c>
      <c r="D43" s="74">
        <v>53397399</v>
      </c>
      <c r="E43" s="53">
        <f t="shared" si="1"/>
        <v>51</v>
      </c>
      <c r="F43" t="s">
        <v>2535</v>
      </c>
      <c r="G43" t="s">
        <v>2536</v>
      </c>
      <c r="H43" s="53" t="s">
        <v>2533</v>
      </c>
      <c r="I43" s="53" t="s">
        <v>2534</v>
      </c>
      <c r="J43" s="53" t="s">
        <v>5589</v>
      </c>
      <c r="K43" s="53" t="s">
        <v>2534</v>
      </c>
      <c r="L43" s="53" t="s">
        <v>4650</v>
      </c>
      <c r="M43" t="s">
        <v>6165</v>
      </c>
      <c r="N43" s="53">
        <v>0</v>
      </c>
      <c r="O43" s="53">
        <v>60</v>
      </c>
      <c r="P43" s="53" t="s">
        <v>4656</v>
      </c>
      <c r="Q43"/>
      <c r="R43" t="s">
        <v>6166</v>
      </c>
    </row>
    <row r="44" spans="1:18" s="54" customFormat="1" x14ac:dyDescent="0.4">
      <c r="A44" t="s">
        <v>3732</v>
      </c>
      <c r="B44" s="53" t="s">
        <v>314</v>
      </c>
      <c r="C44" s="74">
        <v>9588612</v>
      </c>
      <c r="D44" s="74">
        <v>9588638</v>
      </c>
      <c r="E44" s="53">
        <f t="shared" si="1"/>
        <v>26</v>
      </c>
      <c r="F44" t="s">
        <v>3735</v>
      </c>
      <c r="G44" t="s">
        <v>3736</v>
      </c>
      <c r="H44" s="53" t="s">
        <v>3733</v>
      </c>
      <c r="I44" s="53" t="s">
        <v>3734</v>
      </c>
      <c r="J44" s="53" t="s">
        <v>5047</v>
      </c>
      <c r="K44" s="53" t="s">
        <v>3733</v>
      </c>
      <c r="L44" s="53" t="s">
        <v>4650</v>
      </c>
      <c r="M44" t="s">
        <v>5048</v>
      </c>
      <c r="N44" s="53">
        <v>0</v>
      </c>
      <c r="O44" s="53">
        <v>60</v>
      </c>
      <c r="P44" s="53" t="s">
        <v>4696</v>
      </c>
      <c r="Q44"/>
      <c r="R44" t="s">
        <v>6167</v>
      </c>
    </row>
    <row r="45" spans="1:18" s="54" customFormat="1" x14ac:dyDescent="0.4">
      <c r="A45" t="s">
        <v>3317</v>
      </c>
      <c r="B45" s="53" t="s">
        <v>314</v>
      </c>
      <c r="C45" s="85">
        <v>9598548</v>
      </c>
      <c r="D45" s="74">
        <v>9598576</v>
      </c>
      <c r="E45" s="53">
        <f t="shared" si="1"/>
        <v>28</v>
      </c>
      <c r="F45" t="s">
        <v>3320</v>
      </c>
      <c r="G45" t="s">
        <v>3321</v>
      </c>
      <c r="H45" s="53" t="s">
        <v>3318</v>
      </c>
      <c r="I45" s="53" t="s">
        <v>3319</v>
      </c>
      <c r="J45" s="53" t="s">
        <v>5473</v>
      </c>
      <c r="K45" s="53" t="s">
        <v>3318</v>
      </c>
      <c r="L45" s="53" t="s">
        <v>4650</v>
      </c>
      <c r="M45" t="s">
        <v>6168</v>
      </c>
      <c r="N45" s="53">
        <v>16</v>
      </c>
      <c r="O45" s="53">
        <v>10</v>
      </c>
      <c r="P45" s="53" t="s">
        <v>6169</v>
      </c>
      <c r="Q45"/>
      <c r="R45" t="s">
        <v>6170</v>
      </c>
    </row>
    <row r="46" spans="1:18" s="54" customFormat="1" x14ac:dyDescent="0.4">
      <c r="A46" t="s">
        <v>1180</v>
      </c>
      <c r="B46" s="53" t="s">
        <v>314</v>
      </c>
      <c r="C46" s="74">
        <v>17561350</v>
      </c>
      <c r="D46" s="74">
        <v>17561381</v>
      </c>
      <c r="E46" s="53">
        <f t="shared" si="1"/>
        <v>31</v>
      </c>
      <c r="F46" t="s">
        <v>1183</v>
      </c>
      <c r="G46" t="s">
        <v>1184</v>
      </c>
      <c r="H46" s="53" t="s">
        <v>4853</v>
      </c>
      <c r="I46" s="53" t="s">
        <v>4854</v>
      </c>
      <c r="J46" s="53" t="s">
        <v>4855</v>
      </c>
      <c r="K46" s="53" t="s">
        <v>4853</v>
      </c>
      <c r="L46" s="53" t="s">
        <v>4650</v>
      </c>
      <c r="M46" t="s">
        <v>6171</v>
      </c>
      <c r="N46" s="53">
        <v>0</v>
      </c>
      <c r="O46" s="53">
        <v>25</v>
      </c>
      <c r="P46" s="53" t="s">
        <v>4656</v>
      </c>
      <c r="Q46"/>
      <c r="R46" t="s">
        <v>6172</v>
      </c>
    </row>
    <row r="47" spans="1:18" s="54" customFormat="1" x14ac:dyDescent="0.4">
      <c r="A47" t="s">
        <v>3784</v>
      </c>
      <c r="B47" s="53" t="s">
        <v>314</v>
      </c>
      <c r="C47" s="74">
        <v>20344919</v>
      </c>
      <c r="D47" s="74">
        <v>20344952</v>
      </c>
      <c r="E47" s="53">
        <f t="shared" si="1"/>
        <v>33</v>
      </c>
      <c r="F47" t="s">
        <v>3787</v>
      </c>
      <c r="G47" t="s">
        <v>3788</v>
      </c>
      <c r="H47" s="53" t="s">
        <v>3785</v>
      </c>
      <c r="I47" s="53" t="s">
        <v>3786</v>
      </c>
      <c r="J47" s="53" t="s">
        <v>5616</v>
      </c>
      <c r="K47" s="53" t="s">
        <v>5617</v>
      </c>
      <c r="L47" s="53" t="s">
        <v>157</v>
      </c>
      <c r="M47" t="s">
        <v>6173</v>
      </c>
      <c r="N47" s="53">
        <v>0</v>
      </c>
      <c r="O47" s="53">
        <v>5</v>
      </c>
      <c r="P47" s="53" t="s">
        <v>4690</v>
      </c>
      <c r="Q47"/>
      <c r="R47" t="s">
        <v>6174</v>
      </c>
    </row>
    <row r="48" spans="1:18" s="54" customFormat="1" x14ac:dyDescent="0.4">
      <c r="A48" s="54" t="s">
        <v>6175</v>
      </c>
      <c r="B48" s="55" t="s">
        <v>314</v>
      </c>
      <c r="C48" s="75">
        <v>26622988</v>
      </c>
      <c r="D48" s="75">
        <v>26623024</v>
      </c>
      <c r="E48" s="55">
        <f t="shared" si="1"/>
        <v>36</v>
      </c>
      <c r="F48" s="54" t="s">
        <v>2648</v>
      </c>
      <c r="G48" s="54" t="s">
        <v>2649</v>
      </c>
      <c r="H48" s="55" t="s">
        <v>2646</v>
      </c>
      <c r="I48" s="55" t="s">
        <v>2647</v>
      </c>
      <c r="J48" s="55" t="s">
        <v>4959</v>
      </c>
      <c r="K48" s="55" t="s">
        <v>4960</v>
      </c>
      <c r="L48" s="55" t="s">
        <v>157</v>
      </c>
      <c r="M48" s="54" t="s">
        <v>6176</v>
      </c>
      <c r="N48" s="55">
        <v>16</v>
      </c>
      <c r="O48" s="55">
        <v>0</v>
      </c>
      <c r="P48" s="55" t="s">
        <v>4919</v>
      </c>
      <c r="R48" t="s">
        <v>6177</v>
      </c>
    </row>
    <row r="49" spans="1:18" s="54" customFormat="1" x14ac:dyDescent="0.4">
      <c r="A49" s="54" t="s">
        <v>6175</v>
      </c>
      <c r="B49" s="55" t="s">
        <v>314</v>
      </c>
      <c r="C49" s="75">
        <v>29291587</v>
      </c>
      <c r="D49" s="75">
        <v>29291621</v>
      </c>
      <c r="E49" s="55">
        <f t="shared" si="1"/>
        <v>34</v>
      </c>
      <c r="F49" s="54" t="s">
        <v>2648</v>
      </c>
      <c r="G49" s="54" t="s">
        <v>2649</v>
      </c>
      <c r="H49" s="55" t="s">
        <v>2646</v>
      </c>
      <c r="I49" s="55" t="s">
        <v>2647</v>
      </c>
      <c r="J49" s="55" t="s">
        <v>4959</v>
      </c>
      <c r="K49" s="55" t="s">
        <v>2647</v>
      </c>
      <c r="L49" s="55" t="s">
        <v>4650</v>
      </c>
      <c r="M49" s="54" t="s">
        <v>6178</v>
      </c>
      <c r="N49" s="55">
        <v>0</v>
      </c>
      <c r="O49" s="55">
        <v>0</v>
      </c>
      <c r="P49" s="55" t="s">
        <v>4690</v>
      </c>
      <c r="R49" t="s">
        <v>6179</v>
      </c>
    </row>
    <row r="50" spans="1:18" x14ac:dyDescent="0.4">
      <c r="A50" t="s">
        <v>2622</v>
      </c>
      <c r="B50" s="53" t="s">
        <v>314</v>
      </c>
      <c r="C50" s="74">
        <v>33896880</v>
      </c>
      <c r="D50" s="74">
        <v>33896915</v>
      </c>
      <c r="E50" s="53">
        <f t="shared" si="1"/>
        <v>35</v>
      </c>
      <c r="F50" t="s">
        <v>2625</v>
      </c>
      <c r="G50" t="s">
        <v>2626</v>
      </c>
      <c r="H50" s="53" t="s">
        <v>2623</v>
      </c>
      <c r="I50" s="53" t="s">
        <v>2624</v>
      </c>
      <c r="J50" s="53" t="s">
        <v>4832</v>
      </c>
      <c r="K50" s="53" t="s">
        <v>4833</v>
      </c>
      <c r="L50" s="53" t="s">
        <v>157</v>
      </c>
      <c r="M50" t="s">
        <v>4837</v>
      </c>
      <c r="N50" s="53">
        <v>16</v>
      </c>
      <c r="O50" s="53">
        <v>60</v>
      </c>
      <c r="P50" s="53" t="s">
        <v>4835</v>
      </c>
      <c r="R50" t="s">
        <v>6180</v>
      </c>
    </row>
    <row r="51" spans="1:18" x14ac:dyDescent="0.4">
      <c r="A51" t="s">
        <v>335</v>
      </c>
      <c r="B51" s="53" t="s">
        <v>314</v>
      </c>
      <c r="C51" s="74">
        <v>39126750</v>
      </c>
      <c r="D51" s="74">
        <v>39126796</v>
      </c>
      <c r="E51" s="53">
        <f t="shared" si="1"/>
        <v>46</v>
      </c>
      <c r="F51" t="s">
        <v>338</v>
      </c>
      <c r="G51" t="s">
        <v>339</v>
      </c>
      <c r="H51" s="53" t="s">
        <v>336</v>
      </c>
      <c r="I51" s="53" t="s">
        <v>337</v>
      </c>
      <c r="J51" s="53" t="s">
        <v>5644</v>
      </c>
      <c r="K51" s="53" t="s">
        <v>5645</v>
      </c>
      <c r="L51" s="53" t="s">
        <v>157</v>
      </c>
      <c r="M51" t="s">
        <v>5646</v>
      </c>
      <c r="N51" s="53">
        <v>0</v>
      </c>
      <c r="O51" s="53">
        <v>60</v>
      </c>
      <c r="P51" s="53" t="s">
        <v>4656</v>
      </c>
      <c r="R51" t="s">
        <v>6181</v>
      </c>
    </row>
    <row r="52" spans="1:18" x14ac:dyDescent="0.4">
      <c r="A52" t="s">
        <v>3096</v>
      </c>
      <c r="B52" s="53" t="s">
        <v>314</v>
      </c>
      <c r="C52" s="74">
        <v>40436166</v>
      </c>
      <c r="D52" s="74">
        <v>40436224</v>
      </c>
      <c r="E52" s="53">
        <f t="shared" si="1"/>
        <v>58</v>
      </c>
      <c r="F52" t="s">
        <v>3099</v>
      </c>
      <c r="G52" t="s">
        <v>6001</v>
      </c>
      <c r="H52" s="53" t="s">
        <v>3097</v>
      </c>
      <c r="I52" s="53" t="s">
        <v>3098</v>
      </c>
      <c r="J52" s="53" t="s">
        <v>6002</v>
      </c>
      <c r="K52" s="53" t="s">
        <v>3097</v>
      </c>
      <c r="L52" s="53" t="s">
        <v>4650</v>
      </c>
      <c r="M52" t="s">
        <v>6003</v>
      </c>
      <c r="N52" s="53">
        <v>0</v>
      </c>
      <c r="O52" s="53">
        <v>60</v>
      </c>
      <c r="P52" s="53" t="s">
        <v>4656</v>
      </c>
      <c r="R52" t="s">
        <v>6182</v>
      </c>
    </row>
    <row r="53" spans="1:18" x14ac:dyDescent="0.4">
      <c r="A53" t="s">
        <v>2391</v>
      </c>
      <c r="B53" s="53" t="s">
        <v>314</v>
      </c>
      <c r="C53" s="74">
        <v>48430205</v>
      </c>
      <c r="D53" s="74">
        <v>48430243</v>
      </c>
      <c r="E53" s="53">
        <f t="shared" si="1"/>
        <v>38</v>
      </c>
      <c r="F53" t="s">
        <v>2394</v>
      </c>
      <c r="G53" t="s">
        <v>2395</v>
      </c>
      <c r="H53" s="53" t="s">
        <v>2392</v>
      </c>
      <c r="I53" s="53" t="s">
        <v>2393</v>
      </c>
      <c r="J53" s="53" t="s">
        <v>4886</v>
      </c>
      <c r="K53" s="53" t="s">
        <v>4887</v>
      </c>
      <c r="L53" s="53" t="s">
        <v>157</v>
      </c>
      <c r="M53" t="s">
        <v>6183</v>
      </c>
      <c r="N53" s="53">
        <v>0</v>
      </c>
      <c r="O53" s="53">
        <v>60</v>
      </c>
      <c r="P53" s="53" t="s">
        <v>4656</v>
      </c>
      <c r="R53" t="s">
        <v>6184</v>
      </c>
    </row>
    <row r="54" spans="1:18" x14ac:dyDescent="0.4">
      <c r="A54" t="s">
        <v>3899</v>
      </c>
      <c r="B54" s="53" t="s">
        <v>314</v>
      </c>
      <c r="C54" s="74">
        <v>61138750</v>
      </c>
      <c r="D54" s="74">
        <v>61138782</v>
      </c>
      <c r="E54" s="53">
        <f t="shared" si="1"/>
        <v>32</v>
      </c>
      <c r="F54" t="s">
        <v>3902</v>
      </c>
      <c r="G54" t="s">
        <v>6005</v>
      </c>
      <c r="H54" s="53" t="s">
        <v>3900</v>
      </c>
      <c r="I54" s="53" t="s">
        <v>3901</v>
      </c>
      <c r="J54" s="53" t="s">
        <v>6006</v>
      </c>
      <c r="K54" s="53" t="s">
        <v>3901</v>
      </c>
      <c r="L54" s="53" t="s">
        <v>4650</v>
      </c>
      <c r="M54" t="s">
        <v>6007</v>
      </c>
      <c r="N54" s="53">
        <v>0</v>
      </c>
      <c r="O54" s="53">
        <v>60</v>
      </c>
      <c r="P54" s="53" t="s">
        <v>4656</v>
      </c>
      <c r="R54" t="s">
        <v>6185</v>
      </c>
    </row>
    <row r="55" spans="1:18" x14ac:dyDescent="0.4">
      <c r="A55" t="s">
        <v>2166</v>
      </c>
      <c r="B55" s="53" t="s">
        <v>314</v>
      </c>
      <c r="C55" s="74">
        <v>72097671</v>
      </c>
      <c r="D55" s="74">
        <v>72097697</v>
      </c>
      <c r="E55" s="53">
        <f t="shared" si="1"/>
        <v>26</v>
      </c>
      <c r="F55" t="s">
        <v>2169</v>
      </c>
      <c r="G55" t="s">
        <v>2170</v>
      </c>
      <c r="H55" s="53" t="s">
        <v>2167</v>
      </c>
      <c r="I55" s="53" t="s">
        <v>2168</v>
      </c>
      <c r="J55" s="53" t="s">
        <v>4649</v>
      </c>
      <c r="K55" s="53" t="s">
        <v>6186</v>
      </c>
      <c r="L55" s="53" t="s">
        <v>157</v>
      </c>
      <c r="M55" t="s">
        <v>6187</v>
      </c>
      <c r="N55" s="53">
        <v>16</v>
      </c>
      <c r="O55" s="53">
        <v>60</v>
      </c>
      <c r="P55" s="53" t="s">
        <v>4783</v>
      </c>
      <c r="R55" t="s">
        <v>6188</v>
      </c>
    </row>
    <row r="56" spans="1:18" x14ac:dyDescent="0.4">
      <c r="A56" s="54" t="s">
        <v>2645</v>
      </c>
      <c r="B56" s="55" t="s">
        <v>314</v>
      </c>
      <c r="C56" s="75"/>
      <c r="D56" s="75" t="s">
        <v>2650</v>
      </c>
      <c r="E56" s="55"/>
      <c r="F56" s="54"/>
      <c r="G56" s="54"/>
      <c r="H56" s="55"/>
      <c r="I56" s="55"/>
      <c r="J56" s="55"/>
      <c r="K56" s="55"/>
      <c r="L56" s="55"/>
      <c r="M56" s="54"/>
      <c r="N56" s="55"/>
      <c r="O56" s="55"/>
      <c r="P56" s="55"/>
      <c r="Q56" s="54"/>
    </row>
    <row r="57" spans="1:18" x14ac:dyDescent="0.4">
      <c r="A57" t="s">
        <v>1343</v>
      </c>
      <c r="B57" s="53" t="s">
        <v>516</v>
      </c>
      <c r="C57" s="74">
        <v>6690851</v>
      </c>
      <c r="D57" s="74">
        <v>6690909</v>
      </c>
      <c r="E57" s="53">
        <f t="shared" ref="E57:E70" si="2">D57-C57</f>
        <v>58</v>
      </c>
      <c r="F57" t="s">
        <v>1346</v>
      </c>
      <c r="G57" t="s">
        <v>1347</v>
      </c>
      <c r="H57" s="53" t="s">
        <v>1344</v>
      </c>
      <c r="I57" s="53" t="s">
        <v>1345</v>
      </c>
      <c r="J57" s="53" t="s">
        <v>4753</v>
      </c>
      <c r="K57" s="53" t="s">
        <v>1344</v>
      </c>
      <c r="L57" s="53" t="s">
        <v>4650</v>
      </c>
      <c r="M57" t="s">
        <v>4754</v>
      </c>
      <c r="N57" s="53">
        <v>0</v>
      </c>
      <c r="O57" s="53">
        <v>57</v>
      </c>
      <c r="P57" s="53" t="s">
        <v>4656</v>
      </c>
      <c r="R57" t="s">
        <v>6189</v>
      </c>
    </row>
    <row r="58" spans="1:18" x14ac:dyDescent="0.4">
      <c r="A58" s="54" t="s">
        <v>6190</v>
      </c>
      <c r="B58" s="55" t="s">
        <v>516</v>
      </c>
      <c r="C58" s="75">
        <v>13969483</v>
      </c>
      <c r="D58" s="75">
        <v>13969509</v>
      </c>
      <c r="E58" s="55">
        <f t="shared" si="2"/>
        <v>26</v>
      </c>
      <c r="F58" s="54" t="s">
        <v>2190</v>
      </c>
      <c r="G58" s="54" t="s">
        <v>2191</v>
      </c>
      <c r="H58" s="55" t="s">
        <v>2188</v>
      </c>
      <c r="I58" s="55" t="s">
        <v>2189</v>
      </c>
      <c r="J58" s="55" t="s">
        <v>4723</v>
      </c>
      <c r="K58" s="55" t="s">
        <v>4724</v>
      </c>
      <c r="L58" s="55" t="s">
        <v>157</v>
      </c>
      <c r="M58" s="54" t="s">
        <v>6191</v>
      </c>
      <c r="N58" s="55">
        <v>16</v>
      </c>
      <c r="O58" s="55">
        <v>0</v>
      </c>
      <c r="P58" s="55" t="s">
        <v>5092</v>
      </c>
      <c r="Q58" s="54"/>
      <c r="R58" t="s">
        <v>6192</v>
      </c>
    </row>
    <row r="59" spans="1:18" x14ac:dyDescent="0.4">
      <c r="A59" s="54" t="s">
        <v>6190</v>
      </c>
      <c r="B59" s="55" t="s">
        <v>516</v>
      </c>
      <c r="C59" s="75">
        <v>18305239</v>
      </c>
      <c r="D59" s="75">
        <v>18305267</v>
      </c>
      <c r="E59" s="55">
        <f t="shared" si="2"/>
        <v>28</v>
      </c>
      <c r="F59" s="54" t="s">
        <v>2190</v>
      </c>
      <c r="G59" s="54" t="s">
        <v>2191</v>
      </c>
      <c r="H59" s="55" t="s">
        <v>2188</v>
      </c>
      <c r="I59" s="55" t="s">
        <v>2189</v>
      </c>
      <c r="J59" s="55" t="s">
        <v>4723</v>
      </c>
      <c r="K59" s="55" t="s">
        <v>4724</v>
      </c>
      <c r="L59" s="55" t="s">
        <v>157</v>
      </c>
      <c r="M59" s="54" t="s">
        <v>6193</v>
      </c>
      <c r="N59" s="55">
        <v>16</v>
      </c>
      <c r="O59" s="55">
        <v>0</v>
      </c>
      <c r="P59" s="55" t="s">
        <v>4919</v>
      </c>
      <c r="Q59" s="54"/>
      <c r="R59" t="s">
        <v>6194</v>
      </c>
    </row>
    <row r="60" spans="1:18" x14ac:dyDescent="0.4">
      <c r="A60" t="s">
        <v>2212</v>
      </c>
      <c r="B60" s="53" t="s">
        <v>516</v>
      </c>
      <c r="C60" s="74">
        <v>20118783</v>
      </c>
      <c r="D60" s="74">
        <v>20118827</v>
      </c>
      <c r="E60" s="53">
        <f t="shared" si="2"/>
        <v>44</v>
      </c>
      <c r="F60" t="s">
        <v>2215</v>
      </c>
      <c r="G60" t="s">
        <v>2216</v>
      </c>
      <c r="H60" s="53" t="s">
        <v>2213</v>
      </c>
      <c r="I60" s="53" t="s">
        <v>2214</v>
      </c>
      <c r="J60" s="53" t="s">
        <v>5504</v>
      </c>
      <c r="K60" s="53" t="s">
        <v>2213</v>
      </c>
      <c r="L60" s="53" t="s">
        <v>4650</v>
      </c>
      <c r="M60" t="s">
        <v>5505</v>
      </c>
      <c r="N60" s="53">
        <v>16</v>
      </c>
      <c r="O60" s="53">
        <v>60</v>
      </c>
      <c r="P60" s="53" t="s">
        <v>4656</v>
      </c>
      <c r="Q60" s="53" t="s">
        <v>6195</v>
      </c>
      <c r="R60" t="s">
        <v>5348</v>
      </c>
    </row>
    <row r="61" spans="1:18" x14ac:dyDescent="0.4">
      <c r="A61" t="s">
        <v>3284</v>
      </c>
      <c r="B61" s="53" t="s">
        <v>516</v>
      </c>
      <c r="C61" s="74">
        <v>22443837</v>
      </c>
      <c r="D61" s="74">
        <v>22443878</v>
      </c>
      <c r="E61" s="53">
        <f t="shared" si="2"/>
        <v>41</v>
      </c>
      <c r="F61" t="s">
        <v>3287</v>
      </c>
      <c r="G61" t="s">
        <v>3288</v>
      </c>
      <c r="H61" s="53" t="s">
        <v>3285</v>
      </c>
      <c r="I61" s="53" t="s">
        <v>3286</v>
      </c>
      <c r="J61" s="53" t="s">
        <v>4698</v>
      </c>
      <c r="K61" s="53" t="s">
        <v>6196</v>
      </c>
      <c r="L61" s="53" t="s">
        <v>157</v>
      </c>
      <c r="M61" t="s">
        <v>6197</v>
      </c>
      <c r="N61" s="53">
        <v>16</v>
      </c>
      <c r="O61" s="53">
        <v>60</v>
      </c>
      <c r="P61" s="53" t="s">
        <v>6198</v>
      </c>
      <c r="R61" t="s">
        <v>6199</v>
      </c>
    </row>
    <row r="62" spans="1:18" x14ac:dyDescent="0.4">
      <c r="A62" s="54" t="s">
        <v>5189</v>
      </c>
      <c r="B62" s="55" t="s">
        <v>516</v>
      </c>
      <c r="C62" s="75">
        <v>28090883</v>
      </c>
      <c r="D62" s="75">
        <v>28090894</v>
      </c>
      <c r="E62" s="55">
        <f t="shared" si="2"/>
        <v>11</v>
      </c>
      <c r="F62" s="54" t="s">
        <v>3548</v>
      </c>
      <c r="G62" s="54" t="s">
        <v>3549</v>
      </c>
      <c r="H62" s="55" t="s">
        <v>5182</v>
      </c>
      <c r="I62" s="55" t="s">
        <v>5183</v>
      </c>
      <c r="J62" s="55" t="s">
        <v>5184</v>
      </c>
      <c r="K62" s="55" t="s">
        <v>5185</v>
      </c>
      <c r="L62" s="55" t="s">
        <v>157</v>
      </c>
      <c r="M62" s="54" t="s">
        <v>6200</v>
      </c>
      <c r="N62" s="55">
        <v>16</v>
      </c>
      <c r="O62" s="55">
        <v>0</v>
      </c>
      <c r="P62" s="55" t="s">
        <v>5281</v>
      </c>
      <c r="Q62" s="54"/>
      <c r="R62" t="s">
        <v>6201</v>
      </c>
    </row>
    <row r="63" spans="1:18" x14ac:dyDescent="0.4">
      <c r="A63" s="54" t="s">
        <v>5189</v>
      </c>
      <c r="B63" s="55" t="s">
        <v>516</v>
      </c>
      <c r="C63" s="75">
        <v>28090873</v>
      </c>
      <c r="D63" s="75">
        <v>28090896</v>
      </c>
      <c r="E63" s="55">
        <f t="shared" si="2"/>
        <v>23</v>
      </c>
      <c r="F63" s="54" t="s">
        <v>3548</v>
      </c>
      <c r="G63" s="54" t="s">
        <v>3549</v>
      </c>
      <c r="H63" s="55" t="s">
        <v>5182</v>
      </c>
      <c r="I63" s="55" t="s">
        <v>5183</v>
      </c>
      <c r="J63" s="55" t="s">
        <v>5184</v>
      </c>
      <c r="K63" s="55" t="s">
        <v>5185</v>
      </c>
      <c r="L63" s="55" t="s">
        <v>157</v>
      </c>
      <c r="M63" s="54" t="s">
        <v>6202</v>
      </c>
      <c r="N63" s="55">
        <v>16</v>
      </c>
      <c r="O63" s="55">
        <v>6</v>
      </c>
      <c r="P63" s="55" t="s">
        <v>6203</v>
      </c>
      <c r="Q63" s="54"/>
      <c r="R63" t="s">
        <v>6204</v>
      </c>
    </row>
    <row r="64" spans="1:18" x14ac:dyDescent="0.4">
      <c r="A64" t="s">
        <v>3156</v>
      </c>
      <c r="B64" s="53" t="s">
        <v>516</v>
      </c>
      <c r="C64" s="74">
        <v>48716449</v>
      </c>
      <c r="D64" s="74">
        <v>48716473</v>
      </c>
      <c r="E64" s="53">
        <f t="shared" si="2"/>
        <v>24</v>
      </c>
      <c r="F64" t="s">
        <v>3159</v>
      </c>
      <c r="G64" t="s">
        <v>6019</v>
      </c>
      <c r="H64" s="53" t="s">
        <v>3157</v>
      </c>
      <c r="I64" s="53" t="s">
        <v>3158</v>
      </c>
      <c r="J64" s="53" t="s">
        <v>6020</v>
      </c>
      <c r="K64" s="53" t="s">
        <v>3157</v>
      </c>
      <c r="L64" s="53" t="s">
        <v>4650</v>
      </c>
      <c r="M64" t="s">
        <v>6205</v>
      </c>
      <c r="N64" s="53">
        <v>0</v>
      </c>
      <c r="O64" s="53">
        <v>60</v>
      </c>
      <c r="P64" s="53" t="s">
        <v>4721</v>
      </c>
      <c r="R64" t="s">
        <v>6206</v>
      </c>
    </row>
    <row r="65" spans="1:18" x14ac:dyDescent="0.4">
      <c r="A65" t="s">
        <v>3889</v>
      </c>
      <c r="B65" s="53" t="s">
        <v>516</v>
      </c>
      <c r="C65" s="74">
        <v>49353502</v>
      </c>
      <c r="D65" s="74">
        <v>49353548</v>
      </c>
      <c r="E65" s="53">
        <f t="shared" si="2"/>
        <v>46</v>
      </c>
      <c r="F65" t="s">
        <v>3892</v>
      </c>
      <c r="G65" t="s">
        <v>6023</v>
      </c>
      <c r="H65" s="53" t="s">
        <v>3890</v>
      </c>
      <c r="I65" s="53" t="s">
        <v>3891</v>
      </c>
      <c r="J65" s="53" t="s">
        <v>6024</v>
      </c>
      <c r="K65" s="53" t="s">
        <v>3890</v>
      </c>
      <c r="L65" s="53" t="s">
        <v>4650</v>
      </c>
      <c r="M65" t="s">
        <v>6025</v>
      </c>
      <c r="N65" s="53">
        <v>0</v>
      </c>
      <c r="O65" s="53">
        <v>39</v>
      </c>
      <c r="P65" s="53" t="s">
        <v>4652</v>
      </c>
      <c r="R65" t="s">
        <v>6207</v>
      </c>
    </row>
    <row r="66" spans="1:18" x14ac:dyDescent="0.4">
      <c r="A66" t="s">
        <v>3959</v>
      </c>
      <c r="B66" s="53" t="s">
        <v>516</v>
      </c>
      <c r="C66" s="74">
        <v>50072141</v>
      </c>
      <c r="D66" s="74">
        <v>50072182</v>
      </c>
      <c r="E66" s="53">
        <f t="shared" si="2"/>
        <v>41</v>
      </c>
      <c r="F66" t="s">
        <v>3962</v>
      </c>
      <c r="G66" t="s">
        <v>6027</v>
      </c>
      <c r="H66" s="53" t="s">
        <v>3960</v>
      </c>
      <c r="I66" s="53" t="s">
        <v>3961</v>
      </c>
      <c r="J66" s="53" t="s">
        <v>6028</v>
      </c>
      <c r="K66" s="53" t="s">
        <v>3960</v>
      </c>
      <c r="L66" s="53" t="s">
        <v>4650</v>
      </c>
      <c r="M66" t="s">
        <v>6208</v>
      </c>
      <c r="N66" s="53">
        <v>0</v>
      </c>
      <c r="O66" s="53">
        <v>60</v>
      </c>
      <c r="P66" s="53" t="s">
        <v>4656</v>
      </c>
      <c r="R66" t="s">
        <v>6209</v>
      </c>
    </row>
    <row r="67" spans="1:18" x14ac:dyDescent="0.4">
      <c r="A67" s="54" t="s">
        <v>6210</v>
      </c>
      <c r="B67" s="55" t="s">
        <v>516</v>
      </c>
      <c r="C67" s="75">
        <v>53077889</v>
      </c>
      <c r="D67" s="75">
        <v>53077901</v>
      </c>
      <c r="E67" s="55">
        <f t="shared" si="2"/>
        <v>12</v>
      </c>
      <c r="F67" s="54" t="s">
        <v>3262</v>
      </c>
      <c r="G67" s="54" t="s">
        <v>3263</v>
      </c>
      <c r="H67" s="55" t="s">
        <v>3260</v>
      </c>
      <c r="I67" s="55" t="s">
        <v>3261</v>
      </c>
      <c r="J67" s="55" t="s">
        <v>5663</v>
      </c>
      <c r="K67" s="55" t="s">
        <v>5664</v>
      </c>
      <c r="L67" s="55" t="s">
        <v>157</v>
      </c>
      <c r="M67" s="54" t="s">
        <v>5665</v>
      </c>
      <c r="N67" s="55">
        <v>16</v>
      </c>
      <c r="O67" s="55">
        <v>0</v>
      </c>
      <c r="P67" s="55" t="s">
        <v>5500</v>
      </c>
      <c r="Q67" s="54"/>
      <c r="R67" t="s">
        <v>6211</v>
      </c>
    </row>
    <row r="68" spans="1:18" x14ac:dyDescent="0.4">
      <c r="A68" t="s">
        <v>511</v>
      </c>
      <c r="B68" s="53" t="s">
        <v>516</v>
      </c>
      <c r="C68" s="74">
        <v>53468688</v>
      </c>
      <c r="D68" s="74">
        <v>53468710</v>
      </c>
      <c r="E68" s="53">
        <f t="shared" si="2"/>
        <v>22</v>
      </c>
      <c r="F68" t="s">
        <v>514</v>
      </c>
      <c r="G68" t="s">
        <v>515</v>
      </c>
      <c r="H68" s="53" t="s">
        <v>512</v>
      </c>
      <c r="I68" s="53" t="s">
        <v>513</v>
      </c>
      <c r="J68" s="53" t="s">
        <v>4972</v>
      </c>
      <c r="K68" s="53" t="s">
        <v>4973</v>
      </c>
      <c r="L68" s="53" t="s">
        <v>157</v>
      </c>
      <c r="M68" t="s">
        <v>4974</v>
      </c>
      <c r="N68" s="53">
        <v>16</v>
      </c>
      <c r="O68" s="53">
        <v>60</v>
      </c>
      <c r="P68" s="53" t="s">
        <v>4656</v>
      </c>
      <c r="R68" t="s">
        <v>6212</v>
      </c>
    </row>
    <row r="69" spans="1:18" x14ac:dyDescent="0.4">
      <c r="A69" t="s">
        <v>3035</v>
      </c>
      <c r="B69" s="53" t="s">
        <v>516</v>
      </c>
      <c r="C69" s="74">
        <v>71212133</v>
      </c>
      <c r="D69" s="74">
        <v>71212183</v>
      </c>
      <c r="E69" s="53">
        <f t="shared" si="2"/>
        <v>50</v>
      </c>
      <c r="F69" t="s">
        <v>3038</v>
      </c>
      <c r="G69" t="s">
        <v>6031</v>
      </c>
      <c r="H69" s="53" t="s">
        <v>3036</v>
      </c>
      <c r="I69" s="53" t="s">
        <v>3037</v>
      </c>
      <c r="J69" s="53" t="s">
        <v>6032</v>
      </c>
      <c r="K69" s="53" t="s">
        <v>3036</v>
      </c>
      <c r="L69" s="53" t="s">
        <v>4650</v>
      </c>
      <c r="M69" t="s">
        <v>6033</v>
      </c>
      <c r="N69" s="53">
        <v>0</v>
      </c>
      <c r="O69" s="53">
        <v>55</v>
      </c>
      <c r="P69" s="53" t="s">
        <v>4656</v>
      </c>
      <c r="R69" t="s">
        <v>6213</v>
      </c>
    </row>
    <row r="70" spans="1:18" x14ac:dyDescent="0.4">
      <c r="A70" t="s">
        <v>2809</v>
      </c>
      <c r="B70" s="53" t="s">
        <v>516</v>
      </c>
      <c r="C70" s="74">
        <v>71231903</v>
      </c>
      <c r="D70" s="74">
        <v>71231942</v>
      </c>
      <c r="E70" s="53">
        <f t="shared" si="2"/>
        <v>39</v>
      </c>
      <c r="F70" t="s">
        <v>2812</v>
      </c>
      <c r="G70" t="s">
        <v>5797</v>
      </c>
      <c r="H70" s="53" t="s">
        <v>2810</v>
      </c>
      <c r="I70" s="53" t="s">
        <v>2811</v>
      </c>
      <c r="J70" s="53" t="s">
        <v>5798</v>
      </c>
      <c r="K70" s="53" t="s">
        <v>6214</v>
      </c>
      <c r="L70" s="53" t="s">
        <v>157</v>
      </c>
      <c r="M70" t="s">
        <v>6215</v>
      </c>
      <c r="N70" s="53">
        <v>16</v>
      </c>
      <c r="O70" s="53">
        <v>25</v>
      </c>
      <c r="P70" s="53" t="s">
        <v>4656</v>
      </c>
      <c r="R70" t="s">
        <v>6216</v>
      </c>
    </row>
    <row r="71" spans="1:18" x14ac:dyDescent="0.4">
      <c r="A71" s="54" t="s">
        <v>2187</v>
      </c>
      <c r="B71" s="55" t="s">
        <v>516</v>
      </c>
      <c r="C71" s="75"/>
      <c r="D71" s="75" t="s">
        <v>2192</v>
      </c>
      <c r="E71" s="55"/>
      <c r="F71" s="54"/>
      <c r="G71" s="54"/>
      <c r="H71" s="55"/>
      <c r="I71" s="55"/>
      <c r="J71" s="55"/>
      <c r="K71" s="55"/>
      <c r="L71" s="55"/>
      <c r="M71" s="54"/>
      <c r="N71" s="55"/>
      <c r="O71" s="55"/>
      <c r="P71" s="55"/>
      <c r="Q71" s="54"/>
    </row>
    <row r="72" spans="1:18" x14ac:dyDescent="0.4">
      <c r="A72" t="s">
        <v>2746</v>
      </c>
      <c r="B72" s="53" t="s">
        <v>491</v>
      </c>
      <c r="C72" s="74">
        <v>7641536</v>
      </c>
      <c r="D72" s="74">
        <v>7641577</v>
      </c>
      <c r="E72" s="53">
        <f t="shared" ref="E72:E88" si="3">D72-C72</f>
        <v>41</v>
      </c>
      <c r="F72" t="s">
        <v>2749</v>
      </c>
      <c r="G72" t="s">
        <v>2750</v>
      </c>
      <c r="H72" s="53" t="s">
        <v>2747</v>
      </c>
      <c r="I72" s="53" t="s">
        <v>2748</v>
      </c>
      <c r="J72" s="53" t="s">
        <v>5406</v>
      </c>
      <c r="K72" s="53" t="s">
        <v>5407</v>
      </c>
      <c r="L72" s="53" t="s">
        <v>157</v>
      </c>
      <c r="M72" t="s">
        <v>5408</v>
      </c>
      <c r="N72" s="53">
        <v>0</v>
      </c>
      <c r="O72" s="53">
        <v>60</v>
      </c>
      <c r="P72" s="53" t="s">
        <v>4656</v>
      </c>
      <c r="R72" t="s">
        <v>6217</v>
      </c>
    </row>
    <row r="73" spans="1:18" x14ac:dyDescent="0.4">
      <c r="A73" t="s">
        <v>1309</v>
      </c>
      <c r="B73" s="53" t="s">
        <v>491</v>
      </c>
      <c r="C73" s="74">
        <v>9439709</v>
      </c>
      <c r="D73" s="74">
        <v>9439742</v>
      </c>
      <c r="E73" s="53">
        <f t="shared" si="3"/>
        <v>33</v>
      </c>
      <c r="F73" t="s">
        <v>1312</v>
      </c>
      <c r="G73" t="s">
        <v>1313</v>
      </c>
      <c r="H73" s="53" t="s">
        <v>1310</v>
      </c>
      <c r="I73" s="53" t="s">
        <v>1311</v>
      </c>
      <c r="J73" s="53" t="s">
        <v>4823</v>
      </c>
      <c r="K73" s="53" t="s">
        <v>1311</v>
      </c>
      <c r="L73" s="53" t="s">
        <v>4650</v>
      </c>
      <c r="M73" t="s">
        <v>4824</v>
      </c>
      <c r="N73" s="53">
        <v>16</v>
      </c>
      <c r="O73" s="53">
        <v>37</v>
      </c>
      <c r="P73" s="53" t="s">
        <v>4825</v>
      </c>
      <c r="R73" t="s">
        <v>6218</v>
      </c>
    </row>
    <row r="74" spans="1:18" x14ac:dyDescent="0.4">
      <c r="A74" t="s">
        <v>2004</v>
      </c>
      <c r="B74" s="53" t="s">
        <v>491</v>
      </c>
      <c r="C74" s="74">
        <v>15919051</v>
      </c>
      <c r="D74" s="74">
        <v>15919055</v>
      </c>
      <c r="E74" s="53">
        <f t="shared" si="3"/>
        <v>4</v>
      </c>
      <c r="F74" t="s">
        <v>2007</v>
      </c>
      <c r="G74" t="s">
        <v>2008</v>
      </c>
      <c r="H74" s="53" t="s">
        <v>2005</v>
      </c>
      <c r="I74" s="53" t="s">
        <v>2006</v>
      </c>
      <c r="J74" s="53" t="s">
        <v>4924</v>
      </c>
      <c r="K74" s="53" t="s">
        <v>2006</v>
      </c>
      <c r="L74" s="53" t="s">
        <v>4650</v>
      </c>
      <c r="M74" t="s">
        <v>4925</v>
      </c>
      <c r="N74" s="53">
        <v>16</v>
      </c>
      <c r="O74" s="53">
        <v>60</v>
      </c>
      <c r="P74" s="53" t="s">
        <v>4656</v>
      </c>
      <c r="R74" t="s">
        <v>6219</v>
      </c>
    </row>
    <row r="75" spans="1:18" x14ac:dyDescent="0.4">
      <c r="A75" t="s">
        <v>1619</v>
      </c>
      <c r="B75" s="53" t="s">
        <v>491</v>
      </c>
      <c r="C75" s="74">
        <v>17933234</v>
      </c>
      <c r="D75" s="74">
        <v>17933258</v>
      </c>
      <c r="E75" s="53">
        <f t="shared" si="3"/>
        <v>24</v>
      </c>
      <c r="F75" t="s">
        <v>1622</v>
      </c>
      <c r="G75" t="s">
        <v>1623</v>
      </c>
      <c r="H75" s="53" t="s">
        <v>1620</v>
      </c>
      <c r="I75" s="53" t="s">
        <v>1621</v>
      </c>
      <c r="J75" s="53" t="s">
        <v>5249</v>
      </c>
      <c r="K75" s="53" t="s">
        <v>1620</v>
      </c>
      <c r="L75" s="53" t="s">
        <v>4650</v>
      </c>
      <c r="M75" t="s">
        <v>5250</v>
      </c>
      <c r="N75" s="53">
        <v>0</v>
      </c>
      <c r="O75" s="53">
        <v>60</v>
      </c>
      <c r="P75" s="53" t="s">
        <v>4656</v>
      </c>
      <c r="R75" t="s">
        <v>6220</v>
      </c>
    </row>
    <row r="76" spans="1:18" x14ac:dyDescent="0.4">
      <c r="A76" t="s">
        <v>1682</v>
      </c>
      <c r="B76" s="53" t="s">
        <v>491</v>
      </c>
      <c r="C76" s="74">
        <v>29079194</v>
      </c>
      <c r="D76" s="74">
        <v>29079237</v>
      </c>
      <c r="E76" s="53">
        <f t="shared" si="3"/>
        <v>43</v>
      </c>
      <c r="F76" t="s">
        <v>1685</v>
      </c>
      <c r="G76" t="s">
        <v>1686</v>
      </c>
      <c r="H76" s="53" t="s">
        <v>1683</v>
      </c>
      <c r="I76" s="53" t="s">
        <v>1684</v>
      </c>
      <c r="J76" s="53" t="s">
        <v>5692</v>
      </c>
      <c r="K76" s="53" t="s">
        <v>5693</v>
      </c>
      <c r="L76" s="53" t="s">
        <v>157</v>
      </c>
      <c r="M76" t="s">
        <v>5694</v>
      </c>
      <c r="N76" s="53">
        <v>0</v>
      </c>
      <c r="O76" s="53">
        <v>60</v>
      </c>
      <c r="P76" s="53" t="s">
        <v>4656</v>
      </c>
      <c r="R76" t="s">
        <v>6221</v>
      </c>
    </row>
    <row r="77" spans="1:18" x14ac:dyDescent="0.4">
      <c r="A77" t="s">
        <v>3534</v>
      </c>
      <c r="B77" s="53" t="s">
        <v>491</v>
      </c>
      <c r="C77" s="74">
        <v>31561034</v>
      </c>
      <c r="D77" s="74">
        <v>31561077</v>
      </c>
      <c r="E77" s="53">
        <f t="shared" si="3"/>
        <v>43</v>
      </c>
      <c r="F77" t="s">
        <v>3537</v>
      </c>
      <c r="G77" t="s">
        <v>3538</v>
      </c>
      <c r="H77" s="53" t="s">
        <v>3535</v>
      </c>
      <c r="I77" s="53" t="s">
        <v>3536</v>
      </c>
      <c r="J77" s="53" t="s">
        <v>4890</v>
      </c>
      <c r="K77" s="53" t="s">
        <v>4891</v>
      </c>
      <c r="L77" s="53" t="s">
        <v>157</v>
      </c>
      <c r="M77" t="s">
        <v>4892</v>
      </c>
      <c r="N77" s="53">
        <v>16</v>
      </c>
      <c r="O77" s="53">
        <v>60</v>
      </c>
      <c r="P77" s="53" t="s">
        <v>4656</v>
      </c>
      <c r="R77" t="s">
        <v>6222</v>
      </c>
    </row>
    <row r="78" spans="1:18" x14ac:dyDescent="0.4">
      <c r="A78" t="s">
        <v>1464</v>
      </c>
      <c r="B78" s="53" t="s">
        <v>491</v>
      </c>
      <c r="C78" s="74">
        <v>39590470</v>
      </c>
      <c r="D78" s="74">
        <v>39590504</v>
      </c>
      <c r="E78" s="53">
        <f t="shared" si="3"/>
        <v>34</v>
      </c>
      <c r="F78" t="s">
        <v>1467</v>
      </c>
      <c r="G78" t="s">
        <v>1468</v>
      </c>
      <c r="H78" s="53" t="s">
        <v>1465</v>
      </c>
      <c r="I78" s="53" t="s">
        <v>1466</v>
      </c>
      <c r="J78" s="53" t="s">
        <v>5389</v>
      </c>
      <c r="K78" s="53" t="s">
        <v>1466</v>
      </c>
      <c r="L78" s="53" t="s">
        <v>4650</v>
      </c>
      <c r="M78" t="s">
        <v>5390</v>
      </c>
      <c r="N78" s="53">
        <v>16</v>
      </c>
      <c r="O78" s="53">
        <v>60</v>
      </c>
      <c r="P78" s="53" t="s">
        <v>4656</v>
      </c>
      <c r="R78" t="s">
        <v>6223</v>
      </c>
    </row>
    <row r="79" spans="1:18" x14ac:dyDescent="0.4">
      <c r="A79" t="s">
        <v>2500</v>
      </c>
      <c r="B79" s="53" t="s">
        <v>491</v>
      </c>
      <c r="C79" s="78">
        <v>42344682</v>
      </c>
      <c r="D79" s="74">
        <v>42344711</v>
      </c>
      <c r="E79" s="53">
        <f t="shared" si="3"/>
        <v>29</v>
      </c>
      <c r="F79" t="s">
        <v>2503</v>
      </c>
      <c r="G79" t="s">
        <v>2504</v>
      </c>
      <c r="H79" s="53" t="s">
        <v>2501</v>
      </c>
      <c r="I79" s="53" t="s">
        <v>2502</v>
      </c>
      <c r="J79" s="53" t="s">
        <v>5023</v>
      </c>
      <c r="K79" s="53" t="s">
        <v>2501</v>
      </c>
      <c r="L79" s="53" t="s">
        <v>4650</v>
      </c>
      <c r="M79" t="s">
        <v>5024</v>
      </c>
      <c r="N79" s="53">
        <v>16</v>
      </c>
      <c r="O79" s="53">
        <v>60</v>
      </c>
      <c r="P79" s="53" t="s">
        <v>5025</v>
      </c>
      <c r="R79" t="s">
        <v>6224</v>
      </c>
    </row>
    <row r="80" spans="1:18" x14ac:dyDescent="0.4">
      <c r="A80" t="s">
        <v>2933</v>
      </c>
      <c r="B80" s="53" t="s">
        <v>491</v>
      </c>
      <c r="C80" s="74">
        <v>54248359</v>
      </c>
      <c r="D80" s="74">
        <v>54248412</v>
      </c>
      <c r="E80" s="53">
        <f t="shared" si="3"/>
        <v>53</v>
      </c>
      <c r="F80" t="s">
        <v>2936</v>
      </c>
      <c r="G80" t="s">
        <v>6040</v>
      </c>
      <c r="H80" s="53" t="s">
        <v>2934</v>
      </c>
      <c r="I80" s="53" t="s">
        <v>2935</v>
      </c>
      <c r="J80" s="53" t="s">
        <v>6041</v>
      </c>
      <c r="K80" s="53" t="s">
        <v>2935</v>
      </c>
      <c r="L80" s="53" t="s">
        <v>4650</v>
      </c>
      <c r="M80" t="s">
        <v>6042</v>
      </c>
      <c r="N80" s="53">
        <v>0</v>
      </c>
      <c r="O80" s="53">
        <v>60</v>
      </c>
      <c r="P80" s="53" t="s">
        <v>4656</v>
      </c>
      <c r="R80" t="s">
        <v>6225</v>
      </c>
    </row>
    <row r="81" spans="1:18" x14ac:dyDescent="0.4">
      <c r="A81" t="s">
        <v>1837</v>
      </c>
      <c r="B81" s="53" t="s">
        <v>491</v>
      </c>
      <c r="C81" s="74">
        <v>56708014</v>
      </c>
      <c r="D81" s="74">
        <v>56708050</v>
      </c>
      <c r="E81" s="53">
        <f t="shared" si="3"/>
        <v>36</v>
      </c>
      <c r="F81" t="s">
        <v>1840</v>
      </c>
      <c r="G81" t="s">
        <v>1841</v>
      </c>
      <c r="H81" s="53" t="s">
        <v>1838</v>
      </c>
      <c r="I81" s="53" t="s">
        <v>1839</v>
      </c>
      <c r="J81" s="53" t="s">
        <v>5067</v>
      </c>
      <c r="K81" s="53" t="s">
        <v>6226</v>
      </c>
      <c r="L81" s="53" t="s">
        <v>157</v>
      </c>
      <c r="M81" t="s">
        <v>6227</v>
      </c>
      <c r="N81" s="53">
        <v>16</v>
      </c>
      <c r="O81" s="53">
        <v>60</v>
      </c>
      <c r="P81" s="53" t="s">
        <v>4656</v>
      </c>
      <c r="R81" t="s">
        <v>6228</v>
      </c>
    </row>
    <row r="82" spans="1:18" x14ac:dyDescent="0.4">
      <c r="A82" t="s">
        <v>486</v>
      </c>
      <c r="B82" s="53" t="s">
        <v>491</v>
      </c>
      <c r="C82" s="74">
        <v>61558058</v>
      </c>
      <c r="D82" s="74">
        <v>61558078</v>
      </c>
      <c r="E82" s="53">
        <f t="shared" si="3"/>
        <v>20</v>
      </c>
      <c r="F82" t="s">
        <v>489</v>
      </c>
      <c r="G82" t="s">
        <v>490</v>
      </c>
      <c r="H82" s="53" t="s">
        <v>487</v>
      </c>
      <c r="I82" s="53" t="s">
        <v>488</v>
      </c>
      <c r="J82" s="53" t="s">
        <v>4914</v>
      </c>
      <c r="K82" s="53" t="s">
        <v>6229</v>
      </c>
      <c r="L82" s="53" t="s">
        <v>157</v>
      </c>
      <c r="M82" t="s">
        <v>6230</v>
      </c>
      <c r="N82" s="53">
        <v>16</v>
      </c>
      <c r="O82" s="53">
        <v>60</v>
      </c>
      <c r="P82" s="53" t="s">
        <v>4656</v>
      </c>
      <c r="R82" t="s">
        <v>6231</v>
      </c>
    </row>
    <row r="83" spans="1:18" x14ac:dyDescent="0.4">
      <c r="A83" t="s">
        <v>1354</v>
      </c>
      <c r="B83" s="53" t="s">
        <v>491</v>
      </c>
      <c r="C83" s="74">
        <v>62235799</v>
      </c>
      <c r="D83" s="74">
        <v>62235849</v>
      </c>
      <c r="E83" s="53">
        <f t="shared" si="3"/>
        <v>50</v>
      </c>
      <c r="F83" t="s">
        <v>1357</v>
      </c>
      <c r="G83" t="s">
        <v>1358</v>
      </c>
      <c r="H83" s="53" t="s">
        <v>1355</v>
      </c>
      <c r="I83" s="53" t="s">
        <v>1356</v>
      </c>
      <c r="J83" s="53" t="s">
        <v>5720</v>
      </c>
      <c r="K83" s="53" t="s">
        <v>5721</v>
      </c>
      <c r="L83" s="53" t="s">
        <v>157</v>
      </c>
      <c r="M83" t="s">
        <v>5722</v>
      </c>
      <c r="N83" s="53">
        <v>0</v>
      </c>
      <c r="O83" s="53">
        <v>60</v>
      </c>
      <c r="P83" s="53" t="s">
        <v>4656</v>
      </c>
      <c r="R83" t="s">
        <v>6232</v>
      </c>
    </row>
    <row r="84" spans="1:18" x14ac:dyDescent="0.4">
      <c r="A84" t="s">
        <v>3644</v>
      </c>
      <c r="B84" s="53" t="s">
        <v>491</v>
      </c>
      <c r="C84" s="74">
        <v>68359575</v>
      </c>
      <c r="D84" s="74">
        <v>68359607</v>
      </c>
      <c r="E84" s="53">
        <f t="shared" si="3"/>
        <v>32</v>
      </c>
      <c r="F84" t="s">
        <v>3647</v>
      </c>
      <c r="G84" t="s">
        <v>3648</v>
      </c>
      <c r="H84" s="53" t="s">
        <v>3645</v>
      </c>
      <c r="I84" s="53" t="s">
        <v>3646</v>
      </c>
      <c r="J84" s="53" t="s">
        <v>5769</v>
      </c>
      <c r="K84" s="53" t="s">
        <v>3645</v>
      </c>
      <c r="L84" s="53" t="s">
        <v>4650</v>
      </c>
      <c r="M84" t="s">
        <v>5770</v>
      </c>
      <c r="N84" s="53">
        <v>0</v>
      </c>
      <c r="O84" s="53">
        <v>60</v>
      </c>
      <c r="P84" s="53" t="s">
        <v>4656</v>
      </c>
      <c r="R84" t="s">
        <v>6233</v>
      </c>
    </row>
    <row r="85" spans="1:18" x14ac:dyDescent="0.4">
      <c r="A85" s="54" t="s">
        <v>6234</v>
      </c>
      <c r="B85" s="55" t="s">
        <v>491</v>
      </c>
      <c r="C85" s="75">
        <v>69930605</v>
      </c>
      <c r="D85" s="75">
        <v>69930645</v>
      </c>
      <c r="E85" s="55">
        <f t="shared" si="3"/>
        <v>40</v>
      </c>
      <c r="F85" s="54" t="s">
        <v>2306</v>
      </c>
      <c r="G85" s="54" t="s">
        <v>2307</v>
      </c>
      <c r="H85" s="55" t="s">
        <v>2304</v>
      </c>
      <c r="I85" s="55" t="s">
        <v>2305</v>
      </c>
      <c r="J85" s="55" t="s">
        <v>5576</v>
      </c>
      <c r="K85" s="55" t="s">
        <v>2304</v>
      </c>
      <c r="L85" s="55" t="s">
        <v>4650</v>
      </c>
      <c r="M85" s="54" t="s">
        <v>5577</v>
      </c>
      <c r="N85" s="55">
        <v>0</v>
      </c>
      <c r="O85" s="55">
        <v>0</v>
      </c>
      <c r="P85" s="55" t="s">
        <v>4656</v>
      </c>
      <c r="Q85" s="54"/>
      <c r="R85" t="s">
        <v>6235</v>
      </c>
    </row>
    <row r="86" spans="1:18" x14ac:dyDescent="0.4">
      <c r="A86" s="54" t="s">
        <v>6234</v>
      </c>
      <c r="B86" s="55" t="s">
        <v>491</v>
      </c>
      <c r="C86" s="75">
        <v>73843397</v>
      </c>
      <c r="D86" s="75">
        <v>73843437</v>
      </c>
      <c r="E86" s="55">
        <f t="shared" si="3"/>
        <v>40</v>
      </c>
      <c r="F86" s="54" t="s">
        <v>2306</v>
      </c>
      <c r="G86" s="54" t="s">
        <v>2307</v>
      </c>
      <c r="H86" s="55" t="s">
        <v>2304</v>
      </c>
      <c r="I86" s="55" t="s">
        <v>2305</v>
      </c>
      <c r="J86" s="55" t="s">
        <v>5576</v>
      </c>
      <c r="K86" s="55" t="s">
        <v>2304</v>
      </c>
      <c r="L86" s="55" t="s">
        <v>4650</v>
      </c>
      <c r="M86" s="54" t="s">
        <v>6236</v>
      </c>
      <c r="N86" s="55">
        <v>0</v>
      </c>
      <c r="O86" s="55">
        <v>0</v>
      </c>
      <c r="P86" s="55" t="s">
        <v>4656</v>
      </c>
      <c r="Q86" s="54"/>
      <c r="R86" t="s">
        <v>6237</v>
      </c>
    </row>
    <row r="87" spans="1:18" x14ac:dyDescent="0.4">
      <c r="A87" t="s">
        <v>2634</v>
      </c>
      <c r="B87" s="53" t="s">
        <v>491</v>
      </c>
      <c r="C87" s="74">
        <v>86382945</v>
      </c>
      <c r="D87" s="74">
        <v>86382977</v>
      </c>
      <c r="E87" s="53">
        <f t="shared" si="3"/>
        <v>32</v>
      </c>
      <c r="F87" t="s">
        <v>2637</v>
      </c>
      <c r="G87" t="s">
        <v>2638</v>
      </c>
      <c r="H87" s="53" t="s">
        <v>2635</v>
      </c>
      <c r="I87" s="53" t="s">
        <v>2636</v>
      </c>
      <c r="J87" s="53" t="s">
        <v>4778</v>
      </c>
      <c r="K87" s="53" t="s">
        <v>2636</v>
      </c>
      <c r="L87" s="53" t="s">
        <v>4650</v>
      </c>
      <c r="M87" t="s">
        <v>4779</v>
      </c>
      <c r="N87" s="53">
        <v>16</v>
      </c>
      <c r="O87" s="53">
        <v>26</v>
      </c>
      <c r="P87" s="53" t="s">
        <v>4656</v>
      </c>
      <c r="R87" t="s">
        <v>6238</v>
      </c>
    </row>
    <row r="88" spans="1:18" x14ac:dyDescent="0.4">
      <c r="A88" t="s">
        <v>3795</v>
      </c>
      <c r="B88" s="53" t="s">
        <v>491</v>
      </c>
      <c r="C88" s="74">
        <v>91281445</v>
      </c>
      <c r="D88" s="74">
        <v>91281495</v>
      </c>
      <c r="E88" s="53">
        <f t="shared" si="3"/>
        <v>50</v>
      </c>
      <c r="F88" t="s">
        <v>3798</v>
      </c>
      <c r="G88" t="s">
        <v>3799</v>
      </c>
      <c r="H88" s="53" t="s">
        <v>3796</v>
      </c>
      <c r="I88" s="53" t="s">
        <v>3797</v>
      </c>
      <c r="J88" s="53" t="s">
        <v>5215</v>
      </c>
      <c r="K88" s="53" t="s">
        <v>6239</v>
      </c>
      <c r="L88" s="53" t="s">
        <v>157</v>
      </c>
      <c r="M88" t="s">
        <v>6240</v>
      </c>
      <c r="N88" s="53">
        <v>16</v>
      </c>
      <c r="O88" s="53">
        <v>60</v>
      </c>
      <c r="P88" s="53" t="s">
        <v>6198</v>
      </c>
      <c r="R88" t="s">
        <v>6241</v>
      </c>
    </row>
    <row r="89" spans="1:18" x14ac:dyDescent="0.4">
      <c r="A89" s="54" t="s">
        <v>2303</v>
      </c>
      <c r="B89" s="55" t="s">
        <v>491</v>
      </c>
      <c r="C89" s="75"/>
      <c r="D89" s="75" t="s">
        <v>897</v>
      </c>
      <c r="F89" s="54"/>
      <c r="G89" s="54"/>
      <c r="H89" s="55"/>
      <c r="I89" s="55"/>
      <c r="J89" s="55"/>
      <c r="K89" s="55"/>
      <c r="L89" s="55"/>
      <c r="M89" s="54"/>
      <c r="N89" s="55"/>
      <c r="O89" s="55"/>
      <c r="P89" s="55"/>
      <c r="Q89" s="54"/>
    </row>
    <row r="90" spans="1:18" s="54" customFormat="1" x14ac:dyDescent="0.4">
      <c r="A90" t="s">
        <v>2679</v>
      </c>
      <c r="B90" s="53" t="s">
        <v>177</v>
      </c>
      <c r="C90" s="74">
        <v>12958450</v>
      </c>
      <c r="D90" s="74">
        <v>12958480</v>
      </c>
      <c r="E90" s="53">
        <f t="shared" ref="E90:E127" si="4">D90-C90</f>
        <v>30</v>
      </c>
      <c r="F90" t="s">
        <v>2682</v>
      </c>
      <c r="G90" t="s">
        <v>2683</v>
      </c>
      <c r="H90" s="53" t="s">
        <v>2680</v>
      </c>
      <c r="I90" s="53" t="s">
        <v>2681</v>
      </c>
      <c r="J90" s="53" t="s">
        <v>5094</v>
      </c>
      <c r="K90" s="53" t="s">
        <v>2680</v>
      </c>
      <c r="L90" s="53" t="s">
        <v>4650</v>
      </c>
      <c r="M90" t="s">
        <v>5095</v>
      </c>
      <c r="N90" s="53">
        <v>0</v>
      </c>
      <c r="O90" s="53">
        <v>60</v>
      </c>
      <c r="P90" s="53" t="s">
        <v>5096</v>
      </c>
      <c r="Q90"/>
      <c r="R90" t="s">
        <v>6242</v>
      </c>
    </row>
    <row r="91" spans="1:18" s="54" customFormat="1" x14ac:dyDescent="0.4">
      <c r="A91" t="s">
        <v>3055</v>
      </c>
      <c r="B91" s="53" t="s">
        <v>177</v>
      </c>
      <c r="C91" s="74">
        <v>13203336</v>
      </c>
      <c r="D91" s="74">
        <v>13203375</v>
      </c>
      <c r="E91" s="53">
        <f t="shared" si="4"/>
        <v>39</v>
      </c>
      <c r="F91" t="s">
        <v>3058</v>
      </c>
      <c r="G91" t="s">
        <v>6048</v>
      </c>
      <c r="H91" s="53" t="s">
        <v>3056</v>
      </c>
      <c r="I91" s="53" t="s">
        <v>3057</v>
      </c>
      <c r="J91" s="53" t="s">
        <v>6049</v>
      </c>
      <c r="K91" s="53" t="s">
        <v>3056</v>
      </c>
      <c r="L91" s="53" t="s">
        <v>4650</v>
      </c>
      <c r="M91" t="s">
        <v>6050</v>
      </c>
      <c r="N91" s="53">
        <v>0</v>
      </c>
      <c r="O91" s="53">
        <v>60</v>
      </c>
      <c r="P91" s="53" t="s">
        <v>4656</v>
      </c>
      <c r="Q91"/>
      <c r="R91" t="s">
        <v>6243</v>
      </c>
    </row>
    <row r="92" spans="1:18" x14ac:dyDescent="0.4">
      <c r="A92" t="s">
        <v>2963</v>
      </c>
      <c r="B92" s="53" t="s">
        <v>177</v>
      </c>
      <c r="C92" s="74">
        <v>14379033</v>
      </c>
      <c r="D92" s="74">
        <v>14379077</v>
      </c>
      <c r="E92" s="53">
        <f t="shared" si="4"/>
        <v>44</v>
      </c>
      <c r="F92" t="s">
        <v>2966</v>
      </c>
      <c r="G92" t="s">
        <v>6052</v>
      </c>
      <c r="H92" s="53" t="s">
        <v>2964</v>
      </c>
      <c r="I92" s="53" t="s">
        <v>2965</v>
      </c>
      <c r="J92" s="53" t="s">
        <v>6053</v>
      </c>
      <c r="K92" s="53" t="s">
        <v>2965</v>
      </c>
      <c r="L92" s="53" t="s">
        <v>4650</v>
      </c>
      <c r="M92" t="s">
        <v>6054</v>
      </c>
      <c r="N92" s="53">
        <v>0</v>
      </c>
      <c r="O92" s="53">
        <v>60</v>
      </c>
      <c r="P92" s="53" t="s">
        <v>4656</v>
      </c>
      <c r="R92" t="s">
        <v>6244</v>
      </c>
    </row>
    <row r="93" spans="1:18" x14ac:dyDescent="0.4">
      <c r="A93" t="s">
        <v>817</v>
      </c>
      <c r="B93" s="53" t="s">
        <v>177</v>
      </c>
      <c r="C93" s="74">
        <v>21997299</v>
      </c>
      <c r="D93" s="74">
        <v>21997348</v>
      </c>
      <c r="E93" s="53">
        <f t="shared" si="4"/>
        <v>49</v>
      </c>
      <c r="F93" t="s">
        <v>820</v>
      </c>
      <c r="G93" t="s">
        <v>821</v>
      </c>
      <c r="H93" s="53" t="s">
        <v>818</v>
      </c>
      <c r="I93" s="53" t="s">
        <v>819</v>
      </c>
      <c r="J93" s="53" t="s">
        <v>5506</v>
      </c>
      <c r="K93" s="53" t="s">
        <v>5507</v>
      </c>
      <c r="L93" s="53" t="s">
        <v>157</v>
      </c>
      <c r="M93" t="s">
        <v>6245</v>
      </c>
      <c r="N93" s="53">
        <v>0</v>
      </c>
      <c r="O93" s="53">
        <v>60</v>
      </c>
      <c r="P93" s="53" t="s">
        <v>4656</v>
      </c>
      <c r="R93" t="s">
        <v>6246</v>
      </c>
    </row>
    <row r="94" spans="1:18" s="54" customFormat="1" x14ac:dyDescent="0.4">
      <c r="A94" t="s">
        <v>879</v>
      </c>
      <c r="B94" s="53" t="s">
        <v>177</v>
      </c>
      <c r="C94" s="74">
        <v>21997557</v>
      </c>
      <c r="D94" s="74">
        <v>21997591</v>
      </c>
      <c r="E94" s="53">
        <f t="shared" si="4"/>
        <v>34</v>
      </c>
      <c r="F94" t="s">
        <v>882</v>
      </c>
      <c r="G94" t="s">
        <v>883</v>
      </c>
      <c r="H94" s="53" t="s">
        <v>880</v>
      </c>
      <c r="I94" s="53" t="s">
        <v>881</v>
      </c>
      <c r="J94" s="53" t="s">
        <v>5437</v>
      </c>
      <c r="K94" s="53" t="s">
        <v>5438</v>
      </c>
      <c r="L94" s="53" t="s">
        <v>157</v>
      </c>
      <c r="M94" t="s">
        <v>5439</v>
      </c>
      <c r="N94" s="53">
        <v>16</v>
      </c>
      <c r="O94" s="53">
        <v>60</v>
      </c>
      <c r="P94" s="53" t="s">
        <v>6247</v>
      </c>
      <c r="Q94"/>
      <c r="R94" t="s">
        <v>6248</v>
      </c>
    </row>
    <row r="95" spans="1:18" s="54" customFormat="1" x14ac:dyDescent="0.4">
      <c r="A95" t="s">
        <v>171</v>
      </c>
      <c r="B95" s="53" t="s">
        <v>177</v>
      </c>
      <c r="C95" s="74">
        <v>29177922</v>
      </c>
      <c r="D95" s="74">
        <v>29177962</v>
      </c>
      <c r="E95" s="53">
        <f t="shared" si="4"/>
        <v>40</v>
      </c>
      <c r="F95" t="s">
        <v>174</v>
      </c>
      <c r="G95" t="s">
        <v>175</v>
      </c>
      <c r="H95" s="53" t="s">
        <v>5784</v>
      </c>
      <c r="I95" s="53" t="s">
        <v>5785</v>
      </c>
      <c r="J95" s="53" t="s">
        <v>5786</v>
      </c>
      <c r="K95" s="53" t="s">
        <v>5785</v>
      </c>
      <c r="L95" s="53" t="s">
        <v>4650</v>
      </c>
      <c r="M95" t="s">
        <v>5787</v>
      </c>
      <c r="N95" s="53">
        <v>0</v>
      </c>
      <c r="O95" s="53">
        <v>60</v>
      </c>
      <c r="P95" s="53" t="s">
        <v>4656</v>
      </c>
      <c r="Q95"/>
      <c r="R95" t="s">
        <v>6249</v>
      </c>
    </row>
    <row r="96" spans="1:18" x14ac:dyDescent="0.4">
      <c r="A96" t="s">
        <v>1859</v>
      </c>
      <c r="B96" s="53" t="s">
        <v>177</v>
      </c>
      <c r="C96" s="74">
        <v>35130819</v>
      </c>
      <c r="D96" s="74">
        <v>35130855</v>
      </c>
      <c r="E96" s="53">
        <f t="shared" si="4"/>
        <v>36</v>
      </c>
      <c r="F96" t="s">
        <v>1862</v>
      </c>
      <c r="G96" t="s">
        <v>1863</v>
      </c>
      <c r="H96" s="53" t="s">
        <v>1860</v>
      </c>
      <c r="I96" s="53" t="s">
        <v>1861</v>
      </c>
      <c r="J96" s="53" t="s">
        <v>5213</v>
      </c>
      <c r="K96" s="53" t="s">
        <v>6250</v>
      </c>
      <c r="L96" s="53" t="s">
        <v>157</v>
      </c>
      <c r="M96" t="s">
        <v>6251</v>
      </c>
      <c r="N96" s="53">
        <v>16</v>
      </c>
      <c r="O96" s="53">
        <v>60</v>
      </c>
      <c r="P96" s="53" t="s">
        <v>4656</v>
      </c>
      <c r="R96" t="s">
        <v>6252</v>
      </c>
    </row>
    <row r="97" spans="1:18" x14ac:dyDescent="0.4">
      <c r="A97" t="s">
        <v>1563</v>
      </c>
      <c r="B97" s="53" t="s">
        <v>177</v>
      </c>
      <c r="C97" s="74">
        <v>36076052</v>
      </c>
      <c r="D97" s="74">
        <v>36076090</v>
      </c>
      <c r="E97" s="53">
        <f t="shared" si="4"/>
        <v>38</v>
      </c>
      <c r="F97" t="s">
        <v>1566</v>
      </c>
      <c r="G97" t="s">
        <v>1567</v>
      </c>
      <c r="H97" s="53" t="s">
        <v>1564</v>
      </c>
      <c r="I97" s="53" t="s">
        <v>1565</v>
      </c>
      <c r="J97" s="53" t="s">
        <v>4963</v>
      </c>
      <c r="K97" s="53" t="s">
        <v>1564</v>
      </c>
      <c r="L97" s="53" t="s">
        <v>4650</v>
      </c>
      <c r="M97" t="s">
        <v>4964</v>
      </c>
      <c r="N97" s="53">
        <v>16</v>
      </c>
      <c r="O97" s="53">
        <v>60</v>
      </c>
      <c r="P97" s="53" t="s">
        <v>4656</v>
      </c>
      <c r="R97" t="s">
        <v>6253</v>
      </c>
    </row>
    <row r="98" spans="1:18" x14ac:dyDescent="0.4">
      <c r="A98" t="s">
        <v>2108</v>
      </c>
      <c r="B98" s="53" t="s">
        <v>177</v>
      </c>
      <c r="C98" s="74">
        <v>36480869</v>
      </c>
      <c r="D98" s="74">
        <v>36480917</v>
      </c>
      <c r="E98" s="53">
        <f t="shared" si="4"/>
        <v>48</v>
      </c>
      <c r="F98" t="s">
        <v>2111</v>
      </c>
      <c r="G98" t="s">
        <v>2112</v>
      </c>
      <c r="H98" s="53" t="s">
        <v>2109</v>
      </c>
      <c r="I98" s="53" t="s">
        <v>2110</v>
      </c>
      <c r="J98" s="53" t="s">
        <v>4756</v>
      </c>
      <c r="K98" s="53" t="s">
        <v>2110</v>
      </c>
      <c r="L98" s="53" t="s">
        <v>4650</v>
      </c>
      <c r="M98" t="s">
        <v>6254</v>
      </c>
      <c r="N98" s="53">
        <v>0</v>
      </c>
      <c r="O98" s="53">
        <v>60</v>
      </c>
      <c r="P98" s="53" t="s">
        <v>4656</v>
      </c>
      <c r="R98" t="s">
        <v>6255</v>
      </c>
    </row>
    <row r="99" spans="1:18" x14ac:dyDescent="0.4">
      <c r="A99" t="s">
        <v>1671</v>
      </c>
      <c r="B99" s="53" t="s">
        <v>177</v>
      </c>
      <c r="C99" s="74">
        <v>37585881</v>
      </c>
      <c r="D99" s="74">
        <v>37585917</v>
      </c>
      <c r="E99" s="53">
        <f t="shared" si="4"/>
        <v>36</v>
      </c>
      <c r="F99" t="s">
        <v>1674</v>
      </c>
      <c r="G99" t="s">
        <v>1675</v>
      </c>
      <c r="H99" s="53" t="s">
        <v>1672</v>
      </c>
      <c r="I99" s="53" t="s">
        <v>1673</v>
      </c>
      <c r="J99" s="53" t="s">
        <v>5338</v>
      </c>
      <c r="K99" s="53" t="s">
        <v>1672</v>
      </c>
      <c r="L99" s="53" t="s">
        <v>4650</v>
      </c>
      <c r="M99" t="s">
        <v>5339</v>
      </c>
      <c r="N99" s="53">
        <v>0</v>
      </c>
      <c r="O99" s="53">
        <v>60</v>
      </c>
      <c r="P99" s="53" t="s">
        <v>5340</v>
      </c>
      <c r="R99" t="s">
        <v>6256</v>
      </c>
    </row>
    <row r="100" spans="1:18" x14ac:dyDescent="0.4">
      <c r="A100" t="s">
        <v>398</v>
      </c>
      <c r="B100" s="53" t="s">
        <v>177</v>
      </c>
      <c r="C100" s="74">
        <v>50534720</v>
      </c>
      <c r="D100" s="74">
        <v>50534743</v>
      </c>
      <c r="E100" s="53">
        <f t="shared" si="4"/>
        <v>23</v>
      </c>
      <c r="F100" t="s">
        <v>401</v>
      </c>
      <c r="G100" t="s">
        <v>402</v>
      </c>
      <c r="H100" s="53" t="s">
        <v>399</v>
      </c>
      <c r="I100" s="53" t="s">
        <v>400</v>
      </c>
      <c r="J100" s="53" t="s">
        <v>5736</v>
      </c>
      <c r="K100" s="53" t="s">
        <v>399</v>
      </c>
      <c r="L100" s="53" t="s">
        <v>4650</v>
      </c>
      <c r="M100" t="s">
        <v>6257</v>
      </c>
      <c r="N100" s="53">
        <v>16</v>
      </c>
      <c r="O100" s="53">
        <v>60</v>
      </c>
      <c r="P100" s="53" t="s">
        <v>4656</v>
      </c>
      <c r="R100" t="s">
        <v>6258</v>
      </c>
    </row>
    <row r="101" spans="1:18" x14ac:dyDescent="0.4">
      <c r="A101" t="s">
        <v>3568</v>
      </c>
      <c r="B101" s="53" t="s">
        <v>177</v>
      </c>
      <c r="C101" s="74">
        <v>52896414</v>
      </c>
      <c r="D101" s="74">
        <v>52896472</v>
      </c>
      <c r="E101" s="53">
        <f t="shared" si="4"/>
        <v>58</v>
      </c>
      <c r="F101" t="s">
        <v>3571</v>
      </c>
      <c r="G101" t="s">
        <v>3572</v>
      </c>
      <c r="H101" s="53" t="s">
        <v>5256</v>
      </c>
      <c r="I101" s="53" t="s">
        <v>5257</v>
      </c>
      <c r="J101" s="53" t="s">
        <v>5258</v>
      </c>
      <c r="K101" s="53" t="s">
        <v>5257</v>
      </c>
      <c r="L101" s="53" t="s">
        <v>4650</v>
      </c>
      <c r="M101" t="s">
        <v>5259</v>
      </c>
      <c r="N101" s="53">
        <v>0</v>
      </c>
      <c r="O101" s="53">
        <v>60</v>
      </c>
      <c r="P101" s="53" t="s">
        <v>4656</v>
      </c>
      <c r="R101" t="s">
        <v>6259</v>
      </c>
    </row>
    <row r="102" spans="1:18" x14ac:dyDescent="0.4">
      <c r="A102" t="s">
        <v>3248</v>
      </c>
      <c r="B102" s="53" t="s">
        <v>177</v>
      </c>
      <c r="C102" s="78">
        <v>55710274</v>
      </c>
      <c r="D102" s="74">
        <v>55710320</v>
      </c>
      <c r="E102" s="53">
        <f t="shared" si="4"/>
        <v>46</v>
      </c>
      <c r="F102" t="s">
        <v>3251</v>
      </c>
      <c r="G102" t="s">
        <v>5816</v>
      </c>
      <c r="H102" s="53" t="s">
        <v>3249</v>
      </c>
      <c r="I102" s="53" t="s">
        <v>3250</v>
      </c>
      <c r="J102" s="53" t="s">
        <v>5817</v>
      </c>
      <c r="K102" s="53" t="s">
        <v>3249</v>
      </c>
      <c r="L102" s="53" t="s">
        <v>4650</v>
      </c>
      <c r="M102" t="s">
        <v>5818</v>
      </c>
      <c r="N102" s="53">
        <v>0</v>
      </c>
      <c r="O102" s="53">
        <v>60</v>
      </c>
      <c r="P102" s="53" t="s">
        <v>6260</v>
      </c>
      <c r="R102" t="s">
        <v>6261</v>
      </c>
    </row>
    <row r="103" spans="1:18" x14ac:dyDescent="0.4">
      <c r="A103" t="s">
        <v>561</v>
      </c>
      <c r="B103" s="53" t="s">
        <v>177</v>
      </c>
      <c r="C103" s="74">
        <v>58232217</v>
      </c>
      <c r="D103" s="74">
        <v>58232274</v>
      </c>
      <c r="E103" s="53">
        <f t="shared" si="4"/>
        <v>57</v>
      </c>
      <c r="F103" t="s">
        <v>564</v>
      </c>
      <c r="G103" t="s">
        <v>565</v>
      </c>
      <c r="H103" s="53" t="s">
        <v>562</v>
      </c>
      <c r="I103" s="53" t="s">
        <v>563</v>
      </c>
      <c r="J103" s="53" t="s">
        <v>5656</v>
      </c>
      <c r="K103" s="53" t="s">
        <v>5657</v>
      </c>
      <c r="L103" s="53" t="s">
        <v>157</v>
      </c>
      <c r="M103" t="s">
        <v>5658</v>
      </c>
      <c r="N103" s="53">
        <v>0</v>
      </c>
      <c r="O103" s="53">
        <v>60</v>
      </c>
      <c r="P103" s="53" t="s">
        <v>4656</v>
      </c>
      <c r="R103" t="s">
        <v>6262</v>
      </c>
    </row>
    <row r="104" spans="1:18" x14ac:dyDescent="0.4">
      <c r="A104" t="s">
        <v>1903</v>
      </c>
      <c r="B104" s="53" t="s">
        <v>177</v>
      </c>
      <c r="C104" s="74">
        <v>58688423</v>
      </c>
      <c r="D104" s="74">
        <v>58688462</v>
      </c>
      <c r="E104" s="53">
        <f t="shared" si="4"/>
        <v>39</v>
      </c>
      <c r="F104" t="s">
        <v>1906</v>
      </c>
      <c r="G104" t="s">
        <v>1907</v>
      </c>
      <c r="H104" s="53" t="s">
        <v>1904</v>
      </c>
      <c r="I104" s="53" t="s">
        <v>1905</v>
      </c>
      <c r="J104" s="56" t="s">
        <v>5346</v>
      </c>
      <c r="K104" s="53" t="s">
        <v>1905</v>
      </c>
      <c r="L104" s="53" t="s">
        <v>4650</v>
      </c>
      <c r="M104" t="s">
        <v>6263</v>
      </c>
      <c r="N104" s="53">
        <v>0</v>
      </c>
      <c r="O104" s="53">
        <v>60</v>
      </c>
      <c r="P104" s="53" t="s">
        <v>4656</v>
      </c>
      <c r="Q104" s="53" t="s">
        <v>6195</v>
      </c>
      <c r="R104" t="s">
        <v>5348</v>
      </c>
    </row>
    <row r="105" spans="1:18" x14ac:dyDescent="0.4">
      <c r="A105" t="s">
        <v>360</v>
      </c>
      <c r="B105" s="53" t="s">
        <v>177</v>
      </c>
      <c r="C105" s="74">
        <v>65879505</v>
      </c>
      <c r="D105" s="74">
        <v>65879558</v>
      </c>
      <c r="E105" s="53">
        <f t="shared" si="4"/>
        <v>53</v>
      </c>
      <c r="F105" t="s">
        <v>363</v>
      </c>
      <c r="G105" t="s">
        <v>364</v>
      </c>
      <c r="H105" s="53" t="s">
        <v>361</v>
      </c>
      <c r="I105" s="53" t="s">
        <v>362</v>
      </c>
      <c r="J105" s="53" t="s">
        <v>5363</v>
      </c>
      <c r="K105" s="53" t="s">
        <v>361</v>
      </c>
      <c r="L105" s="53" t="s">
        <v>4650</v>
      </c>
      <c r="M105" t="s">
        <v>5364</v>
      </c>
      <c r="N105" s="53">
        <v>0</v>
      </c>
      <c r="O105" s="53">
        <v>60</v>
      </c>
      <c r="P105" s="53" t="s">
        <v>5365</v>
      </c>
      <c r="R105" t="s">
        <v>6264</v>
      </c>
    </row>
    <row r="106" spans="1:18" x14ac:dyDescent="0.4">
      <c r="A106" t="s">
        <v>1508</v>
      </c>
      <c r="B106" s="53" t="s">
        <v>177</v>
      </c>
      <c r="C106" s="74">
        <v>66387284</v>
      </c>
      <c r="D106" s="74">
        <v>66387317</v>
      </c>
      <c r="E106" s="53">
        <f t="shared" si="4"/>
        <v>33</v>
      </c>
      <c r="F106" t="s">
        <v>1511</v>
      </c>
      <c r="G106" t="s">
        <v>1512</v>
      </c>
      <c r="H106" s="53" t="s">
        <v>1509</v>
      </c>
      <c r="I106" s="53" t="s">
        <v>1510</v>
      </c>
      <c r="J106" s="53" t="s">
        <v>4859</v>
      </c>
      <c r="K106" s="53" t="s">
        <v>4860</v>
      </c>
      <c r="L106" s="53" t="s">
        <v>157</v>
      </c>
      <c r="M106" t="s">
        <v>4861</v>
      </c>
      <c r="N106" s="53">
        <v>16</v>
      </c>
      <c r="O106" s="53">
        <v>60</v>
      </c>
      <c r="P106" s="53" t="s">
        <v>4656</v>
      </c>
      <c r="R106" t="s">
        <v>6265</v>
      </c>
    </row>
    <row r="107" spans="1:18" x14ac:dyDescent="0.4">
      <c r="A107" t="s">
        <v>3438</v>
      </c>
      <c r="B107" s="53" t="s">
        <v>177</v>
      </c>
      <c r="C107" s="74">
        <v>73075510</v>
      </c>
      <c r="D107" s="74">
        <v>73075541</v>
      </c>
      <c r="E107" s="53">
        <f t="shared" si="4"/>
        <v>31</v>
      </c>
      <c r="F107" t="s">
        <v>3441</v>
      </c>
      <c r="G107" t="s">
        <v>3442</v>
      </c>
      <c r="H107" s="53" t="s">
        <v>3439</v>
      </c>
      <c r="I107" s="53" t="s">
        <v>3440</v>
      </c>
      <c r="J107" s="53" t="s">
        <v>4718</v>
      </c>
      <c r="K107" s="53" t="s">
        <v>4719</v>
      </c>
      <c r="L107" s="53" t="s">
        <v>157</v>
      </c>
      <c r="M107" t="s">
        <v>4720</v>
      </c>
      <c r="N107" s="53">
        <v>0</v>
      </c>
      <c r="O107" s="53">
        <v>60</v>
      </c>
      <c r="P107" s="53" t="s">
        <v>4721</v>
      </c>
      <c r="R107" t="s">
        <v>6266</v>
      </c>
    </row>
    <row r="108" spans="1:18" x14ac:dyDescent="0.4">
      <c r="A108" s="54" t="s">
        <v>5189</v>
      </c>
      <c r="B108" s="55" t="s">
        <v>177</v>
      </c>
      <c r="C108" s="75">
        <v>75723533</v>
      </c>
      <c r="D108" s="75">
        <v>75723543</v>
      </c>
      <c r="E108" s="55">
        <f t="shared" si="4"/>
        <v>10</v>
      </c>
      <c r="F108" s="54" t="s">
        <v>3548</v>
      </c>
      <c r="G108" s="54" t="s">
        <v>3549</v>
      </c>
      <c r="H108" s="55" t="s">
        <v>5182</v>
      </c>
      <c r="I108" s="55" t="s">
        <v>5183</v>
      </c>
      <c r="J108" s="55" t="s">
        <v>5184</v>
      </c>
      <c r="K108" s="55" t="s">
        <v>5185</v>
      </c>
      <c r="L108" s="55" t="s">
        <v>157</v>
      </c>
      <c r="M108" s="54" t="s">
        <v>5190</v>
      </c>
      <c r="N108" s="55">
        <v>16</v>
      </c>
      <c r="O108" s="55">
        <v>0</v>
      </c>
      <c r="P108" s="55" t="s">
        <v>5191</v>
      </c>
      <c r="Q108" s="54"/>
      <c r="R108" t="s">
        <v>6267</v>
      </c>
    </row>
    <row r="109" spans="1:18" x14ac:dyDescent="0.4">
      <c r="A109" s="54" t="s">
        <v>4907</v>
      </c>
      <c r="B109" s="55" t="s">
        <v>177</v>
      </c>
      <c r="C109" s="75">
        <v>76740933</v>
      </c>
      <c r="D109" s="75">
        <v>76740995</v>
      </c>
      <c r="E109" s="55">
        <f t="shared" si="4"/>
        <v>62</v>
      </c>
      <c r="F109" s="54" t="s">
        <v>301</v>
      </c>
      <c r="G109" s="54" t="s">
        <v>302</v>
      </c>
      <c r="H109" s="55" t="s">
        <v>299</v>
      </c>
      <c r="I109" s="55" t="s">
        <v>300</v>
      </c>
      <c r="J109" s="55" t="s">
        <v>4908</v>
      </c>
      <c r="K109" s="55" t="s">
        <v>300</v>
      </c>
      <c r="L109" s="55" t="s">
        <v>4650</v>
      </c>
      <c r="M109" s="54" t="s">
        <v>4909</v>
      </c>
      <c r="N109" s="55">
        <v>0</v>
      </c>
      <c r="O109" s="55">
        <v>0</v>
      </c>
      <c r="P109" s="55" t="s">
        <v>4656</v>
      </c>
      <c r="Q109" s="54"/>
      <c r="R109" t="s">
        <v>6268</v>
      </c>
    </row>
    <row r="110" spans="1:18" s="54" customFormat="1" x14ac:dyDescent="0.4">
      <c r="A110" t="s">
        <v>1771</v>
      </c>
      <c r="B110" s="53" t="s">
        <v>190</v>
      </c>
      <c r="C110" s="74">
        <v>3593145</v>
      </c>
      <c r="D110" s="74">
        <v>3593175</v>
      </c>
      <c r="E110" s="53">
        <f t="shared" si="4"/>
        <v>30</v>
      </c>
      <c r="F110" t="s">
        <v>1774</v>
      </c>
      <c r="G110" t="s">
        <v>1775</v>
      </c>
      <c r="H110" s="53" t="s">
        <v>1772</v>
      </c>
      <c r="I110" s="53" t="s">
        <v>1773</v>
      </c>
      <c r="J110" s="53" t="s">
        <v>5434</v>
      </c>
      <c r="K110" s="53" t="s">
        <v>1772</v>
      </c>
      <c r="L110" s="53" t="s">
        <v>4650</v>
      </c>
      <c r="M110" t="s">
        <v>5435</v>
      </c>
      <c r="N110" s="53">
        <v>0</v>
      </c>
      <c r="O110" s="53">
        <v>60</v>
      </c>
      <c r="P110" s="53" t="s">
        <v>4656</v>
      </c>
      <c r="Q110"/>
      <c r="R110" t="s">
        <v>6269</v>
      </c>
    </row>
    <row r="111" spans="1:18" s="54" customFormat="1" x14ac:dyDescent="0.4">
      <c r="A111" t="s">
        <v>1408</v>
      </c>
      <c r="B111" s="53" t="s">
        <v>190</v>
      </c>
      <c r="C111" s="74">
        <v>3608584</v>
      </c>
      <c r="D111" s="74">
        <v>3608628</v>
      </c>
      <c r="E111" s="53">
        <f t="shared" si="4"/>
        <v>44</v>
      </c>
      <c r="F111" t="s">
        <v>1411</v>
      </c>
      <c r="G111" t="s">
        <v>1412</v>
      </c>
      <c r="H111" s="53" t="s">
        <v>1409</v>
      </c>
      <c r="I111" s="53" t="s">
        <v>1410</v>
      </c>
      <c r="J111" s="53" t="s">
        <v>5431</v>
      </c>
      <c r="K111" s="53" t="s">
        <v>1410</v>
      </c>
      <c r="L111" s="53" t="s">
        <v>4650</v>
      </c>
      <c r="M111" t="s">
        <v>5432</v>
      </c>
      <c r="N111" s="53">
        <v>16</v>
      </c>
      <c r="O111" s="53">
        <v>60</v>
      </c>
      <c r="P111" s="53" t="s">
        <v>4656</v>
      </c>
      <c r="Q111"/>
      <c r="R111" t="s">
        <v>6270</v>
      </c>
    </row>
    <row r="112" spans="1:18" x14ac:dyDescent="0.4">
      <c r="A112" t="s">
        <v>1552</v>
      </c>
      <c r="B112" s="53" t="s">
        <v>190</v>
      </c>
      <c r="C112" s="74">
        <v>6643798</v>
      </c>
      <c r="D112" s="74">
        <v>6643830</v>
      </c>
      <c r="E112" s="53">
        <f t="shared" si="4"/>
        <v>32</v>
      </c>
      <c r="F112" t="s">
        <v>1555</v>
      </c>
      <c r="G112" t="s">
        <v>1556</v>
      </c>
      <c r="H112" s="53" t="s">
        <v>1553</v>
      </c>
      <c r="I112" s="53" t="s">
        <v>1554</v>
      </c>
      <c r="J112" s="53" t="s">
        <v>4927</v>
      </c>
      <c r="K112" s="53" t="s">
        <v>4928</v>
      </c>
      <c r="L112" s="53" t="s">
        <v>157</v>
      </c>
      <c r="M112" t="s">
        <v>4929</v>
      </c>
      <c r="N112" s="53">
        <v>0</v>
      </c>
      <c r="O112" s="53">
        <v>60</v>
      </c>
      <c r="P112" s="53" t="s">
        <v>4656</v>
      </c>
      <c r="R112" t="s">
        <v>6271</v>
      </c>
    </row>
    <row r="113" spans="1:18" s="54" customFormat="1" x14ac:dyDescent="0.4">
      <c r="A113" s="54" t="s">
        <v>5497</v>
      </c>
      <c r="B113" s="55" t="s">
        <v>190</v>
      </c>
      <c r="C113" s="75">
        <v>9725621</v>
      </c>
      <c r="D113" s="75">
        <v>9725657</v>
      </c>
      <c r="E113" s="55">
        <f t="shared" si="4"/>
        <v>36</v>
      </c>
      <c r="F113" s="54" t="s">
        <v>2051</v>
      </c>
      <c r="G113" s="54" t="s">
        <v>2052</v>
      </c>
      <c r="H113" s="55" t="s">
        <v>2049</v>
      </c>
      <c r="I113" s="55" t="s">
        <v>2050</v>
      </c>
      <c r="J113" s="55" t="s">
        <v>5498</v>
      </c>
      <c r="K113" s="55" t="s">
        <v>6272</v>
      </c>
      <c r="L113" s="55" t="s">
        <v>157</v>
      </c>
      <c r="M113" s="54" t="s">
        <v>6273</v>
      </c>
      <c r="N113" s="55">
        <v>16</v>
      </c>
      <c r="O113" s="55">
        <v>0</v>
      </c>
      <c r="P113" s="55" t="s">
        <v>4652</v>
      </c>
      <c r="R113" t="s">
        <v>6274</v>
      </c>
    </row>
    <row r="114" spans="1:18" s="54" customFormat="1" x14ac:dyDescent="0.4">
      <c r="A114" s="54" t="s">
        <v>5497</v>
      </c>
      <c r="B114" s="55" t="s">
        <v>190</v>
      </c>
      <c r="C114" s="75">
        <v>11603682</v>
      </c>
      <c r="D114" s="75">
        <v>11603716</v>
      </c>
      <c r="E114" s="55">
        <f t="shared" si="4"/>
        <v>34</v>
      </c>
      <c r="F114" s="54" t="s">
        <v>2051</v>
      </c>
      <c r="G114" s="54" t="s">
        <v>2052</v>
      </c>
      <c r="H114" s="55" t="s">
        <v>2049</v>
      </c>
      <c r="I114" s="55" t="s">
        <v>2050</v>
      </c>
      <c r="J114" s="55" t="s">
        <v>5498</v>
      </c>
      <c r="K114" s="55" t="s">
        <v>2049</v>
      </c>
      <c r="L114" s="55" t="s">
        <v>4650</v>
      </c>
      <c r="M114" s="54" t="s">
        <v>6275</v>
      </c>
      <c r="N114" s="55">
        <v>0</v>
      </c>
      <c r="O114" s="55">
        <v>0</v>
      </c>
      <c r="P114" s="55" t="s">
        <v>4783</v>
      </c>
      <c r="R114" t="s">
        <v>6276</v>
      </c>
    </row>
    <row r="115" spans="1:18" x14ac:dyDescent="0.4">
      <c r="A115" t="s">
        <v>1704</v>
      </c>
      <c r="B115" s="53" t="s">
        <v>190</v>
      </c>
      <c r="C115" s="74">
        <v>35733653</v>
      </c>
      <c r="D115" s="74">
        <v>35733706</v>
      </c>
      <c r="E115" s="53">
        <f t="shared" si="4"/>
        <v>53</v>
      </c>
      <c r="F115" t="s">
        <v>1707</v>
      </c>
      <c r="G115" t="s">
        <v>1708</v>
      </c>
      <c r="H115" s="53" t="s">
        <v>1705</v>
      </c>
      <c r="I115" s="53" t="s">
        <v>1706</v>
      </c>
      <c r="J115" s="53" t="s">
        <v>4953</v>
      </c>
      <c r="K115" s="53" t="s">
        <v>1705</v>
      </c>
      <c r="L115" s="53" t="s">
        <v>4650</v>
      </c>
      <c r="M115" t="s">
        <v>4954</v>
      </c>
      <c r="N115" s="53">
        <v>0</v>
      </c>
      <c r="O115" s="53">
        <v>60</v>
      </c>
      <c r="P115" s="53" t="s">
        <v>4656</v>
      </c>
      <c r="R115" t="s">
        <v>6277</v>
      </c>
    </row>
    <row r="116" spans="1:18" x14ac:dyDescent="0.4">
      <c r="A116" t="s">
        <v>1815</v>
      </c>
      <c r="B116" s="53" t="s">
        <v>190</v>
      </c>
      <c r="C116" s="74">
        <v>42945117</v>
      </c>
      <c r="D116" s="74">
        <v>42945148</v>
      </c>
      <c r="E116" s="53">
        <f t="shared" si="4"/>
        <v>31</v>
      </c>
      <c r="F116" t="s">
        <v>1818</v>
      </c>
      <c r="G116" t="s">
        <v>1819</v>
      </c>
      <c r="H116" s="53" t="s">
        <v>1816</v>
      </c>
      <c r="I116" s="53" t="s">
        <v>1817</v>
      </c>
      <c r="J116" s="53" t="s">
        <v>4949</v>
      </c>
      <c r="K116" s="53" t="s">
        <v>4950</v>
      </c>
      <c r="L116" s="53" t="s">
        <v>157</v>
      </c>
      <c r="M116" t="s">
        <v>6278</v>
      </c>
      <c r="N116" s="53">
        <v>16</v>
      </c>
      <c r="O116" s="53">
        <v>58</v>
      </c>
      <c r="P116" s="53" t="s">
        <v>4656</v>
      </c>
      <c r="R116" t="s">
        <v>6279</v>
      </c>
    </row>
    <row r="117" spans="1:18" x14ac:dyDescent="0.4">
      <c r="A117" t="s">
        <v>1090</v>
      </c>
      <c r="B117" s="53" t="s">
        <v>190</v>
      </c>
      <c r="C117" s="74">
        <v>50129995</v>
      </c>
      <c r="D117" s="74">
        <v>50130039</v>
      </c>
      <c r="E117" s="53">
        <f t="shared" si="4"/>
        <v>44</v>
      </c>
      <c r="F117" t="s">
        <v>1093</v>
      </c>
      <c r="G117" t="s">
        <v>1094</v>
      </c>
      <c r="H117" s="53" t="s">
        <v>1091</v>
      </c>
      <c r="I117" s="53" t="s">
        <v>1092</v>
      </c>
      <c r="J117" s="53" t="s">
        <v>5059</v>
      </c>
      <c r="K117" s="53" t="s">
        <v>1091</v>
      </c>
      <c r="L117" s="53" t="s">
        <v>4650</v>
      </c>
      <c r="M117" t="s">
        <v>5060</v>
      </c>
      <c r="N117" s="53">
        <v>0</v>
      </c>
      <c r="O117" s="53">
        <v>60</v>
      </c>
      <c r="P117" s="53" t="s">
        <v>4652</v>
      </c>
      <c r="R117" t="s">
        <v>6280</v>
      </c>
    </row>
    <row r="118" spans="1:18" x14ac:dyDescent="0.4">
      <c r="A118" t="s">
        <v>3075</v>
      </c>
      <c r="B118" s="53" t="s">
        <v>190</v>
      </c>
      <c r="C118" s="74">
        <v>62901212</v>
      </c>
      <c r="D118" s="74">
        <v>62901252</v>
      </c>
      <c r="E118" s="53">
        <f t="shared" si="4"/>
        <v>40</v>
      </c>
      <c r="F118" t="s">
        <v>3078</v>
      </c>
      <c r="G118" t="s">
        <v>6056</v>
      </c>
      <c r="H118" s="53" t="s">
        <v>3076</v>
      </c>
      <c r="I118" s="53" t="s">
        <v>3077</v>
      </c>
      <c r="J118" s="53" t="s">
        <v>6057</v>
      </c>
      <c r="K118" s="53" t="s">
        <v>3076</v>
      </c>
      <c r="L118" s="53" t="s">
        <v>4650</v>
      </c>
      <c r="M118" t="s">
        <v>6058</v>
      </c>
      <c r="N118" s="53">
        <v>0</v>
      </c>
      <c r="O118" s="53">
        <v>36</v>
      </c>
      <c r="P118" s="53" t="s">
        <v>4656</v>
      </c>
      <c r="R118" t="s">
        <v>6281</v>
      </c>
    </row>
    <row r="119" spans="1:18" x14ac:dyDescent="0.4">
      <c r="A119" t="s">
        <v>2478</v>
      </c>
      <c r="B119" s="53" t="s">
        <v>190</v>
      </c>
      <c r="C119" s="74">
        <v>63847424</v>
      </c>
      <c r="D119" s="74">
        <v>63847460</v>
      </c>
      <c r="E119" s="53">
        <f t="shared" si="4"/>
        <v>36</v>
      </c>
      <c r="F119" t="s">
        <v>2481</v>
      </c>
      <c r="G119" t="s">
        <v>2482</v>
      </c>
      <c r="H119" s="53" t="s">
        <v>5477</v>
      </c>
      <c r="I119" s="53" t="s">
        <v>5478</v>
      </c>
      <c r="J119" s="53" t="s">
        <v>5479</v>
      </c>
      <c r="K119" s="53" t="s">
        <v>5480</v>
      </c>
      <c r="L119" s="53" t="s">
        <v>157</v>
      </c>
      <c r="M119" t="s">
        <v>5481</v>
      </c>
      <c r="N119" s="53">
        <v>16</v>
      </c>
      <c r="O119" s="53">
        <v>32</v>
      </c>
      <c r="P119" s="53" t="s">
        <v>4656</v>
      </c>
      <c r="R119" t="s">
        <v>6282</v>
      </c>
    </row>
    <row r="120" spans="1:18" s="54" customFormat="1" x14ac:dyDescent="0.4">
      <c r="A120" t="s">
        <v>2882</v>
      </c>
      <c r="B120" s="53" t="s">
        <v>190</v>
      </c>
      <c r="C120" s="74">
        <v>63921330</v>
      </c>
      <c r="D120" s="74">
        <v>63921389</v>
      </c>
      <c r="E120" s="53">
        <f t="shared" si="4"/>
        <v>59</v>
      </c>
      <c r="F120" t="s">
        <v>2885</v>
      </c>
      <c r="G120" t="s">
        <v>6060</v>
      </c>
      <c r="H120" s="53" t="s">
        <v>2883</v>
      </c>
      <c r="I120" s="53" t="s">
        <v>2884</v>
      </c>
      <c r="J120" s="53" t="s">
        <v>6061</v>
      </c>
      <c r="K120" s="53" t="s">
        <v>2883</v>
      </c>
      <c r="L120" s="53" t="s">
        <v>4650</v>
      </c>
      <c r="M120" t="s">
        <v>6062</v>
      </c>
      <c r="N120" s="53">
        <v>0</v>
      </c>
      <c r="O120" s="53">
        <v>60</v>
      </c>
      <c r="P120" s="53" t="s">
        <v>4656</v>
      </c>
      <c r="Q120"/>
      <c r="R120" t="s">
        <v>6283</v>
      </c>
    </row>
    <row r="121" spans="1:18" s="54" customFormat="1" x14ac:dyDescent="0.4">
      <c r="A121" t="s">
        <v>2778</v>
      </c>
      <c r="B121" s="53" t="s">
        <v>190</v>
      </c>
      <c r="C121" s="74">
        <v>64709611</v>
      </c>
      <c r="D121" s="74">
        <v>64709638</v>
      </c>
      <c r="E121" s="53">
        <f t="shared" si="4"/>
        <v>27</v>
      </c>
      <c r="F121" t="s">
        <v>2781</v>
      </c>
      <c r="G121" t="s">
        <v>6080</v>
      </c>
      <c r="H121" s="53" t="s">
        <v>2779</v>
      </c>
      <c r="I121" s="53" t="s">
        <v>2780</v>
      </c>
      <c r="J121" s="53" t="s">
        <v>6081</v>
      </c>
      <c r="K121" s="53" t="s">
        <v>6284</v>
      </c>
      <c r="L121" s="53" t="s">
        <v>157</v>
      </c>
      <c r="M121" t="s">
        <v>6285</v>
      </c>
      <c r="N121" s="53">
        <v>16</v>
      </c>
      <c r="O121" s="53">
        <v>60</v>
      </c>
      <c r="P121" s="53" t="s">
        <v>4656</v>
      </c>
      <c r="Q121"/>
      <c r="R121" t="s">
        <v>6286</v>
      </c>
    </row>
    <row r="122" spans="1:18" x14ac:dyDescent="0.4">
      <c r="A122" t="s">
        <v>185</v>
      </c>
      <c r="B122" s="53" t="s">
        <v>190</v>
      </c>
      <c r="C122" s="74">
        <v>65259175</v>
      </c>
      <c r="D122" s="74">
        <v>65259187</v>
      </c>
      <c r="E122" s="53">
        <f t="shared" si="4"/>
        <v>12</v>
      </c>
      <c r="F122" t="s">
        <v>188</v>
      </c>
      <c r="G122" t="s">
        <v>189</v>
      </c>
      <c r="H122" s="53" t="s">
        <v>186</v>
      </c>
      <c r="I122" s="53" t="s">
        <v>187</v>
      </c>
      <c r="J122" s="53" t="s">
        <v>5010</v>
      </c>
      <c r="K122" s="53" t="s">
        <v>5011</v>
      </c>
      <c r="L122" s="53" t="s">
        <v>157</v>
      </c>
      <c r="M122" t="s">
        <v>5012</v>
      </c>
      <c r="N122" s="53">
        <v>16</v>
      </c>
      <c r="O122" s="53">
        <v>60</v>
      </c>
      <c r="P122" s="53" t="s">
        <v>4656</v>
      </c>
      <c r="R122" t="s">
        <v>6287</v>
      </c>
    </row>
    <row r="123" spans="1:18" x14ac:dyDescent="0.4">
      <c r="A123" t="s">
        <v>2862</v>
      </c>
      <c r="B123" s="53" t="s">
        <v>190</v>
      </c>
      <c r="C123" s="74">
        <v>66039077</v>
      </c>
      <c r="D123" s="74">
        <v>66039124</v>
      </c>
      <c r="E123" s="53">
        <f t="shared" si="4"/>
        <v>47</v>
      </c>
      <c r="F123" t="s">
        <v>2865</v>
      </c>
      <c r="G123" t="s">
        <v>6064</v>
      </c>
      <c r="H123" s="53" t="s">
        <v>2863</v>
      </c>
      <c r="I123" s="53" t="s">
        <v>2864</v>
      </c>
      <c r="J123" s="53" t="s">
        <v>6065</v>
      </c>
      <c r="K123" s="53" t="s">
        <v>2863</v>
      </c>
      <c r="L123" s="53" t="s">
        <v>4650</v>
      </c>
      <c r="M123" t="s">
        <v>6066</v>
      </c>
      <c r="N123" s="53">
        <v>0</v>
      </c>
      <c r="O123" s="53">
        <v>60</v>
      </c>
      <c r="P123" s="53" t="s">
        <v>4656</v>
      </c>
      <c r="R123" t="s">
        <v>6288</v>
      </c>
    </row>
    <row r="124" spans="1:18" x14ac:dyDescent="0.4">
      <c r="A124" t="s">
        <v>2852</v>
      </c>
      <c r="B124" s="53" t="s">
        <v>190</v>
      </c>
      <c r="C124" s="74">
        <v>66362121</v>
      </c>
      <c r="D124" s="74">
        <v>66362189</v>
      </c>
      <c r="E124" s="53">
        <f t="shared" si="4"/>
        <v>68</v>
      </c>
      <c r="F124" t="s">
        <v>2855</v>
      </c>
      <c r="G124" t="s">
        <v>6068</v>
      </c>
      <c r="H124" s="53" t="s">
        <v>2853</v>
      </c>
      <c r="I124" s="53" t="s">
        <v>2854</v>
      </c>
      <c r="J124" s="53" t="s">
        <v>6069</v>
      </c>
      <c r="K124" s="53" t="s">
        <v>2853</v>
      </c>
      <c r="L124" s="53" t="s">
        <v>4650</v>
      </c>
      <c r="M124" t="s">
        <v>6070</v>
      </c>
      <c r="N124" s="53">
        <v>0</v>
      </c>
      <c r="O124" s="53">
        <v>60</v>
      </c>
      <c r="P124" s="53" t="s">
        <v>4656</v>
      </c>
      <c r="R124" t="s">
        <v>6289</v>
      </c>
    </row>
    <row r="125" spans="1:18" x14ac:dyDescent="0.4">
      <c r="A125" t="s">
        <v>955</v>
      </c>
      <c r="B125" s="53" t="s">
        <v>190</v>
      </c>
      <c r="C125" s="78">
        <v>66905781</v>
      </c>
      <c r="D125" s="74">
        <v>66905811</v>
      </c>
      <c r="E125" s="53">
        <f t="shared" si="4"/>
        <v>30</v>
      </c>
      <c r="F125" t="s">
        <v>958</v>
      </c>
      <c r="G125" t="s">
        <v>6072</v>
      </c>
      <c r="H125" s="53" t="s">
        <v>956</v>
      </c>
      <c r="I125" s="53" t="s">
        <v>957</v>
      </c>
      <c r="J125" s="53" t="s">
        <v>6073</v>
      </c>
      <c r="K125" s="53" t="s">
        <v>956</v>
      </c>
      <c r="L125" s="53" t="s">
        <v>4650</v>
      </c>
      <c r="M125" t="s">
        <v>6290</v>
      </c>
      <c r="N125" s="53">
        <v>0</v>
      </c>
      <c r="O125" s="53">
        <v>60</v>
      </c>
      <c r="P125" s="53" t="s">
        <v>6291</v>
      </c>
      <c r="R125" t="s">
        <v>6292</v>
      </c>
    </row>
    <row r="126" spans="1:18" x14ac:dyDescent="0.4">
      <c r="A126" t="s">
        <v>3306</v>
      </c>
      <c r="B126" s="53" t="s">
        <v>190</v>
      </c>
      <c r="C126" s="74">
        <v>70085932</v>
      </c>
      <c r="D126" s="74">
        <v>70085972</v>
      </c>
      <c r="E126" s="53">
        <f t="shared" si="4"/>
        <v>40</v>
      </c>
      <c r="F126" t="s">
        <v>3309</v>
      </c>
      <c r="G126" t="s">
        <v>3310</v>
      </c>
      <c r="H126" s="53" t="s">
        <v>3307</v>
      </c>
      <c r="I126" s="53" t="s">
        <v>3308</v>
      </c>
      <c r="J126" s="53" t="s">
        <v>4980</v>
      </c>
      <c r="K126" s="53" t="s">
        <v>4981</v>
      </c>
      <c r="L126" s="53" t="s">
        <v>157</v>
      </c>
      <c r="M126" t="s">
        <v>4982</v>
      </c>
      <c r="N126" s="53">
        <v>0</v>
      </c>
      <c r="O126" s="53">
        <v>60</v>
      </c>
      <c r="P126" s="53" t="s">
        <v>4656</v>
      </c>
      <c r="R126" t="s">
        <v>6293</v>
      </c>
    </row>
    <row r="127" spans="1:18" x14ac:dyDescent="0.4">
      <c r="A127" t="s">
        <v>694</v>
      </c>
      <c r="B127" s="53" t="s">
        <v>190</v>
      </c>
      <c r="C127" s="74">
        <v>77202065</v>
      </c>
      <c r="D127" s="74">
        <v>77202120</v>
      </c>
      <c r="E127" s="53">
        <f t="shared" si="4"/>
        <v>55</v>
      </c>
      <c r="F127" t="s">
        <v>697</v>
      </c>
      <c r="G127" t="s">
        <v>698</v>
      </c>
      <c r="H127" s="53" t="s">
        <v>695</v>
      </c>
      <c r="I127" s="53" t="s">
        <v>696</v>
      </c>
      <c r="J127" s="53" t="s">
        <v>4712</v>
      </c>
      <c r="K127" s="53" t="s">
        <v>695</v>
      </c>
      <c r="L127" s="53" t="s">
        <v>4650</v>
      </c>
      <c r="M127" t="s">
        <v>6294</v>
      </c>
      <c r="N127" s="53">
        <v>0</v>
      </c>
      <c r="O127" s="53">
        <v>60</v>
      </c>
      <c r="P127" s="53" t="s">
        <v>4656</v>
      </c>
      <c r="R127" t="s">
        <v>6295</v>
      </c>
    </row>
    <row r="128" spans="1:18" x14ac:dyDescent="0.4">
      <c r="A128" s="54" t="s">
        <v>5497</v>
      </c>
      <c r="B128" s="55" t="s">
        <v>190</v>
      </c>
      <c r="C128" s="75"/>
      <c r="D128" s="75" t="s">
        <v>897</v>
      </c>
      <c r="F128" s="54"/>
      <c r="G128" s="54"/>
      <c r="H128" s="55"/>
      <c r="I128" s="55"/>
      <c r="J128" s="55"/>
      <c r="K128" s="55"/>
      <c r="L128" s="55"/>
      <c r="M128" s="54"/>
      <c r="N128" s="55"/>
      <c r="O128" s="55"/>
      <c r="P128" s="55"/>
      <c r="Q128" s="54"/>
    </row>
    <row r="129" spans="1:18" x14ac:dyDescent="0.4">
      <c r="A129" t="s">
        <v>3339</v>
      </c>
      <c r="B129" s="53" t="s">
        <v>115</v>
      </c>
      <c r="C129" s="74">
        <v>8668339</v>
      </c>
      <c r="D129" s="74">
        <v>8668369</v>
      </c>
      <c r="E129" s="53">
        <f t="shared" ref="E129:E151" si="5">D129-C129</f>
        <v>30</v>
      </c>
      <c r="F129" t="s">
        <v>3342</v>
      </c>
      <c r="G129" t="s">
        <v>3343</v>
      </c>
      <c r="H129" s="53" t="s">
        <v>3340</v>
      </c>
      <c r="I129" s="53" t="s">
        <v>3341</v>
      </c>
      <c r="J129" s="53" t="s">
        <v>5585</v>
      </c>
      <c r="K129" s="53" t="s">
        <v>3340</v>
      </c>
      <c r="L129" s="53" t="s">
        <v>4650</v>
      </c>
      <c r="M129" t="s">
        <v>6296</v>
      </c>
      <c r="N129" s="53">
        <v>0</v>
      </c>
      <c r="O129" s="53">
        <v>60</v>
      </c>
      <c r="P129" s="53" t="s">
        <v>5943</v>
      </c>
      <c r="R129" t="s">
        <v>6297</v>
      </c>
    </row>
    <row r="130" spans="1:18" s="54" customFormat="1" x14ac:dyDescent="0.4">
      <c r="A130" s="54" t="s">
        <v>3545</v>
      </c>
      <c r="B130" s="55" t="s">
        <v>115</v>
      </c>
      <c r="C130" s="75">
        <v>10116524</v>
      </c>
      <c r="D130" s="75">
        <v>10116544</v>
      </c>
      <c r="E130" s="55">
        <f t="shared" si="5"/>
        <v>20</v>
      </c>
      <c r="F130" s="54" t="s">
        <v>3548</v>
      </c>
      <c r="G130" s="54" t="s">
        <v>3549</v>
      </c>
      <c r="H130" s="55" t="s">
        <v>5182</v>
      </c>
      <c r="I130" s="55" t="s">
        <v>5183</v>
      </c>
      <c r="J130" s="55" t="s">
        <v>5184</v>
      </c>
      <c r="K130" s="55" t="s">
        <v>5182</v>
      </c>
      <c r="L130" s="55" t="s">
        <v>4650</v>
      </c>
      <c r="M130" s="54" t="s">
        <v>6298</v>
      </c>
      <c r="N130" s="55">
        <v>0</v>
      </c>
      <c r="O130" s="55">
        <v>6</v>
      </c>
      <c r="P130" s="55" t="s">
        <v>6299</v>
      </c>
      <c r="R130" t="s">
        <v>6300</v>
      </c>
    </row>
    <row r="131" spans="1:18" s="54" customFormat="1" x14ac:dyDescent="0.4">
      <c r="A131" t="s">
        <v>2657</v>
      </c>
      <c r="B131" s="53" t="s">
        <v>115</v>
      </c>
      <c r="C131" s="74">
        <v>12242307</v>
      </c>
      <c r="D131" s="74">
        <v>12242337</v>
      </c>
      <c r="E131" s="53">
        <f t="shared" si="5"/>
        <v>30</v>
      </c>
      <c r="F131" t="s">
        <v>2660</v>
      </c>
      <c r="G131" t="s">
        <v>2661</v>
      </c>
      <c r="H131" s="53" t="s">
        <v>2658</v>
      </c>
      <c r="I131" s="53" t="s">
        <v>2659</v>
      </c>
      <c r="J131" s="53" t="s">
        <v>5667</v>
      </c>
      <c r="K131" s="53" t="s">
        <v>6301</v>
      </c>
      <c r="L131" s="53" t="s">
        <v>157</v>
      </c>
      <c r="M131" t="s">
        <v>6302</v>
      </c>
      <c r="N131" s="53">
        <v>16</v>
      </c>
      <c r="O131" s="53">
        <v>50</v>
      </c>
      <c r="P131" s="53" t="s">
        <v>5077</v>
      </c>
      <c r="Q131"/>
      <c r="R131" t="s">
        <v>6303</v>
      </c>
    </row>
    <row r="132" spans="1:18" x14ac:dyDescent="0.4">
      <c r="A132" t="s">
        <v>3806</v>
      </c>
      <c r="B132" s="53" t="s">
        <v>115</v>
      </c>
      <c r="C132" s="74">
        <v>15518099</v>
      </c>
      <c r="D132" s="74">
        <v>15518130</v>
      </c>
      <c r="E132" s="53">
        <f t="shared" si="5"/>
        <v>31</v>
      </c>
      <c r="F132" t="s">
        <v>3809</v>
      </c>
      <c r="G132" t="s">
        <v>3810</v>
      </c>
      <c r="H132" s="53" t="s">
        <v>3807</v>
      </c>
      <c r="I132" s="53" t="s">
        <v>3808</v>
      </c>
      <c r="J132" s="53" t="s">
        <v>4694</v>
      </c>
      <c r="K132" s="53" t="s">
        <v>6304</v>
      </c>
      <c r="L132" s="53" t="s">
        <v>157</v>
      </c>
      <c r="M132" t="s">
        <v>6305</v>
      </c>
      <c r="N132" s="53">
        <v>16</v>
      </c>
      <c r="O132" s="53">
        <v>60</v>
      </c>
      <c r="P132" s="53" t="s">
        <v>6306</v>
      </c>
      <c r="R132" t="s">
        <v>6307</v>
      </c>
    </row>
    <row r="133" spans="1:18" x14ac:dyDescent="0.4">
      <c r="A133" t="s">
        <v>2260</v>
      </c>
      <c r="B133" s="53" t="s">
        <v>115</v>
      </c>
      <c r="C133" s="74">
        <v>16275402</v>
      </c>
      <c r="D133" s="74">
        <v>16275426</v>
      </c>
      <c r="E133" s="53">
        <f t="shared" si="5"/>
        <v>24</v>
      </c>
      <c r="F133" t="s">
        <v>2263</v>
      </c>
      <c r="G133" t="s">
        <v>2264</v>
      </c>
      <c r="H133" s="53" t="s">
        <v>2261</v>
      </c>
      <c r="I133" s="53" t="s">
        <v>2262</v>
      </c>
      <c r="J133" s="53" t="s">
        <v>5492</v>
      </c>
      <c r="K133" s="53" t="s">
        <v>6308</v>
      </c>
      <c r="L133" s="53" t="s">
        <v>157</v>
      </c>
      <c r="M133" t="s">
        <v>6309</v>
      </c>
      <c r="N133" s="53">
        <v>16</v>
      </c>
      <c r="O133" s="53">
        <v>60</v>
      </c>
      <c r="P133" s="53" t="s">
        <v>4656</v>
      </c>
      <c r="R133" t="s">
        <v>6310</v>
      </c>
    </row>
    <row r="134" spans="1:18" x14ac:dyDescent="0.4">
      <c r="A134" t="s">
        <v>1892</v>
      </c>
      <c r="B134" s="53" t="s">
        <v>115</v>
      </c>
      <c r="C134" s="74">
        <v>21039320</v>
      </c>
      <c r="D134" s="74">
        <v>21039383</v>
      </c>
      <c r="E134" s="53">
        <f t="shared" si="5"/>
        <v>63</v>
      </c>
      <c r="F134" t="s">
        <v>1895</v>
      </c>
      <c r="G134" t="s">
        <v>1896</v>
      </c>
      <c r="H134" s="53" t="s">
        <v>1893</v>
      </c>
      <c r="I134" s="53" t="s">
        <v>1894</v>
      </c>
      <c r="J134" s="53" t="s">
        <v>4663</v>
      </c>
      <c r="K134" s="53" t="s">
        <v>1894</v>
      </c>
      <c r="L134" s="53" t="s">
        <v>4650</v>
      </c>
      <c r="M134" t="s">
        <v>6311</v>
      </c>
      <c r="N134" s="53">
        <v>0</v>
      </c>
      <c r="O134" s="53">
        <v>60</v>
      </c>
      <c r="P134" s="53" t="s">
        <v>4656</v>
      </c>
      <c r="R134" t="s">
        <v>6312</v>
      </c>
    </row>
    <row r="135" spans="1:18" x14ac:dyDescent="0.4">
      <c r="A135" t="s">
        <v>272</v>
      </c>
      <c r="B135" s="53" t="s">
        <v>115</v>
      </c>
      <c r="C135" s="74">
        <v>26477241</v>
      </c>
      <c r="D135" s="74">
        <v>26477291</v>
      </c>
      <c r="E135" s="53">
        <f t="shared" si="5"/>
        <v>50</v>
      </c>
      <c r="F135" t="s">
        <v>275</v>
      </c>
      <c r="G135" t="s">
        <v>276</v>
      </c>
      <c r="H135" s="53" t="s">
        <v>273</v>
      </c>
      <c r="I135" s="53" t="s">
        <v>274</v>
      </c>
      <c r="J135" s="53" t="s">
        <v>4668</v>
      </c>
      <c r="K135" s="53" t="s">
        <v>6313</v>
      </c>
      <c r="L135" s="53" t="s">
        <v>157</v>
      </c>
      <c r="M135" t="s">
        <v>6314</v>
      </c>
      <c r="N135" s="53">
        <v>0</v>
      </c>
      <c r="O135" s="53">
        <v>60</v>
      </c>
      <c r="P135" s="53" t="s">
        <v>4656</v>
      </c>
      <c r="R135" t="s">
        <v>6315</v>
      </c>
    </row>
    <row r="136" spans="1:18" s="54" customFormat="1" x14ac:dyDescent="0.4">
      <c r="A136" t="s">
        <v>107</v>
      </c>
      <c r="B136" s="53" t="s">
        <v>115</v>
      </c>
      <c r="C136" s="74">
        <v>47390779</v>
      </c>
      <c r="D136" s="74">
        <v>47390818</v>
      </c>
      <c r="E136" s="53">
        <f t="shared" si="5"/>
        <v>39</v>
      </c>
      <c r="F136" t="s">
        <v>112</v>
      </c>
      <c r="G136" t="s">
        <v>113</v>
      </c>
      <c r="H136" s="53" t="s">
        <v>110</v>
      </c>
      <c r="I136" s="53" t="s">
        <v>111</v>
      </c>
      <c r="J136" s="53" t="s">
        <v>4935</v>
      </c>
      <c r="K136" s="53" t="s">
        <v>110</v>
      </c>
      <c r="L136" s="53" t="s">
        <v>4650</v>
      </c>
      <c r="M136" t="s">
        <v>6316</v>
      </c>
      <c r="N136" s="53">
        <v>0</v>
      </c>
      <c r="O136" s="53">
        <v>60</v>
      </c>
      <c r="P136" s="53" t="s">
        <v>4656</v>
      </c>
      <c r="Q136"/>
      <c r="R136" t="s">
        <v>6317</v>
      </c>
    </row>
    <row r="137" spans="1:18" s="54" customFormat="1" x14ac:dyDescent="0.4">
      <c r="A137" t="s">
        <v>1256</v>
      </c>
      <c r="B137" s="53" t="s">
        <v>115</v>
      </c>
      <c r="C137" s="74">
        <v>50220170</v>
      </c>
      <c r="D137" s="74">
        <v>50220193</v>
      </c>
      <c r="E137" s="53">
        <f t="shared" si="5"/>
        <v>23</v>
      </c>
      <c r="F137" t="s">
        <v>1259</v>
      </c>
      <c r="G137" t="s">
        <v>1260</v>
      </c>
      <c r="H137" s="53" t="s">
        <v>1257</v>
      </c>
      <c r="I137" s="53" t="s">
        <v>1258</v>
      </c>
      <c r="J137" s="53" t="s">
        <v>5549</v>
      </c>
      <c r="K137" s="53" t="s">
        <v>6318</v>
      </c>
      <c r="L137" s="53" t="s">
        <v>157</v>
      </c>
      <c r="M137" t="s">
        <v>6319</v>
      </c>
      <c r="N137" s="53">
        <v>16</v>
      </c>
      <c r="O137" s="53">
        <v>60</v>
      </c>
      <c r="P137" s="53" t="s">
        <v>4656</v>
      </c>
      <c r="Q137"/>
      <c r="R137" t="s">
        <v>6320</v>
      </c>
    </row>
    <row r="138" spans="1:18" x14ac:dyDescent="0.4">
      <c r="A138" s="54" t="s">
        <v>4907</v>
      </c>
      <c r="B138" s="55" t="s">
        <v>115</v>
      </c>
      <c r="C138" s="75">
        <v>67155387</v>
      </c>
      <c r="D138" s="75">
        <v>67155400</v>
      </c>
      <c r="E138" s="55">
        <f t="shared" si="5"/>
        <v>13</v>
      </c>
      <c r="F138" s="54" t="s">
        <v>301</v>
      </c>
      <c r="G138" s="54" t="s">
        <v>302</v>
      </c>
      <c r="H138" s="55" t="s">
        <v>299</v>
      </c>
      <c r="I138" s="55" t="s">
        <v>300</v>
      </c>
      <c r="J138" s="55" t="s">
        <v>4908</v>
      </c>
      <c r="K138" s="55" t="s">
        <v>4911</v>
      </c>
      <c r="L138" s="55" t="s">
        <v>157</v>
      </c>
      <c r="M138" s="54" t="s">
        <v>4912</v>
      </c>
      <c r="N138" s="55">
        <v>16</v>
      </c>
      <c r="O138" s="55">
        <v>10</v>
      </c>
      <c r="P138" s="55" t="s">
        <v>4656</v>
      </c>
      <c r="Q138" s="54"/>
      <c r="R138" t="s">
        <v>6321</v>
      </c>
    </row>
    <row r="139" spans="1:18" s="54" customFormat="1" x14ac:dyDescent="0.4">
      <c r="A139" t="s">
        <v>1959</v>
      </c>
      <c r="B139" s="53" t="s">
        <v>440</v>
      </c>
      <c r="C139" s="74">
        <v>2800000</v>
      </c>
      <c r="D139" s="74">
        <v>2800047</v>
      </c>
      <c r="E139" s="53">
        <f t="shared" si="5"/>
        <v>47</v>
      </c>
      <c r="F139" t="s">
        <v>1962</v>
      </c>
      <c r="G139" t="s">
        <v>1963</v>
      </c>
      <c r="H139" s="53" t="s">
        <v>1960</v>
      </c>
      <c r="I139" s="53" t="s">
        <v>1961</v>
      </c>
      <c r="J139" s="53" t="s">
        <v>5014</v>
      </c>
      <c r="K139" s="53" t="s">
        <v>5015</v>
      </c>
      <c r="L139" s="53" t="s">
        <v>157</v>
      </c>
      <c r="M139" t="s">
        <v>5016</v>
      </c>
      <c r="N139" s="53">
        <v>16</v>
      </c>
      <c r="O139" s="53">
        <v>60</v>
      </c>
      <c r="P139" s="53" t="s">
        <v>4656</v>
      </c>
      <c r="Q139"/>
      <c r="R139" t="s">
        <v>6322</v>
      </c>
    </row>
    <row r="140" spans="1:18" s="54" customFormat="1" x14ac:dyDescent="0.4">
      <c r="A140" t="s">
        <v>2201</v>
      </c>
      <c r="B140" s="53" t="s">
        <v>440</v>
      </c>
      <c r="C140" s="74">
        <v>11679105</v>
      </c>
      <c r="D140" s="74">
        <v>11679141</v>
      </c>
      <c r="E140" s="53">
        <f t="shared" si="5"/>
        <v>36</v>
      </c>
      <c r="F140" t="s">
        <v>2204</v>
      </c>
      <c r="G140" t="s">
        <v>2205</v>
      </c>
      <c r="H140" s="53" t="s">
        <v>2202</v>
      </c>
      <c r="I140" s="53" t="s">
        <v>2203</v>
      </c>
      <c r="J140" s="53" t="s">
        <v>5674</v>
      </c>
      <c r="K140" s="53" t="s">
        <v>2202</v>
      </c>
      <c r="L140" s="53" t="s">
        <v>4650</v>
      </c>
      <c r="M140" t="s">
        <v>5675</v>
      </c>
      <c r="N140" s="53">
        <v>16</v>
      </c>
      <c r="O140" s="53">
        <v>60</v>
      </c>
      <c r="P140" s="53" t="s">
        <v>4656</v>
      </c>
      <c r="Q140"/>
      <c r="R140" t="s">
        <v>6323</v>
      </c>
    </row>
    <row r="141" spans="1:18" x14ac:dyDescent="0.4">
      <c r="A141" t="s">
        <v>3176</v>
      </c>
      <c r="B141" s="53" t="s">
        <v>440</v>
      </c>
      <c r="C141" s="74">
        <v>19855508</v>
      </c>
      <c r="D141" s="74">
        <v>19855559</v>
      </c>
      <c r="E141" s="53">
        <f t="shared" si="5"/>
        <v>51</v>
      </c>
      <c r="F141" t="s">
        <v>3179</v>
      </c>
      <c r="G141" t="s">
        <v>6076</v>
      </c>
      <c r="H141" s="53" t="s">
        <v>3177</v>
      </c>
      <c r="I141" s="53" t="s">
        <v>3178</v>
      </c>
      <c r="J141" s="53" t="s">
        <v>6077</v>
      </c>
      <c r="K141" s="53" t="s">
        <v>3177</v>
      </c>
      <c r="L141" s="53" t="s">
        <v>4650</v>
      </c>
      <c r="M141" t="s">
        <v>6078</v>
      </c>
      <c r="N141" s="53">
        <v>0</v>
      </c>
      <c r="O141" s="53">
        <v>60</v>
      </c>
      <c r="P141" s="53" t="s">
        <v>4656</v>
      </c>
      <c r="R141" t="s">
        <v>6324</v>
      </c>
    </row>
    <row r="142" spans="1:18" x14ac:dyDescent="0.4">
      <c r="A142" t="s">
        <v>1948</v>
      </c>
      <c r="B142" s="53" t="s">
        <v>440</v>
      </c>
      <c r="C142" s="74">
        <v>23147917</v>
      </c>
      <c r="D142" s="74">
        <v>23147965</v>
      </c>
      <c r="E142" s="53">
        <f t="shared" si="5"/>
        <v>48</v>
      </c>
      <c r="F142" t="s">
        <v>1951</v>
      </c>
      <c r="G142" t="s">
        <v>1952</v>
      </c>
      <c r="H142" s="53" t="s">
        <v>1949</v>
      </c>
      <c r="I142" s="53" t="s">
        <v>1950</v>
      </c>
      <c r="J142" s="53" t="s">
        <v>5521</v>
      </c>
      <c r="K142" s="53" t="s">
        <v>1950</v>
      </c>
      <c r="L142" s="53" t="s">
        <v>4650</v>
      </c>
      <c r="M142" t="s">
        <v>5522</v>
      </c>
      <c r="N142" s="53">
        <v>0</v>
      </c>
      <c r="O142" s="53">
        <v>60</v>
      </c>
      <c r="P142" s="53" t="s">
        <v>4656</v>
      </c>
      <c r="R142" t="s">
        <v>6325</v>
      </c>
    </row>
    <row r="143" spans="1:18" x14ac:dyDescent="0.4">
      <c r="A143" t="s">
        <v>2120</v>
      </c>
      <c r="B143" s="53" t="s">
        <v>440</v>
      </c>
      <c r="C143" s="74">
        <v>26992661</v>
      </c>
      <c r="D143" s="74">
        <v>26992696</v>
      </c>
      <c r="E143" s="53">
        <f t="shared" si="5"/>
        <v>35</v>
      </c>
      <c r="F143" t="s">
        <v>2123</v>
      </c>
      <c r="G143" t="s">
        <v>2124</v>
      </c>
      <c r="H143" s="53" t="s">
        <v>2121</v>
      </c>
      <c r="I143" s="53" t="s">
        <v>2122</v>
      </c>
      <c r="J143" s="53" t="s">
        <v>4677</v>
      </c>
      <c r="K143" s="53" t="s">
        <v>4678</v>
      </c>
      <c r="L143" s="53" t="s">
        <v>157</v>
      </c>
      <c r="M143" t="s">
        <v>4679</v>
      </c>
      <c r="N143" s="53">
        <v>16</v>
      </c>
      <c r="O143" s="53">
        <v>47</v>
      </c>
      <c r="P143" s="53" t="s">
        <v>4656</v>
      </c>
      <c r="R143" t="s">
        <v>6326</v>
      </c>
    </row>
    <row r="144" spans="1:18" x14ac:dyDescent="0.4">
      <c r="A144" t="s">
        <v>435</v>
      </c>
      <c r="B144" s="53" t="s">
        <v>440</v>
      </c>
      <c r="C144" s="74">
        <v>29017341</v>
      </c>
      <c r="D144" s="74">
        <v>29017362</v>
      </c>
      <c r="E144" s="53">
        <f t="shared" si="5"/>
        <v>21</v>
      </c>
      <c r="F144" t="s">
        <v>438</v>
      </c>
      <c r="G144" t="s">
        <v>439</v>
      </c>
      <c r="H144" s="53" t="s">
        <v>4790</v>
      </c>
      <c r="I144" s="53" t="s">
        <v>437</v>
      </c>
      <c r="J144" s="53" t="s">
        <v>4791</v>
      </c>
      <c r="K144" s="53" t="s">
        <v>4792</v>
      </c>
      <c r="L144" s="53" t="s">
        <v>157</v>
      </c>
      <c r="M144" t="s">
        <v>4793</v>
      </c>
      <c r="N144" s="53">
        <v>16</v>
      </c>
      <c r="O144" s="53">
        <v>60</v>
      </c>
      <c r="P144" s="53" t="s">
        <v>4656</v>
      </c>
      <c r="R144" t="s">
        <v>6327</v>
      </c>
    </row>
    <row r="145" spans="1:18" x14ac:dyDescent="0.4">
      <c r="A145" s="54" t="s">
        <v>6328</v>
      </c>
      <c r="B145" s="55" t="s">
        <v>440</v>
      </c>
      <c r="C145" s="75">
        <v>40997472</v>
      </c>
      <c r="D145" s="75">
        <v>40997491</v>
      </c>
      <c r="E145" s="55">
        <f t="shared" si="5"/>
        <v>19</v>
      </c>
      <c r="F145" s="54" t="s">
        <v>895</v>
      </c>
      <c r="G145" s="54" t="s">
        <v>896</v>
      </c>
      <c r="H145" s="55" t="s">
        <v>893</v>
      </c>
      <c r="I145" s="55" t="s">
        <v>894</v>
      </c>
      <c r="J145" s="55" t="s">
        <v>5395</v>
      </c>
      <c r="K145" s="55" t="s">
        <v>893</v>
      </c>
      <c r="L145" s="55" t="s">
        <v>4650</v>
      </c>
      <c r="M145" s="54" t="s">
        <v>5396</v>
      </c>
      <c r="N145" s="55">
        <v>16</v>
      </c>
      <c r="O145" s="55">
        <v>0</v>
      </c>
      <c r="P145" s="55" t="s">
        <v>4656</v>
      </c>
      <c r="Q145" s="54"/>
      <c r="R145" t="s">
        <v>6329</v>
      </c>
    </row>
    <row r="146" spans="1:18" x14ac:dyDescent="0.4">
      <c r="A146" s="54" t="s">
        <v>6328</v>
      </c>
      <c r="B146" s="55" t="s">
        <v>440</v>
      </c>
      <c r="C146" s="75">
        <v>53223705</v>
      </c>
      <c r="D146" s="75">
        <v>53223724</v>
      </c>
      <c r="E146" s="55">
        <f t="shared" si="5"/>
        <v>19</v>
      </c>
      <c r="F146" s="54" t="s">
        <v>895</v>
      </c>
      <c r="G146" s="54" t="s">
        <v>896</v>
      </c>
      <c r="H146" s="55" t="s">
        <v>893</v>
      </c>
      <c r="I146" s="55" t="s">
        <v>894</v>
      </c>
      <c r="J146" s="55" t="s">
        <v>5395</v>
      </c>
      <c r="K146" s="55" t="s">
        <v>893</v>
      </c>
      <c r="L146" s="55" t="s">
        <v>4650</v>
      </c>
      <c r="M146" s="54" t="s">
        <v>6330</v>
      </c>
      <c r="N146" s="55">
        <v>16</v>
      </c>
      <c r="O146" s="55">
        <v>0</v>
      </c>
      <c r="P146" s="55" t="s">
        <v>4656</v>
      </c>
      <c r="Q146" s="54"/>
      <c r="R146" t="s">
        <v>6331</v>
      </c>
    </row>
    <row r="147" spans="1:18" x14ac:dyDescent="0.4">
      <c r="A147" t="s">
        <v>2336</v>
      </c>
      <c r="B147" s="53" t="s">
        <v>440</v>
      </c>
      <c r="C147" s="74">
        <v>67075449</v>
      </c>
      <c r="D147" s="74">
        <v>67075478</v>
      </c>
      <c r="E147" s="53">
        <f t="shared" si="5"/>
        <v>29</v>
      </c>
      <c r="F147" t="s">
        <v>2339</v>
      </c>
      <c r="G147" t="s">
        <v>2340</v>
      </c>
      <c r="H147" s="53" t="s">
        <v>5398</v>
      </c>
      <c r="I147" s="53" t="s">
        <v>5399</v>
      </c>
      <c r="J147" s="53" t="s">
        <v>5400</v>
      </c>
      <c r="K147" s="53" t="s">
        <v>5398</v>
      </c>
      <c r="L147" s="53" t="s">
        <v>4650</v>
      </c>
      <c r="M147" t="s">
        <v>5401</v>
      </c>
      <c r="N147" s="53">
        <v>0</v>
      </c>
      <c r="O147" s="53">
        <v>60</v>
      </c>
      <c r="P147" s="53" t="s">
        <v>4656</v>
      </c>
      <c r="R147" t="s">
        <v>6332</v>
      </c>
    </row>
    <row r="148" spans="1:18" x14ac:dyDescent="0.4">
      <c r="A148" s="54" t="s">
        <v>5349</v>
      </c>
      <c r="B148" s="55" t="s">
        <v>440</v>
      </c>
      <c r="C148" s="75">
        <v>73240179</v>
      </c>
      <c r="D148" s="75">
        <v>73240208</v>
      </c>
      <c r="E148" s="55">
        <f t="shared" si="5"/>
        <v>29</v>
      </c>
      <c r="F148" s="54" t="s">
        <v>3516</v>
      </c>
      <c r="G148" s="54" t="s">
        <v>3517</v>
      </c>
      <c r="H148" s="55" t="s">
        <v>5357</v>
      </c>
      <c r="I148" s="55" t="s">
        <v>5358</v>
      </c>
      <c r="J148" s="55" t="s">
        <v>5359</v>
      </c>
      <c r="K148" s="55" t="s">
        <v>5357</v>
      </c>
      <c r="L148" s="55" t="s">
        <v>4650</v>
      </c>
      <c r="M148" s="54" t="s">
        <v>6333</v>
      </c>
      <c r="N148" s="55">
        <v>0</v>
      </c>
      <c r="O148" s="55">
        <v>16</v>
      </c>
      <c r="P148" s="55" t="s">
        <v>4690</v>
      </c>
      <c r="Q148" s="54"/>
      <c r="R148" t="s">
        <v>6334</v>
      </c>
    </row>
    <row r="149" spans="1:18" x14ac:dyDescent="0.4">
      <c r="A149" t="s">
        <v>1782</v>
      </c>
      <c r="B149" s="53" t="s">
        <v>440</v>
      </c>
      <c r="C149" s="74">
        <v>75362345</v>
      </c>
      <c r="D149" s="74">
        <v>75362394</v>
      </c>
      <c r="E149" s="53">
        <f t="shared" si="5"/>
        <v>49</v>
      </c>
      <c r="F149" t="s">
        <v>1785</v>
      </c>
      <c r="G149" t="s">
        <v>1786</v>
      </c>
      <c r="H149" s="53" t="s">
        <v>1783</v>
      </c>
      <c r="I149" s="53" t="s">
        <v>1784</v>
      </c>
      <c r="J149" s="53" t="s">
        <v>5677</v>
      </c>
      <c r="K149" s="53" t="s">
        <v>1783</v>
      </c>
      <c r="L149" s="53" t="s">
        <v>4650</v>
      </c>
      <c r="M149" t="s">
        <v>5678</v>
      </c>
      <c r="N149" s="53">
        <v>0</v>
      </c>
      <c r="O149" s="53">
        <v>60</v>
      </c>
      <c r="P149" s="53" t="s">
        <v>4656</v>
      </c>
      <c r="R149" t="s">
        <v>6335</v>
      </c>
    </row>
    <row r="150" spans="1:18" x14ac:dyDescent="0.4">
      <c r="A150" s="54" t="s">
        <v>5154</v>
      </c>
      <c r="B150" s="55" t="s">
        <v>440</v>
      </c>
      <c r="C150" s="75">
        <v>78611652</v>
      </c>
      <c r="D150" s="75">
        <v>78611707</v>
      </c>
      <c r="E150" s="55">
        <f t="shared" si="5"/>
        <v>55</v>
      </c>
      <c r="F150" s="54" t="s">
        <v>3820</v>
      </c>
      <c r="G150" s="54" t="s">
        <v>3821</v>
      </c>
      <c r="H150" s="55" t="s">
        <v>3818</v>
      </c>
      <c r="I150" s="55" t="s">
        <v>3819</v>
      </c>
      <c r="J150" s="55" t="s">
        <v>5155</v>
      </c>
      <c r="K150" s="55" t="s">
        <v>5156</v>
      </c>
      <c r="L150" s="55" t="s">
        <v>157</v>
      </c>
      <c r="M150" s="54" t="s">
        <v>6336</v>
      </c>
      <c r="N150" s="55">
        <v>16</v>
      </c>
      <c r="O150" s="55">
        <v>0</v>
      </c>
      <c r="P150" s="55" t="s">
        <v>4656</v>
      </c>
      <c r="Q150" s="54"/>
      <c r="R150" t="s">
        <v>6337</v>
      </c>
    </row>
    <row r="151" spans="1:18" x14ac:dyDescent="0.4">
      <c r="A151" t="s">
        <v>1397</v>
      </c>
      <c r="B151" s="53" t="s">
        <v>440</v>
      </c>
      <c r="C151" s="74">
        <v>82809162</v>
      </c>
      <c r="D151" s="74">
        <v>82809166</v>
      </c>
      <c r="E151" s="53">
        <f t="shared" si="5"/>
        <v>4</v>
      </c>
      <c r="F151" t="s">
        <v>1400</v>
      </c>
      <c r="G151" t="s">
        <v>1401</v>
      </c>
      <c r="H151" s="53" t="s">
        <v>1398</v>
      </c>
      <c r="I151" s="53" t="s">
        <v>1399</v>
      </c>
      <c r="J151" s="53" t="s">
        <v>5334</v>
      </c>
      <c r="K151" s="53" t="s">
        <v>5335</v>
      </c>
      <c r="L151" s="53" t="s">
        <v>157</v>
      </c>
      <c r="M151" t="s">
        <v>6338</v>
      </c>
      <c r="N151" s="53">
        <v>16</v>
      </c>
      <c r="O151" s="53">
        <v>60</v>
      </c>
      <c r="P151" s="53" t="s">
        <v>4656</v>
      </c>
      <c r="R151" t="s">
        <v>6339</v>
      </c>
    </row>
    <row r="152" spans="1:18" x14ac:dyDescent="0.4">
      <c r="A152" s="54" t="s">
        <v>892</v>
      </c>
      <c r="B152" s="55" t="s">
        <v>440</v>
      </c>
      <c r="C152" s="75"/>
      <c r="D152" s="75" t="s">
        <v>897</v>
      </c>
      <c r="E152" s="55"/>
      <c r="F152" s="54"/>
      <c r="G152" s="54"/>
      <c r="H152" s="55"/>
      <c r="I152" s="55"/>
      <c r="J152" s="55"/>
      <c r="K152" s="55"/>
      <c r="L152" s="55"/>
      <c r="M152" s="54"/>
      <c r="N152" s="55"/>
      <c r="O152" s="55"/>
      <c r="P152" s="55"/>
      <c r="Q152" s="54"/>
    </row>
    <row r="153" spans="1:18" x14ac:dyDescent="0.4">
      <c r="A153" t="s">
        <v>635</v>
      </c>
      <c r="B153" s="53" t="s">
        <v>453</v>
      </c>
      <c r="C153" s="74">
        <v>7144824</v>
      </c>
      <c r="D153" s="74">
        <v>7144861</v>
      </c>
      <c r="E153" s="53">
        <f t="shared" ref="E153:E164" si="6">D153-C153</f>
        <v>37</v>
      </c>
      <c r="F153" t="s">
        <v>638</v>
      </c>
      <c r="G153" t="s">
        <v>639</v>
      </c>
      <c r="H153" s="53" t="s">
        <v>636</v>
      </c>
      <c r="I153" s="53" t="s">
        <v>637</v>
      </c>
      <c r="J153" s="53" t="s">
        <v>5608</v>
      </c>
      <c r="K153" s="53" t="s">
        <v>636</v>
      </c>
      <c r="L153" s="53" t="s">
        <v>4650</v>
      </c>
      <c r="M153" t="s">
        <v>6340</v>
      </c>
      <c r="N153" s="53">
        <v>16</v>
      </c>
      <c r="O153" s="53">
        <v>60</v>
      </c>
      <c r="P153" s="53" t="s">
        <v>4656</v>
      </c>
      <c r="R153" t="s">
        <v>6341</v>
      </c>
    </row>
    <row r="154" spans="1:18" s="54" customFormat="1" x14ac:dyDescent="0.4">
      <c r="A154" t="s">
        <v>2380</v>
      </c>
      <c r="B154" s="53" t="s">
        <v>453</v>
      </c>
      <c r="C154" s="74">
        <v>18438032</v>
      </c>
      <c r="D154" s="74">
        <v>18438064</v>
      </c>
      <c r="E154" s="53">
        <f t="shared" si="6"/>
        <v>32</v>
      </c>
      <c r="F154" t="s">
        <v>2383</v>
      </c>
      <c r="G154" t="s">
        <v>2384</v>
      </c>
      <c r="H154" s="53" t="s">
        <v>2381</v>
      </c>
      <c r="I154" s="53" t="s">
        <v>2382</v>
      </c>
      <c r="J154" s="53" t="s">
        <v>4843</v>
      </c>
      <c r="K154" s="53" t="s">
        <v>2381</v>
      </c>
      <c r="L154" s="53" t="s">
        <v>4650</v>
      </c>
      <c r="M154" t="s">
        <v>4844</v>
      </c>
      <c r="N154" s="53">
        <v>16</v>
      </c>
      <c r="O154" s="53">
        <v>60</v>
      </c>
      <c r="P154" s="53" t="s">
        <v>4656</v>
      </c>
      <c r="Q154"/>
      <c r="R154" t="s">
        <v>6342</v>
      </c>
    </row>
    <row r="155" spans="1:18" s="54" customFormat="1" x14ac:dyDescent="0.4">
      <c r="A155" t="s">
        <v>499</v>
      </c>
      <c r="B155" s="53" t="s">
        <v>453</v>
      </c>
      <c r="C155" s="74">
        <v>21873181</v>
      </c>
      <c r="D155" s="74">
        <v>21873207</v>
      </c>
      <c r="E155" s="53">
        <f t="shared" si="6"/>
        <v>26</v>
      </c>
      <c r="F155" t="s">
        <v>502</v>
      </c>
      <c r="G155" t="s">
        <v>503</v>
      </c>
      <c r="H155" s="53" t="s">
        <v>500</v>
      </c>
      <c r="I155" s="53" t="s">
        <v>501</v>
      </c>
      <c r="J155" s="53" t="s">
        <v>4673</v>
      </c>
      <c r="K155" s="53" t="s">
        <v>501</v>
      </c>
      <c r="L155" s="53" t="s">
        <v>4650</v>
      </c>
      <c r="M155" t="s">
        <v>4674</v>
      </c>
      <c r="N155" s="53">
        <v>16</v>
      </c>
      <c r="O155" s="53">
        <v>60</v>
      </c>
      <c r="P155" s="53" t="s">
        <v>4656</v>
      </c>
      <c r="Q155"/>
      <c r="R155" t="s">
        <v>6343</v>
      </c>
    </row>
    <row r="156" spans="1:18" x14ac:dyDescent="0.4">
      <c r="A156" t="s">
        <v>2369</v>
      </c>
      <c r="B156" s="53" t="s">
        <v>453</v>
      </c>
      <c r="C156" s="74">
        <v>25247807</v>
      </c>
      <c r="D156" s="74">
        <v>25247839</v>
      </c>
      <c r="E156" s="53">
        <f t="shared" si="6"/>
        <v>32</v>
      </c>
      <c r="F156" t="s">
        <v>2372</v>
      </c>
      <c r="G156" t="s">
        <v>2373</v>
      </c>
      <c r="H156" s="53" t="s">
        <v>2370</v>
      </c>
      <c r="I156" s="53" t="s">
        <v>2371</v>
      </c>
      <c r="J156" s="53" t="s">
        <v>4762</v>
      </c>
      <c r="K156" s="53" t="s">
        <v>4763</v>
      </c>
      <c r="L156" s="53" t="s">
        <v>157</v>
      </c>
      <c r="M156" t="s">
        <v>6344</v>
      </c>
      <c r="N156" s="53">
        <v>0</v>
      </c>
      <c r="O156" s="53">
        <v>60</v>
      </c>
      <c r="P156" s="53" t="s">
        <v>4656</v>
      </c>
      <c r="R156" t="s">
        <v>6345</v>
      </c>
    </row>
    <row r="157" spans="1:18" x14ac:dyDescent="0.4">
      <c r="A157" t="s">
        <v>2467</v>
      </c>
      <c r="B157" s="53" t="s">
        <v>453</v>
      </c>
      <c r="C157" s="74">
        <v>30541662</v>
      </c>
      <c r="D157" s="74">
        <v>30541697</v>
      </c>
      <c r="E157" s="53">
        <f t="shared" si="6"/>
        <v>35</v>
      </c>
      <c r="F157" t="s">
        <v>2470</v>
      </c>
      <c r="G157" t="s">
        <v>2471</v>
      </c>
      <c r="H157" s="53" t="s">
        <v>2468</v>
      </c>
      <c r="I157" s="53" t="s">
        <v>2469</v>
      </c>
      <c r="J157" s="53" t="s">
        <v>4931</v>
      </c>
      <c r="K157" s="53" t="s">
        <v>4932</v>
      </c>
      <c r="L157" s="53" t="s">
        <v>157</v>
      </c>
      <c r="M157" t="s">
        <v>4933</v>
      </c>
      <c r="N157" s="53">
        <v>16</v>
      </c>
      <c r="O157" s="53">
        <v>60</v>
      </c>
      <c r="P157" s="53" t="s">
        <v>4825</v>
      </c>
      <c r="R157" t="s">
        <v>6346</v>
      </c>
    </row>
    <row r="158" spans="1:18" x14ac:dyDescent="0.4">
      <c r="A158" t="s">
        <v>448</v>
      </c>
      <c r="B158" s="53" t="s">
        <v>453</v>
      </c>
      <c r="C158" s="74">
        <v>36392167</v>
      </c>
      <c r="D158" s="74">
        <v>36392206</v>
      </c>
      <c r="E158" s="53">
        <f t="shared" si="6"/>
        <v>39</v>
      </c>
      <c r="F158" t="s">
        <v>451</v>
      </c>
      <c r="G158" t="s">
        <v>452</v>
      </c>
      <c r="H158" s="53" t="s">
        <v>449</v>
      </c>
      <c r="I158" s="53" t="s">
        <v>450</v>
      </c>
      <c r="J158" s="53" t="s">
        <v>5079</v>
      </c>
      <c r="K158" s="53" t="s">
        <v>5080</v>
      </c>
      <c r="L158" s="53" t="s">
        <v>157</v>
      </c>
      <c r="M158" t="s">
        <v>5081</v>
      </c>
      <c r="N158" s="53">
        <v>16</v>
      </c>
      <c r="O158" s="53">
        <v>60</v>
      </c>
      <c r="P158" s="53" t="s">
        <v>5082</v>
      </c>
      <c r="R158" t="s">
        <v>6347</v>
      </c>
    </row>
    <row r="159" spans="1:18" x14ac:dyDescent="0.4">
      <c r="A159" s="54" t="s">
        <v>4800</v>
      </c>
      <c r="B159" s="55" t="s">
        <v>453</v>
      </c>
      <c r="C159" s="75">
        <v>41631432</v>
      </c>
      <c r="D159" s="75">
        <v>41631468</v>
      </c>
      <c r="E159" s="55">
        <f t="shared" si="6"/>
        <v>36</v>
      </c>
      <c r="F159" s="54" t="s">
        <v>919</v>
      </c>
      <c r="G159" s="54" t="s">
        <v>920</v>
      </c>
      <c r="H159" s="55" t="s">
        <v>4801</v>
      </c>
      <c r="I159" s="55" t="s">
        <v>4802</v>
      </c>
      <c r="J159" s="55" t="s">
        <v>4803</v>
      </c>
      <c r="K159" s="55" t="s">
        <v>4804</v>
      </c>
      <c r="L159" s="55" t="s">
        <v>157</v>
      </c>
      <c r="M159" s="54" t="s">
        <v>6348</v>
      </c>
      <c r="N159" s="55">
        <v>16</v>
      </c>
      <c r="O159" s="55">
        <v>60</v>
      </c>
      <c r="P159" s="55" t="s">
        <v>4656</v>
      </c>
      <c r="Q159" s="54"/>
      <c r="R159" t="s">
        <v>6349</v>
      </c>
    </row>
    <row r="160" spans="1:18" x14ac:dyDescent="0.4">
      <c r="A160" s="54" t="s">
        <v>5762</v>
      </c>
      <c r="B160" s="55" t="s">
        <v>453</v>
      </c>
      <c r="C160" s="75">
        <v>46564055</v>
      </c>
      <c r="D160" s="75">
        <v>46564087</v>
      </c>
      <c r="E160" s="55">
        <f t="shared" si="6"/>
        <v>32</v>
      </c>
      <c r="F160" s="54" t="s">
        <v>1500</v>
      </c>
      <c r="G160" s="54" t="s">
        <v>1501</v>
      </c>
      <c r="H160" s="55" t="s">
        <v>1498</v>
      </c>
      <c r="I160" s="55" t="s">
        <v>1499</v>
      </c>
      <c r="J160" s="55" t="s">
        <v>5763</v>
      </c>
      <c r="K160" s="55" t="s">
        <v>5764</v>
      </c>
      <c r="L160" s="55" t="s">
        <v>157</v>
      </c>
      <c r="M160" s="54" t="s">
        <v>5765</v>
      </c>
      <c r="N160" s="55">
        <v>0</v>
      </c>
      <c r="O160" s="55">
        <v>37</v>
      </c>
      <c r="P160" s="55" t="s">
        <v>4656</v>
      </c>
      <c r="Q160" s="54"/>
      <c r="R160" t="s">
        <v>6350</v>
      </c>
    </row>
    <row r="161" spans="1:18" x14ac:dyDescent="0.4">
      <c r="A161" s="54" t="s">
        <v>6351</v>
      </c>
      <c r="B161" s="55" t="s">
        <v>453</v>
      </c>
      <c r="C161" s="75">
        <v>49775719</v>
      </c>
      <c r="D161" s="75">
        <v>49775769</v>
      </c>
      <c r="E161" s="55">
        <f t="shared" si="6"/>
        <v>50</v>
      </c>
      <c r="F161" s="54" t="s">
        <v>3952</v>
      </c>
      <c r="G161" s="54" t="s">
        <v>5989</v>
      </c>
      <c r="H161" s="55" t="s">
        <v>3950</v>
      </c>
      <c r="I161" s="55" t="s">
        <v>3951</v>
      </c>
      <c r="J161" s="55" t="s">
        <v>5990</v>
      </c>
      <c r="K161" s="55" t="s">
        <v>6352</v>
      </c>
      <c r="L161" s="55" t="s">
        <v>157</v>
      </c>
      <c r="M161" s="54" t="s">
        <v>6353</v>
      </c>
      <c r="N161" s="55">
        <v>16</v>
      </c>
      <c r="O161" s="55">
        <v>0</v>
      </c>
      <c r="P161" s="55" t="s">
        <v>4656</v>
      </c>
      <c r="Q161" s="54"/>
      <c r="R161" t="s">
        <v>6354</v>
      </c>
    </row>
    <row r="162" spans="1:18" x14ac:dyDescent="0.4">
      <c r="A162" t="s">
        <v>2611</v>
      </c>
      <c r="B162" s="53" t="s">
        <v>453</v>
      </c>
      <c r="C162" s="74">
        <v>50635159</v>
      </c>
      <c r="D162" s="74">
        <v>50635181</v>
      </c>
      <c r="E162" s="53">
        <f t="shared" si="6"/>
        <v>22</v>
      </c>
      <c r="F162" t="s">
        <v>2614</v>
      </c>
      <c r="G162" t="s">
        <v>2615</v>
      </c>
      <c r="H162" s="53" t="s">
        <v>2612</v>
      </c>
      <c r="I162" s="53" t="s">
        <v>2613</v>
      </c>
      <c r="J162" s="53" t="s">
        <v>5118</v>
      </c>
      <c r="K162" s="53" t="s">
        <v>5119</v>
      </c>
      <c r="L162" s="53" t="s">
        <v>157</v>
      </c>
      <c r="M162" t="s">
        <v>5120</v>
      </c>
      <c r="N162" s="53">
        <v>16</v>
      </c>
      <c r="O162" s="53">
        <v>60</v>
      </c>
      <c r="P162" s="53" t="s">
        <v>4656</v>
      </c>
      <c r="R162" t="s">
        <v>6355</v>
      </c>
    </row>
    <row r="163" spans="1:18" x14ac:dyDescent="0.4">
      <c r="A163" t="s">
        <v>1103</v>
      </c>
      <c r="B163" s="53" t="s">
        <v>453</v>
      </c>
      <c r="C163" s="74">
        <v>51361339</v>
      </c>
      <c r="D163" s="74">
        <v>51361376</v>
      </c>
      <c r="E163" s="53">
        <f t="shared" si="6"/>
        <v>37</v>
      </c>
      <c r="F163" t="s">
        <v>1106</v>
      </c>
      <c r="G163" t="s">
        <v>1107</v>
      </c>
      <c r="H163" s="53" t="s">
        <v>1104</v>
      </c>
      <c r="I163" s="53" t="s">
        <v>1105</v>
      </c>
      <c r="J163" s="53" t="s">
        <v>5469</v>
      </c>
      <c r="K163" s="53" t="s">
        <v>5470</v>
      </c>
      <c r="L163" s="53" t="s">
        <v>157</v>
      </c>
      <c r="M163" t="s">
        <v>5471</v>
      </c>
      <c r="N163" s="53">
        <v>0</v>
      </c>
      <c r="O163" s="53">
        <v>60</v>
      </c>
      <c r="P163" s="53" t="s">
        <v>4656</v>
      </c>
      <c r="R163" t="s">
        <v>6356</v>
      </c>
    </row>
    <row r="164" spans="1:18" x14ac:dyDescent="0.4">
      <c r="A164" t="s">
        <v>1596</v>
      </c>
      <c r="B164" s="53" t="s">
        <v>453</v>
      </c>
      <c r="C164" s="74">
        <v>52149449</v>
      </c>
      <c r="D164" s="74">
        <v>52149501</v>
      </c>
      <c r="E164" s="53">
        <f t="shared" si="6"/>
        <v>52</v>
      </c>
      <c r="F164" t="s">
        <v>1599</v>
      </c>
      <c r="G164" t="s">
        <v>1600</v>
      </c>
      <c r="H164" s="53" t="s">
        <v>5161</v>
      </c>
      <c r="I164" s="53" t="s">
        <v>5162</v>
      </c>
      <c r="J164" s="53" t="s">
        <v>5163</v>
      </c>
      <c r="K164" s="53" t="s">
        <v>5161</v>
      </c>
      <c r="L164" s="53" t="s">
        <v>4650</v>
      </c>
      <c r="M164" t="s">
        <v>5164</v>
      </c>
      <c r="N164" s="53">
        <v>0</v>
      </c>
      <c r="O164" s="53">
        <v>60</v>
      </c>
      <c r="P164" s="53" t="s">
        <v>4656</v>
      </c>
      <c r="R164" t="s">
        <v>6357</v>
      </c>
    </row>
    <row r="165" spans="1:18" x14ac:dyDescent="0.4">
      <c r="A165" s="54" t="s">
        <v>6127</v>
      </c>
      <c r="B165" s="55" t="s">
        <v>453</v>
      </c>
      <c r="C165" s="75">
        <v>18276623</v>
      </c>
      <c r="D165" s="75" t="s">
        <v>4702</v>
      </c>
      <c r="E165" s="55">
        <v>0</v>
      </c>
      <c r="F165" s="54" t="s">
        <v>614</v>
      </c>
      <c r="G165" s="54" t="s">
        <v>615</v>
      </c>
      <c r="H165" s="55" t="s">
        <v>612</v>
      </c>
      <c r="I165" s="55" t="s">
        <v>613</v>
      </c>
      <c r="J165" s="55" t="s">
        <v>5634</v>
      </c>
      <c r="K165" s="55" t="s">
        <v>613</v>
      </c>
      <c r="L165" s="55" t="s">
        <v>4650</v>
      </c>
      <c r="M165" s="54" t="s">
        <v>6358</v>
      </c>
      <c r="N165" s="55">
        <v>16</v>
      </c>
      <c r="O165" s="55">
        <v>0</v>
      </c>
      <c r="P165" s="55" t="s">
        <v>6359</v>
      </c>
      <c r="Q165" s="54" t="s">
        <v>6360</v>
      </c>
      <c r="R165" t="s">
        <v>6132</v>
      </c>
    </row>
    <row r="166" spans="1:18" x14ac:dyDescent="0.4">
      <c r="A166" s="54" t="s">
        <v>5680</v>
      </c>
      <c r="B166" s="55" t="s">
        <v>132</v>
      </c>
      <c r="C166" s="75">
        <v>3872322</v>
      </c>
      <c r="D166" s="75">
        <v>3872379</v>
      </c>
      <c r="E166" s="55">
        <f t="shared" ref="E166:E194" si="7">D166-C166</f>
        <v>57</v>
      </c>
      <c r="F166" s="54" t="s">
        <v>709</v>
      </c>
      <c r="G166" s="54" t="s">
        <v>710</v>
      </c>
      <c r="H166" s="55" t="s">
        <v>5681</v>
      </c>
      <c r="I166" s="55" t="s">
        <v>5682</v>
      </c>
      <c r="J166" s="55" t="s">
        <v>5683</v>
      </c>
      <c r="K166" s="55" t="s">
        <v>5681</v>
      </c>
      <c r="L166" s="55" t="s">
        <v>4650</v>
      </c>
      <c r="M166" s="54" t="s">
        <v>5684</v>
      </c>
      <c r="N166" s="55">
        <v>0</v>
      </c>
      <c r="O166" s="55">
        <v>60</v>
      </c>
      <c r="P166" s="55" t="s">
        <v>4656</v>
      </c>
      <c r="Q166" s="54"/>
      <c r="R166" t="s">
        <v>6361</v>
      </c>
    </row>
    <row r="167" spans="1:18" x14ac:dyDescent="0.4">
      <c r="A167" s="54" t="s">
        <v>3259</v>
      </c>
      <c r="B167" s="55" t="s">
        <v>132</v>
      </c>
      <c r="C167" s="75">
        <v>12974080</v>
      </c>
      <c r="D167" s="75">
        <v>12974126</v>
      </c>
      <c r="E167" s="55">
        <f t="shared" si="7"/>
        <v>46</v>
      </c>
      <c r="F167" s="54" t="s">
        <v>3262</v>
      </c>
      <c r="G167" s="54" t="s">
        <v>3263</v>
      </c>
      <c r="H167" s="55" t="s">
        <v>3260</v>
      </c>
      <c r="I167" s="55" t="s">
        <v>3261</v>
      </c>
      <c r="J167" s="55" t="s">
        <v>5663</v>
      </c>
      <c r="K167" s="55" t="s">
        <v>5664</v>
      </c>
      <c r="L167" s="55" t="s">
        <v>157</v>
      </c>
      <c r="M167" s="54" t="s">
        <v>6362</v>
      </c>
      <c r="N167" s="55">
        <v>16</v>
      </c>
      <c r="O167" s="55">
        <v>49</v>
      </c>
      <c r="P167" s="55" t="s">
        <v>4656</v>
      </c>
      <c r="Q167" s="54"/>
      <c r="R167" t="s">
        <v>6363</v>
      </c>
    </row>
    <row r="168" spans="1:18" x14ac:dyDescent="0.4">
      <c r="A168" t="s">
        <v>1332</v>
      </c>
      <c r="B168" s="53" t="s">
        <v>132</v>
      </c>
      <c r="C168" s="85">
        <v>16517787</v>
      </c>
      <c r="D168" s="74">
        <v>16517829</v>
      </c>
      <c r="E168" s="53">
        <f t="shared" si="7"/>
        <v>42</v>
      </c>
      <c r="F168" t="s">
        <v>1335</v>
      </c>
      <c r="G168" t="s">
        <v>1336</v>
      </c>
      <c r="H168" s="53" t="s">
        <v>1333</v>
      </c>
      <c r="I168" s="53" t="s">
        <v>1334</v>
      </c>
      <c r="J168" s="53" t="s">
        <v>4737</v>
      </c>
      <c r="K168" s="53" t="s">
        <v>1333</v>
      </c>
      <c r="L168" s="53" t="s">
        <v>4650</v>
      </c>
      <c r="M168" t="s">
        <v>6364</v>
      </c>
      <c r="N168" s="53">
        <v>0</v>
      </c>
      <c r="O168" s="53">
        <v>60</v>
      </c>
      <c r="P168" s="53" t="s">
        <v>6365</v>
      </c>
      <c r="R168" t="s">
        <v>6366</v>
      </c>
    </row>
    <row r="169" spans="1:18" x14ac:dyDescent="0.4">
      <c r="A169" t="s">
        <v>386</v>
      </c>
      <c r="B169" s="53" t="s">
        <v>132</v>
      </c>
      <c r="C169" s="74">
        <v>17583594</v>
      </c>
      <c r="D169" s="74">
        <v>17583626</v>
      </c>
      <c r="E169" s="53">
        <f t="shared" si="7"/>
        <v>32</v>
      </c>
      <c r="F169" t="s">
        <v>389</v>
      </c>
      <c r="G169" t="s">
        <v>390</v>
      </c>
      <c r="H169" s="53" t="s">
        <v>387</v>
      </c>
      <c r="I169" s="53" t="s">
        <v>388</v>
      </c>
      <c r="J169" s="53" t="s">
        <v>4771</v>
      </c>
      <c r="K169" s="53" t="s">
        <v>387</v>
      </c>
      <c r="L169" s="53" t="s">
        <v>4650</v>
      </c>
      <c r="M169" t="s">
        <v>4772</v>
      </c>
      <c r="N169" s="53">
        <v>16</v>
      </c>
      <c r="O169" s="53">
        <v>60</v>
      </c>
      <c r="P169" s="53" t="s">
        <v>4656</v>
      </c>
      <c r="R169" t="s">
        <v>6367</v>
      </c>
    </row>
    <row r="170" spans="1:18" x14ac:dyDescent="0.4">
      <c r="A170" s="54" t="s">
        <v>6368</v>
      </c>
      <c r="B170" s="55" t="s">
        <v>132</v>
      </c>
      <c r="C170" s="75">
        <v>21831354</v>
      </c>
      <c r="D170" s="75">
        <v>21831381</v>
      </c>
      <c r="E170" s="55">
        <f t="shared" si="7"/>
        <v>27</v>
      </c>
      <c r="F170" s="54" t="s">
        <v>1027</v>
      </c>
      <c r="G170" s="54" t="s">
        <v>5844</v>
      </c>
      <c r="H170" s="55" t="s">
        <v>1025</v>
      </c>
      <c r="I170" s="55" t="s">
        <v>1026</v>
      </c>
      <c r="J170" s="55" t="s">
        <v>5845</v>
      </c>
      <c r="K170" s="55" t="s">
        <v>1025</v>
      </c>
      <c r="L170" s="55" t="s">
        <v>4650</v>
      </c>
      <c r="M170" s="54" t="s">
        <v>5846</v>
      </c>
      <c r="N170" s="55">
        <v>0</v>
      </c>
      <c r="O170" s="55">
        <v>0</v>
      </c>
      <c r="P170" s="55" t="s">
        <v>4656</v>
      </c>
      <c r="Q170" s="54"/>
      <c r="R170" t="s">
        <v>6369</v>
      </c>
    </row>
    <row r="171" spans="1:18" x14ac:dyDescent="0.4">
      <c r="A171" s="54" t="s">
        <v>6370</v>
      </c>
      <c r="B171" s="55" t="s">
        <v>132</v>
      </c>
      <c r="C171" s="75">
        <v>21840456</v>
      </c>
      <c r="D171" s="75">
        <v>21840482</v>
      </c>
      <c r="E171" s="55">
        <f t="shared" si="7"/>
        <v>26</v>
      </c>
      <c r="F171" s="54" t="s">
        <v>3068</v>
      </c>
      <c r="G171" s="54" t="s">
        <v>5848</v>
      </c>
      <c r="H171" s="55" t="s">
        <v>3066</v>
      </c>
      <c r="I171" s="55" t="s">
        <v>3067</v>
      </c>
      <c r="J171" s="55" t="s">
        <v>5849</v>
      </c>
      <c r="K171" s="55" t="s">
        <v>3066</v>
      </c>
      <c r="L171" s="55" t="s">
        <v>4650</v>
      </c>
      <c r="M171" s="54" t="s">
        <v>6371</v>
      </c>
      <c r="N171" s="55">
        <v>0</v>
      </c>
      <c r="O171" s="55">
        <v>0</v>
      </c>
      <c r="P171" s="55" t="s">
        <v>4656</v>
      </c>
      <c r="Q171" s="54"/>
      <c r="R171" t="s">
        <v>6372</v>
      </c>
    </row>
    <row r="172" spans="1:18" x14ac:dyDescent="0.4">
      <c r="A172" t="s">
        <v>1419</v>
      </c>
      <c r="B172" s="53" t="s">
        <v>132</v>
      </c>
      <c r="C172" s="74">
        <v>25425386</v>
      </c>
      <c r="D172" s="74">
        <v>25425413</v>
      </c>
      <c r="E172" s="53">
        <f t="shared" si="7"/>
        <v>27</v>
      </c>
      <c r="F172" t="s">
        <v>1422</v>
      </c>
      <c r="G172" t="s">
        <v>1423</v>
      </c>
      <c r="H172" s="53" t="s">
        <v>1420</v>
      </c>
      <c r="I172" s="53" t="s">
        <v>1421</v>
      </c>
      <c r="J172" s="53" t="s">
        <v>5289</v>
      </c>
      <c r="K172" s="53" t="s">
        <v>1420</v>
      </c>
      <c r="L172" s="53" t="s">
        <v>4650</v>
      </c>
      <c r="M172" t="s">
        <v>5290</v>
      </c>
      <c r="N172" s="53">
        <v>0</v>
      </c>
      <c r="O172" s="53">
        <v>60</v>
      </c>
      <c r="P172" s="53" t="s">
        <v>4656</v>
      </c>
      <c r="R172" t="s">
        <v>6373</v>
      </c>
    </row>
    <row r="173" spans="1:18" x14ac:dyDescent="0.4">
      <c r="A173" t="s">
        <v>3919</v>
      </c>
      <c r="B173" s="53" t="s">
        <v>132</v>
      </c>
      <c r="C173" s="74">
        <v>25519383</v>
      </c>
      <c r="D173" s="74">
        <v>25519430</v>
      </c>
      <c r="E173" s="53">
        <f t="shared" si="7"/>
        <v>47</v>
      </c>
      <c r="F173" t="s">
        <v>3922</v>
      </c>
      <c r="G173" t="s">
        <v>5801</v>
      </c>
      <c r="H173" s="53" t="s">
        <v>3920</v>
      </c>
      <c r="I173" s="53" t="s">
        <v>3921</v>
      </c>
      <c r="J173" s="53" t="s">
        <v>5802</v>
      </c>
      <c r="K173" s="53" t="s">
        <v>3920</v>
      </c>
      <c r="L173" s="53" t="s">
        <v>4650</v>
      </c>
      <c r="M173" t="s">
        <v>5803</v>
      </c>
      <c r="N173" s="53">
        <v>0</v>
      </c>
      <c r="O173" s="53">
        <v>60</v>
      </c>
      <c r="P173" s="53" t="s">
        <v>4656</v>
      </c>
      <c r="R173" t="s">
        <v>6374</v>
      </c>
    </row>
    <row r="174" spans="1:18" x14ac:dyDescent="0.4">
      <c r="A174" t="s">
        <v>1012</v>
      </c>
      <c r="B174" s="53" t="s">
        <v>132</v>
      </c>
      <c r="C174" s="74">
        <v>25588788</v>
      </c>
      <c r="D174" s="74">
        <v>25588829</v>
      </c>
      <c r="E174" s="53">
        <f t="shared" si="7"/>
        <v>41</v>
      </c>
      <c r="F174" t="s">
        <v>1015</v>
      </c>
      <c r="G174" t="s">
        <v>5806</v>
      </c>
      <c r="H174" s="53" t="s">
        <v>1013</v>
      </c>
      <c r="I174" s="53" t="s">
        <v>1014</v>
      </c>
      <c r="J174" s="53" t="s">
        <v>5807</v>
      </c>
      <c r="K174" s="53" t="s">
        <v>1014</v>
      </c>
      <c r="L174" s="53" t="s">
        <v>4650</v>
      </c>
      <c r="M174" t="s">
        <v>5810</v>
      </c>
      <c r="N174" s="53">
        <v>0</v>
      </c>
      <c r="O174" s="53">
        <v>60</v>
      </c>
      <c r="P174" s="53" t="s">
        <v>4656</v>
      </c>
      <c r="R174" t="s">
        <v>6375</v>
      </c>
    </row>
    <row r="175" spans="1:18" s="54" customFormat="1" x14ac:dyDescent="0.4">
      <c r="A175" t="s">
        <v>3633</v>
      </c>
      <c r="B175" s="53" t="s">
        <v>132</v>
      </c>
      <c r="C175" s="74">
        <v>25656033</v>
      </c>
      <c r="D175" s="74">
        <v>25656094</v>
      </c>
      <c r="E175" s="53">
        <f t="shared" si="7"/>
        <v>61</v>
      </c>
      <c r="F175" t="s">
        <v>3636</v>
      </c>
      <c r="G175" t="s">
        <v>3637</v>
      </c>
      <c r="H175" s="53" t="s">
        <v>3634</v>
      </c>
      <c r="I175" s="53" t="s">
        <v>3635</v>
      </c>
      <c r="J175" s="53" t="s">
        <v>5303</v>
      </c>
      <c r="K175" s="53" t="s">
        <v>3634</v>
      </c>
      <c r="L175" s="53" t="s">
        <v>4650</v>
      </c>
      <c r="M175" t="s">
        <v>5304</v>
      </c>
      <c r="N175" s="53">
        <v>0</v>
      </c>
      <c r="O175" s="53">
        <v>60</v>
      </c>
      <c r="P175" s="53" t="s">
        <v>4656</v>
      </c>
      <c r="Q175"/>
      <c r="R175" t="s">
        <v>6376</v>
      </c>
    </row>
    <row r="176" spans="1:18" s="54" customFormat="1" x14ac:dyDescent="0.4">
      <c r="A176" t="s">
        <v>766</v>
      </c>
      <c r="B176" s="53" t="s">
        <v>132</v>
      </c>
      <c r="C176" s="74">
        <v>29147177</v>
      </c>
      <c r="D176" s="74">
        <v>29147224</v>
      </c>
      <c r="E176" s="53">
        <f t="shared" si="7"/>
        <v>47</v>
      </c>
      <c r="F176" t="s">
        <v>769</v>
      </c>
      <c r="G176" t="s">
        <v>770</v>
      </c>
      <c r="H176" s="53" t="s">
        <v>767</v>
      </c>
      <c r="I176" s="53" t="s">
        <v>768</v>
      </c>
      <c r="J176" s="53" t="s">
        <v>5198</v>
      </c>
      <c r="K176" s="53" t="s">
        <v>5199</v>
      </c>
      <c r="L176" s="53" t="s">
        <v>157</v>
      </c>
      <c r="M176" t="s">
        <v>5200</v>
      </c>
      <c r="N176" s="53">
        <v>16</v>
      </c>
      <c r="O176" s="53">
        <v>60</v>
      </c>
      <c r="P176" s="53" t="s">
        <v>4656</v>
      </c>
      <c r="Q176"/>
      <c r="R176" t="s">
        <v>6377</v>
      </c>
    </row>
    <row r="177" spans="1:18" x14ac:dyDescent="0.4">
      <c r="A177" t="s">
        <v>2347</v>
      </c>
      <c r="B177" s="53" t="s">
        <v>132</v>
      </c>
      <c r="C177" s="74">
        <v>35352540</v>
      </c>
      <c r="D177" s="74">
        <v>35352564</v>
      </c>
      <c r="E177" s="53">
        <f t="shared" si="7"/>
        <v>24</v>
      </c>
      <c r="F177" t="s">
        <v>2350</v>
      </c>
      <c r="G177" t="s">
        <v>2351</v>
      </c>
      <c r="H177" s="53" t="s">
        <v>2348</v>
      </c>
      <c r="I177" s="53" t="s">
        <v>2349</v>
      </c>
      <c r="J177" s="53" t="s">
        <v>5246</v>
      </c>
      <c r="K177" s="53" t="s">
        <v>6378</v>
      </c>
      <c r="L177" s="53" t="s">
        <v>157</v>
      </c>
      <c r="M177" t="s">
        <v>6379</v>
      </c>
      <c r="N177" s="53">
        <v>16</v>
      </c>
      <c r="O177" s="53">
        <v>60</v>
      </c>
      <c r="P177" s="53" t="s">
        <v>4656</v>
      </c>
      <c r="R177" t="s">
        <v>6380</v>
      </c>
    </row>
    <row r="178" spans="1:18" x14ac:dyDescent="0.4">
      <c r="A178" t="s">
        <v>3503</v>
      </c>
      <c r="B178" s="53" t="s">
        <v>132</v>
      </c>
      <c r="C178" s="74">
        <v>40844223</v>
      </c>
      <c r="D178" s="74">
        <v>40844253</v>
      </c>
      <c r="E178" s="53">
        <f t="shared" si="7"/>
        <v>30</v>
      </c>
      <c r="F178" t="s">
        <v>3506</v>
      </c>
      <c r="G178" t="s">
        <v>3507</v>
      </c>
      <c r="H178" s="53" t="s">
        <v>3504</v>
      </c>
      <c r="I178" s="53" t="s">
        <v>3505</v>
      </c>
      <c r="J178" s="53" t="s">
        <v>5371</v>
      </c>
      <c r="K178" s="53" t="s">
        <v>3504</v>
      </c>
      <c r="L178" s="53" t="s">
        <v>4650</v>
      </c>
      <c r="M178" t="s">
        <v>5372</v>
      </c>
      <c r="N178" s="53">
        <v>16</v>
      </c>
      <c r="O178" s="53">
        <v>60</v>
      </c>
      <c r="P178" s="53" t="s">
        <v>5373</v>
      </c>
      <c r="R178" t="s">
        <v>6381</v>
      </c>
    </row>
    <row r="179" spans="1:18" x14ac:dyDescent="0.4">
      <c r="A179" t="s">
        <v>2249</v>
      </c>
      <c r="B179" s="53" t="s">
        <v>132</v>
      </c>
      <c r="C179" s="74">
        <v>41283363</v>
      </c>
      <c r="D179" s="74">
        <v>41283424</v>
      </c>
      <c r="E179" s="53">
        <f t="shared" si="7"/>
        <v>61</v>
      </c>
      <c r="F179" t="s">
        <v>2252</v>
      </c>
      <c r="G179" t="s">
        <v>2253</v>
      </c>
      <c r="H179" s="53" t="s">
        <v>5127</v>
      </c>
      <c r="I179" s="53" t="s">
        <v>5128</v>
      </c>
      <c r="J179" s="53" t="s">
        <v>5129</v>
      </c>
      <c r="K179" s="53" t="s">
        <v>5128</v>
      </c>
      <c r="L179" s="53" t="s">
        <v>4650</v>
      </c>
      <c r="M179" t="s">
        <v>5130</v>
      </c>
      <c r="N179" s="53">
        <v>0</v>
      </c>
      <c r="O179" s="53">
        <v>60</v>
      </c>
      <c r="P179" s="53" t="s">
        <v>4656</v>
      </c>
      <c r="R179" t="s">
        <v>6382</v>
      </c>
    </row>
    <row r="180" spans="1:18" x14ac:dyDescent="0.4">
      <c r="A180" t="s">
        <v>1234</v>
      </c>
      <c r="B180" s="53" t="s">
        <v>132</v>
      </c>
      <c r="C180" s="74">
        <v>41292749</v>
      </c>
      <c r="D180" s="74">
        <v>41292800</v>
      </c>
      <c r="E180" s="53">
        <f t="shared" si="7"/>
        <v>51</v>
      </c>
      <c r="F180" t="s">
        <v>1237</v>
      </c>
      <c r="G180" t="s">
        <v>1238</v>
      </c>
      <c r="H180" s="53" t="s">
        <v>1235</v>
      </c>
      <c r="I180" s="53" t="s">
        <v>1236</v>
      </c>
      <c r="J180" s="53" t="s">
        <v>5780</v>
      </c>
      <c r="K180" s="53" t="s">
        <v>5781</v>
      </c>
      <c r="L180" s="53" t="s">
        <v>157</v>
      </c>
      <c r="M180" t="s">
        <v>5782</v>
      </c>
      <c r="N180" s="53">
        <v>0</v>
      </c>
      <c r="O180" s="53">
        <v>60</v>
      </c>
      <c r="P180" s="53" t="s">
        <v>4656</v>
      </c>
      <c r="R180" t="s">
        <v>6383</v>
      </c>
    </row>
    <row r="181" spans="1:18" x14ac:dyDescent="0.4">
      <c r="A181" t="s">
        <v>1190</v>
      </c>
      <c r="B181" s="53" t="s">
        <v>239</v>
      </c>
      <c r="C181" s="74">
        <v>10323233</v>
      </c>
      <c r="D181" s="74">
        <v>10323252</v>
      </c>
      <c r="E181" s="53">
        <f t="shared" si="7"/>
        <v>19</v>
      </c>
      <c r="F181" t="s">
        <v>1193</v>
      </c>
      <c r="G181" t="s">
        <v>1194</v>
      </c>
      <c r="H181" s="53" t="s">
        <v>1191</v>
      </c>
      <c r="I181" s="53" t="s">
        <v>1192</v>
      </c>
      <c r="J181" s="53" t="s">
        <v>5424</v>
      </c>
      <c r="K181" s="53" t="s">
        <v>1192</v>
      </c>
      <c r="L181" s="53" t="s">
        <v>4650</v>
      </c>
      <c r="M181" t="s">
        <v>5425</v>
      </c>
      <c r="N181" s="53">
        <v>16</v>
      </c>
      <c r="O181" s="53">
        <v>60</v>
      </c>
      <c r="P181" s="53" t="s">
        <v>4656</v>
      </c>
      <c r="R181" t="s">
        <v>6384</v>
      </c>
    </row>
    <row r="182" spans="1:18" x14ac:dyDescent="0.4">
      <c r="A182" s="54" t="s">
        <v>6385</v>
      </c>
      <c r="B182" s="55" t="s">
        <v>239</v>
      </c>
      <c r="C182" s="75">
        <v>14208474</v>
      </c>
      <c r="D182" s="75">
        <v>14208517</v>
      </c>
      <c r="E182" s="55">
        <f t="shared" si="7"/>
        <v>43</v>
      </c>
      <c r="F182" s="54" t="s">
        <v>237</v>
      </c>
      <c r="G182" s="54" t="s">
        <v>238</v>
      </c>
      <c r="H182" s="55" t="s">
        <v>235</v>
      </c>
      <c r="I182" s="55" t="s">
        <v>236</v>
      </c>
      <c r="J182" s="55" t="s">
        <v>5202</v>
      </c>
      <c r="K182" s="55" t="s">
        <v>235</v>
      </c>
      <c r="L182" s="55" t="s">
        <v>4650</v>
      </c>
      <c r="M182" s="54" t="s">
        <v>5203</v>
      </c>
      <c r="N182" s="55">
        <v>0</v>
      </c>
      <c r="O182" s="55">
        <v>0</v>
      </c>
      <c r="P182" s="55" t="s">
        <v>4783</v>
      </c>
      <c r="Q182" s="54"/>
      <c r="R182" t="s">
        <v>6386</v>
      </c>
    </row>
    <row r="183" spans="1:18" x14ac:dyDescent="0.4">
      <c r="A183" t="s">
        <v>3753</v>
      </c>
      <c r="B183" s="53" t="s">
        <v>239</v>
      </c>
      <c r="C183" s="74">
        <v>18236686</v>
      </c>
      <c r="D183" s="74">
        <v>18236712</v>
      </c>
      <c r="E183" s="53">
        <f t="shared" si="7"/>
        <v>26</v>
      </c>
      <c r="F183" t="s">
        <v>3756</v>
      </c>
      <c r="G183" t="s">
        <v>3757</v>
      </c>
      <c r="H183" s="53" t="s">
        <v>5218</v>
      </c>
      <c r="I183" s="53" t="s">
        <v>5219</v>
      </c>
      <c r="J183" s="53" t="s">
        <v>5220</v>
      </c>
      <c r="K183" s="53" t="s">
        <v>5219</v>
      </c>
      <c r="L183" s="53" t="s">
        <v>4650</v>
      </c>
      <c r="M183" t="s">
        <v>5221</v>
      </c>
      <c r="N183" s="53">
        <v>0</v>
      </c>
      <c r="O183" s="53">
        <v>60</v>
      </c>
      <c r="P183" s="53" t="s">
        <v>4656</v>
      </c>
      <c r="R183" t="s">
        <v>6387</v>
      </c>
    </row>
    <row r="184" spans="1:18" x14ac:dyDescent="0.4">
      <c r="A184" t="s">
        <v>3720</v>
      </c>
      <c r="B184" s="53" t="s">
        <v>239</v>
      </c>
      <c r="C184" s="74">
        <v>21101714</v>
      </c>
      <c r="D184" s="74">
        <v>21101745</v>
      </c>
      <c r="E184" s="53">
        <f t="shared" si="7"/>
        <v>31</v>
      </c>
      <c r="F184" t="s">
        <v>3723</v>
      </c>
      <c r="G184" t="s">
        <v>3724</v>
      </c>
      <c r="H184" s="53" t="s">
        <v>3721</v>
      </c>
      <c r="I184" s="53" t="s">
        <v>3722</v>
      </c>
      <c r="J184" s="53" t="s">
        <v>4687</v>
      </c>
      <c r="K184" s="53" t="s">
        <v>4688</v>
      </c>
      <c r="L184" s="53" t="s">
        <v>157</v>
      </c>
      <c r="M184" t="s">
        <v>4692</v>
      </c>
      <c r="N184" s="53">
        <v>0</v>
      </c>
      <c r="O184" s="53">
        <v>60</v>
      </c>
      <c r="P184" s="53" t="s">
        <v>4690</v>
      </c>
      <c r="R184" t="s">
        <v>6388</v>
      </c>
    </row>
    <row r="185" spans="1:18" x14ac:dyDescent="0.4">
      <c r="A185" t="s">
        <v>3273</v>
      </c>
      <c r="B185" s="53" t="s">
        <v>239</v>
      </c>
      <c r="C185" s="74">
        <v>21773895</v>
      </c>
      <c r="D185" s="74">
        <v>21773920</v>
      </c>
      <c r="E185" s="53">
        <f t="shared" si="7"/>
        <v>25</v>
      </c>
      <c r="F185" t="s">
        <v>3276</v>
      </c>
      <c r="G185" t="s">
        <v>3277</v>
      </c>
      <c r="H185" s="53" t="s">
        <v>3274</v>
      </c>
      <c r="I185" s="53" t="s">
        <v>3275</v>
      </c>
      <c r="J185" s="53" t="s">
        <v>4956</v>
      </c>
      <c r="K185" s="53" t="s">
        <v>4957</v>
      </c>
      <c r="L185" s="53" t="s">
        <v>157</v>
      </c>
      <c r="M185" t="s">
        <v>6389</v>
      </c>
      <c r="N185" s="53">
        <v>0</v>
      </c>
      <c r="O185" s="53">
        <v>60</v>
      </c>
      <c r="P185" s="53" t="s">
        <v>4748</v>
      </c>
      <c r="R185" t="s">
        <v>6390</v>
      </c>
    </row>
    <row r="186" spans="1:18" x14ac:dyDescent="0.4">
      <c r="A186" t="s">
        <v>2903</v>
      </c>
      <c r="B186" s="53" t="s">
        <v>239</v>
      </c>
      <c r="C186" s="74">
        <v>25387573</v>
      </c>
      <c r="D186" s="74">
        <v>25387620</v>
      </c>
      <c r="E186" s="53">
        <f t="shared" si="7"/>
        <v>47</v>
      </c>
      <c r="F186" t="s">
        <v>2906</v>
      </c>
      <c r="G186" t="s">
        <v>5812</v>
      </c>
      <c r="H186" s="53" t="s">
        <v>2904</v>
      </c>
      <c r="I186" s="53" t="s">
        <v>2905</v>
      </c>
      <c r="J186" s="53" t="s">
        <v>5813</v>
      </c>
      <c r="K186" s="53" t="s">
        <v>2904</v>
      </c>
      <c r="L186" s="53" t="s">
        <v>4650</v>
      </c>
      <c r="M186" t="s">
        <v>5814</v>
      </c>
      <c r="N186" s="53">
        <v>0</v>
      </c>
      <c r="O186" s="53">
        <v>60</v>
      </c>
      <c r="P186" s="53" t="s">
        <v>4656</v>
      </c>
      <c r="R186" t="s">
        <v>6391</v>
      </c>
    </row>
    <row r="187" spans="1:18" x14ac:dyDescent="0.4">
      <c r="A187" t="s">
        <v>1793</v>
      </c>
      <c r="B187" s="53" t="s">
        <v>239</v>
      </c>
      <c r="C187" s="74">
        <v>29307754</v>
      </c>
      <c r="D187" s="74">
        <v>29307827</v>
      </c>
      <c r="E187" s="53">
        <f t="shared" si="7"/>
        <v>73</v>
      </c>
      <c r="F187" t="s">
        <v>1796</v>
      </c>
      <c r="G187" t="s">
        <v>1797</v>
      </c>
      <c r="H187" s="53" t="s">
        <v>1794</v>
      </c>
      <c r="I187" s="53" t="s">
        <v>1795</v>
      </c>
      <c r="J187" s="53" t="s">
        <v>5546</v>
      </c>
      <c r="K187" s="53" t="s">
        <v>1794</v>
      </c>
      <c r="L187" s="53" t="s">
        <v>4650</v>
      </c>
      <c r="M187" t="s">
        <v>5547</v>
      </c>
      <c r="N187" s="53">
        <v>0</v>
      </c>
      <c r="O187" s="53">
        <v>60</v>
      </c>
      <c r="P187" s="53" t="s">
        <v>4656</v>
      </c>
      <c r="R187" t="s">
        <v>6392</v>
      </c>
    </row>
    <row r="188" spans="1:18" x14ac:dyDescent="0.4">
      <c r="A188" t="s">
        <v>1982</v>
      </c>
      <c r="B188" s="53" t="s">
        <v>239</v>
      </c>
      <c r="C188" s="74">
        <v>31470202</v>
      </c>
      <c r="D188" s="74">
        <v>31470258</v>
      </c>
      <c r="E188" s="53">
        <f t="shared" si="7"/>
        <v>56</v>
      </c>
      <c r="F188" t="s">
        <v>1985</v>
      </c>
      <c r="G188" t="s">
        <v>1986</v>
      </c>
      <c r="H188" s="53" t="s">
        <v>1983</v>
      </c>
      <c r="I188" s="53" t="s">
        <v>1984</v>
      </c>
      <c r="J188" s="53" t="s">
        <v>5652</v>
      </c>
      <c r="K188" s="53" t="s">
        <v>1983</v>
      </c>
      <c r="L188" s="53" t="s">
        <v>4650</v>
      </c>
      <c r="M188" t="s">
        <v>5653</v>
      </c>
      <c r="N188" s="53">
        <v>0</v>
      </c>
      <c r="O188" s="53">
        <v>60</v>
      </c>
      <c r="P188" s="53" t="s">
        <v>4656</v>
      </c>
      <c r="R188" t="s">
        <v>6393</v>
      </c>
    </row>
    <row r="189" spans="1:18" x14ac:dyDescent="0.4">
      <c r="A189" t="s">
        <v>1441</v>
      </c>
      <c r="B189" s="53" t="s">
        <v>239</v>
      </c>
      <c r="C189" s="74">
        <v>31570293</v>
      </c>
      <c r="D189" s="74">
        <v>31570301</v>
      </c>
      <c r="E189" s="53">
        <f t="shared" si="7"/>
        <v>8</v>
      </c>
      <c r="F189" t="s">
        <v>1444</v>
      </c>
      <c r="G189" t="s">
        <v>1445</v>
      </c>
      <c r="H189" s="53" t="s">
        <v>1442</v>
      </c>
      <c r="I189" s="53" t="s">
        <v>1443</v>
      </c>
      <c r="J189" s="53" t="s">
        <v>5072</v>
      </c>
      <c r="K189" s="53" t="s">
        <v>1443</v>
      </c>
      <c r="L189" s="53" t="s">
        <v>4650</v>
      </c>
      <c r="M189" t="s">
        <v>5073</v>
      </c>
      <c r="N189" s="53">
        <v>16</v>
      </c>
      <c r="O189" s="53">
        <v>60</v>
      </c>
      <c r="P189" s="53" t="s">
        <v>4656</v>
      </c>
      <c r="R189" t="s">
        <v>6394</v>
      </c>
    </row>
    <row r="190" spans="1:18" x14ac:dyDescent="0.4">
      <c r="A190" t="s">
        <v>1650</v>
      </c>
      <c r="B190" s="53" t="s">
        <v>239</v>
      </c>
      <c r="C190" s="74">
        <v>38462839</v>
      </c>
      <c r="D190" s="74">
        <v>38462855</v>
      </c>
      <c r="E190" s="53">
        <f t="shared" si="7"/>
        <v>16</v>
      </c>
      <c r="F190" t="s">
        <v>1653</v>
      </c>
      <c r="G190" t="s">
        <v>1654</v>
      </c>
      <c r="H190" s="53" t="s">
        <v>1651</v>
      </c>
      <c r="I190" s="53" t="s">
        <v>1652</v>
      </c>
      <c r="J190" s="53" t="s">
        <v>5330</v>
      </c>
      <c r="K190" s="53" t="s">
        <v>5331</v>
      </c>
      <c r="L190" s="53" t="s">
        <v>157</v>
      </c>
      <c r="M190" t="s">
        <v>5332</v>
      </c>
      <c r="N190" s="53">
        <v>16</v>
      </c>
      <c r="O190" s="53">
        <v>60</v>
      </c>
      <c r="P190" s="53" t="s">
        <v>4656</v>
      </c>
      <c r="R190" t="s">
        <v>6395</v>
      </c>
    </row>
    <row r="191" spans="1:18" x14ac:dyDescent="0.4">
      <c r="A191" t="s">
        <v>1288</v>
      </c>
      <c r="B191" s="53" t="s">
        <v>239</v>
      </c>
      <c r="C191" s="74">
        <v>65634575</v>
      </c>
      <c r="D191" s="74">
        <v>65634622</v>
      </c>
      <c r="E191" s="53">
        <f t="shared" si="7"/>
        <v>47</v>
      </c>
      <c r="F191" t="s">
        <v>1291</v>
      </c>
      <c r="G191" t="s">
        <v>1292</v>
      </c>
      <c r="H191" s="53" t="s">
        <v>1289</v>
      </c>
      <c r="I191" s="53" t="s">
        <v>1290</v>
      </c>
      <c r="J191" s="53" t="s">
        <v>5342</v>
      </c>
      <c r="K191" s="53" t="s">
        <v>1290</v>
      </c>
      <c r="L191" s="53" t="s">
        <v>4650</v>
      </c>
      <c r="M191" t="s">
        <v>5343</v>
      </c>
      <c r="N191" s="53">
        <v>0</v>
      </c>
      <c r="O191" s="53">
        <v>34</v>
      </c>
      <c r="P191" s="53" t="s">
        <v>4656</v>
      </c>
      <c r="R191" t="s">
        <v>6396</v>
      </c>
    </row>
    <row r="192" spans="1:18" x14ac:dyDescent="0.4">
      <c r="A192" t="s">
        <v>793</v>
      </c>
      <c r="B192" s="53" t="s">
        <v>239</v>
      </c>
      <c r="C192" s="74">
        <v>67888751</v>
      </c>
      <c r="D192" s="74">
        <v>67888781</v>
      </c>
      <c r="E192" s="53">
        <f t="shared" si="7"/>
        <v>30</v>
      </c>
      <c r="F192" t="s">
        <v>796</v>
      </c>
      <c r="G192" t="s">
        <v>797</v>
      </c>
      <c r="H192" s="53" t="s">
        <v>794</v>
      </c>
      <c r="I192" s="53" t="s">
        <v>795</v>
      </c>
      <c r="J192" s="53" t="s">
        <v>4976</v>
      </c>
      <c r="K192" s="53" t="s">
        <v>6397</v>
      </c>
      <c r="L192" s="53" t="s">
        <v>157</v>
      </c>
      <c r="M192" t="s">
        <v>6398</v>
      </c>
      <c r="N192" s="53">
        <v>16</v>
      </c>
      <c r="O192" s="53">
        <v>60</v>
      </c>
      <c r="P192" s="53" t="s">
        <v>4656</v>
      </c>
      <c r="R192" t="s">
        <v>6399</v>
      </c>
    </row>
    <row r="193" spans="1:18" s="54" customFormat="1" x14ac:dyDescent="0.4">
      <c r="A193" t="s">
        <v>1223</v>
      </c>
      <c r="B193" s="53" t="s">
        <v>239</v>
      </c>
      <c r="C193" s="74">
        <v>68043476</v>
      </c>
      <c r="D193" s="74">
        <v>68043508</v>
      </c>
      <c r="E193" s="53">
        <f t="shared" si="7"/>
        <v>32</v>
      </c>
      <c r="F193" t="s">
        <v>1226</v>
      </c>
      <c r="G193" t="s">
        <v>1227</v>
      </c>
      <c r="H193" s="53" t="s">
        <v>5018</v>
      </c>
      <c r="I193" s="53" t="s">
        <v>5019</v>
      </c>
      <c r="J193" s="53" t="s">
        <v>5020</v>
      </c>
      <c r="K193" s="53" t="s">
        <v>5018</v>
      </c>
      <c r="L193" s="53" t="s">
        <v>4650</v>
      </c>
      <c r="M193" t="s">
        <v>6400</v>
      </c>
      <c r="N193" s="53">
        <v>0</v>
      </c>
      <c r="O193" s="53">
        <v>57</v>
      </c>
      <c r="P193" s="53" t="s">
        <v>4656</v>
      </c>
      <c r="Q193"/>
      <c r="R193" t="s">
        <v>6401</v>
      </c>
    </row>
    <row r="194" spans="1:18" s="54" customFormat="1" x14ac:dyDescent="0.4">
      <c r="A194" t="s">
        <v>646</v>
      </c>
      <c r="B194" s="53" t="s">
        <v>239</v>
      </c>
      <c r="C194" s="74">
        <v>72832005</v>
      </c>
      <c r="D194" s="74">
        <v>72832053</v>
      </c>
      <c r="E194" s="53">
        <f t="shared" si="7"/>
        <v>48</v>
      </c>
      <c r="F194" t="s">
        <v>649</v>
      </c>
      <c r="G194" t="s">
        <v>650</v>
      </c>
      <c r="H194" s="53" t="s">
        <v>647</v>
      </c>
      <c r="I194" s="53" t="s">
        <v>648</v>
      </c>
      <c r="J194" s="53" t="s">
        <v>5513</v>
      </c>
      <c r="K194" s="53" t="s">
        <v>5514</v>
      </c>
      <c r="L194" s="53" t="s">
        <v>157</v>
      </c>
      <c r="M194" t="s">
        <v>5519</v>
      </c>
      <c r="N194" s="53">
        <v>0</v>
      </c>
      <c r="O194" s="53">
        <v>60</v>
      </c>
      <c r="P194" s="53" t="s">
        <v>4656</v>
      </c>
      <c r="Q194"/>
      <c r="R194" t="s">
        <v>6402</v>
      </c>
    </row>
    <row r="195" spans="1:18" x14ac:dyDescent="0.4">
      <c r="A195" s="54" t="s">
        <v>6127</v>
      </c>
      <c r="B195" s="55" t="s">
        <v>239</v>
      </c>
      <c r="C195" s="75">
        <v>39129192</v>
      </c>
      <c r="D195" s="75" t="s">
        <v>4702</v>
      </c>
      <c r="E195" s="55">
        <v>0</v>
      </c>
      <c r="F195" s="54" t="s">
        <v>614</v>
      </c>
      <c r="G195" s="54" t="s">
        <v>615</v>
      </c>
      <c r="H195" s="55" t="s">
        <v>612</v>
      </c>
      <c r="I195" s="55" t="s">
        <v>613</v>
      </c>
      <c r="J195" s="55" t="s">
        <v>5634</v>
      </c>
      <c r="K195" s="55" t="s">
        <v>6128</v>
      </c>
      <c r="L195" s="55" t="s">
        <v>157</v>
      </c>
      <c r="M195" s="54" t="s">
        <v>6403</v>
      </c>
      <c r="N195" s="55">
        <v>0</v>
      </c>
      <c r="O195" s="55">
        <v>0</v>
      </c>
      <c r="P195" s="55" t="s">
        <v>6404</v>
      </c>
      <c r="Q195" s="54" t="s">
        <v>6405</v>
      </c>
      <c r="R195" t="s">
        <v>6132</v>
      </c>
    </row>
    <row r="196" spans="1:18" x14ac:dyDescent="0.4">
      <c r="A196" t="s">
        <v>3600</v>
      </c>
      <c r="B196" s="53" t="s">
        <v>133</v>
      </c>
      <c r="C196" s="74">
        <v>4293225</v>
      </c>
      <c r="D196" s="74">
        <v>4293254</v>
      </c>
      <c r="E196" s="53">
        <f t="shared" ref="E196:E209" si="8">D196-C196</f>
        <v>29</v>
      </c>
      <c r="F196" t="s">
        <v>3603</v>
      </c>
      <c r="G196" t="s">
        <v>3604</v>
      </c>
      <c r="H196" s="53" t="s">
        <v>3601</v>
      </c>
      <c r="I196" s="53" t="s">
        <v>3602</v>
      </c>
      <c r="J196" s="53" t="s">
        <v>5027</v>
      </c>
      <c r="K196" s="53" t="s">
        <v>5028</v>
      </c>
      <c r="L196" s="53" t="s">
        <v>157</v>
      </c>
      <c r="M196" t="s">
        <v>5029</v>
      </c>
      <c r="N196" s="53">
        <v>16</v>
      </c>
      <c r="O196" s="53">
        <v>60</v>
      </c>
      <c r="P196" s="53" t="s">
        <v>4656</v>
      </c>
      <c r="R196" t="s">
        <v>6406</v>
      </c>
    </row>
    <row r="197" spans="1:18" x14ac:dyDescent="0.4">
      <c r="A197" t="s">
        <v>2413</v>
      </c>
      <c r="B197" s="53" t="s">
        <v>133</v>
      </c>
      <c r="C197" s="74">
        <v>11736952</v>
      </c>
      <c r="D197" s="74">
        <v>11736968</v>
      </c>
      <c r="E197" s="53">
        <f t="shared" si="8"/>
        <v>16</v>
      </c>
      <c r="F197" t="s">
        <v>2416</v>
      </c>
      <c r="G197" t="s">
        <v>2417</v>
      </c>
      <c r="H197" s="53" t="s">
        <v>2414</v>
      </c>
      <c r="I197" s="53" t="s">
        <v>2415</v>
      </c>
      <c r="J197" s="53" t="s">
        <v>4740</v>
      </c>
      <c r="K197" s="53" t="s">
        <v>4741</v>
      </c>
      <c r="L197" s="53" t="s">
        <v>157</v>
      </c>
      <c r="M197" t="s">
        <v>4742</v>
      </c>
      <c r="N197" s="53">
        <v>16</v>
      </c>
      <c r="O197" s="53">
        <v>60</v>
      </c>
      <c r="P197" s="53" t="s">
        <v>4656</v>
      </c>
      <c r="R197" t="s">
        <v>6407</v>
      </c>
    </row>
    <row r="198" spans="1:18" x14ac:dyDescent="0.4">
      <c r="A198" t="s">
        <v>3372</v>
      </c>
      <c r="B198" s="53" t="s">
        <v>133</v>
      </c>
      <c r="C198" s="74">
        <v>12380432</v>
      </c>
      <c r="D198" s="74">
        <v>12380464</v>
      </c>
      <c r="E198" s="53">
        <f t="shared" si="8"/>
        <v>32</v>
      </c>
      <c r="F198" t="s">
        <v>3375</v>
      </c>
      <c r="G198" t="s">
        <v>3376</v>
      </c>
      <c r="H198" s="53" t="s">
        <v>3373</v>
      </c>
      <c r="I198" s="53" t="s">
        <v>3374</v>
      </c>
      <c r="J198" s="53" t="s">
        <v>5385</v>
      </c>
      <c r="K198" s="53" t="s">
        <v>5386</v>
      </c>
      <c r="L198" s="53" t="s">
        <v>157</v>
      </c>
      <c r="M198" t="s">
        <v>6408</v>
      </c>
      <c r="N198" s="53">
        <v>0</v>
      </c>
      <c r="O198" s="53">
        <v>60</v>
      </c>
      <c r="P198" s="53" t="s">
        <v>6409</v>
      </c>
      <c r="R198" t="s">
        <v>6410</v>
      </c>
    </row>
    <row r="199" spans="1:18" x14ac:dyDescent="0.4">
      <c r="A199" s="54" t="s">
        <v>6108</v>
      </c>
      <c r="B199" s="55" t="s">
        <v>133</v>
      </c>
      <c r="C199" s="75">
        <v>17215482</v>
      </c>
      <c r="D199" s="75">
        <v>17215517</v>
      </c>
      <c r="E199" s="55">
        <f t="shared" si="8"/>
        <v>35</v>
      </c>
      <c r="F199" s="54" t="s">
        <v>2986</v>
      </c>
      <c r="G199" s="54" t="s">
        <v>5868</v>
      </c>
      <c r="H199" s="55" t="s">
        <v>2984</v>
      </c>
      <c r="I199" s="55" t="s">
        <v>2985</v>
      </c>
      <c r="J199" s="55" t="s">
        <v>5869</v>
      </c>
      <c r="K199" s="55" t="s">
        <v>6411</v>
      </c>
      <c r="L199" s="55" t="s">
        <v>157</v>
      </c>
      <c r="M199" s="54" t="s">
        <v>6412</v>
      </c>
      <c r="N199" s="55">
        <v>16</v>
      </c>
      <c r="O199" s="55">
        <v>0</v>
      </c>
      <c r="P199" s="55" t="s">
        <v>5340</v>
      </c>
      <c r="Q199" s="54"/>
      <c r="R199" t="s">
        <v>6413</v>
      </c>
    </row>
    <row r="200" spans="1:18" x14ac:dyDescent="0.4">
      <c r="A200" t="s">
        <v>3742</v>
      </c>
      <c r="B200" s="53" t="s">
        <v>133</v>
      </c>
      <c r="C200" s="74">
        <v>26128964</v>
      </c>
      <c r="D200" s="74">
        <v>26128999</v>
      </c>
      <c r="E200" s="53">
        <f t="shared" si="8"/>
        <v>35</v>
      </c>
      <c r="F200" t="s">
        <v>3745</v>
      </c>
      <c r="G200" t="s">
        <v>3746</v>
      </c>
      <c r="H200" s="53" t="s">
        <v>3743</v>
      </c>
      <c r="I200" s="53" t="s">
        <v>3744</v>
      </c>
      <c r="J200" s="53" t="s">
        <v>5597</v>
      </c>
      <c r="K200" s="53" t="s">
        <v>3743</v>
      </c>
      <c r="L200" s="53" t="s">
        <v>4650</v>
      </c>
      <c r="M200" t="s">
        <v>6414</v>
      </c>
      <c r="N200" s="53">
        <v>0</v>
      </c>
      <c r="O200" s="53">
        <v>60</v>
      </c>
      <c r="P200" s="53" t="s">
        <v>5943</v>
      </c>
      <c r="R200" t="s">
        <v>6415</v>
      </c>
    </row>
    <row r="201" spans="1:18" x14ac:dyDescent="0.4">
      <c r="A201" t="s">
        <v>1574</v>
      </c>
      <c r="B201" s="53" t="s">
        <v>133</v>
      </c>
      <c r="C201" s="74">
        <v>27590987</v>
      </c>
      <c r="D201" s="74">
        <v>27591014</v>
      </c>
      <c r="E201" s="53">
        <f t="shared" si="8"/>
        <v>27</v>
      </c>
      <c r="F201" t="s">
        <v>1577</v>
      </c>
      <c r="G201" t="s">
        <v>1578</v>
      </c>
      <c r="H201" s="53" t="s">
        <v>1575</v>
      </c>
      <c r="I201" s="53" t="s">
        <v>1576</v>
      </c>
      <c r="J201" s="53" t="s">
        <v>5166</v>
      </c>
      <c r="K201" s="53" t="s">
        <v>5167</v>
      </c>
      <c r="L201" s="53" t="s">
        <v>157</v>
      </c>
      <c r="M201" t="s">
        <v>5168</v>
      </c>
      <c r="N201" s="53">
        <v>16</v>
      </c>
      <c r="O201" s="53">
        <v>60</v>
      </c>
      <c r="P201" s="53" t="s">
        <v>5169</v>
      </c>
      <c r="R201" t="s">
        <v>6416</v>
      </c>
    </row>
    <row r="202" spans="1:18" x14ac:dyDescent="0.4">
      <c r="A202" t="s">
        <v>423</v>
      </c>
      <c r="B202" s="53" t="s">
        <v>133</v>
      </c>
      <c r="C202" s="74">
        <v>31783998</v>
      </c>
      <c r="D202" s="74">
        <v>31784059</v>
      </c>
      <c r="E202" s="53">
        <f t="shared" si="8"/>
        <v>61</v>
      </c>
      <c r="F202" t="s">
        <v>426</v>
      </c>
      <c r="G202" t="s">
        <v>427</v>
      </c>
      <c r="H202" s="53" t="s">
        <v>424</v>
      </c>
      <c r="I202" s="53" t="s">
        <v>425</v>
      </c>
      <c r="J202" s="53" t="s">
        <v>5445</v>
      </c>
      <c r="K202" s="53" t="s">
        <v>5446</v>
      </c>
      <c r="L202" s="53" t="s">
        <v>157</v>
      </c>
      <c r="M202" t="s">
        <v>5447</v>
      </c>
      <c r="N202" s="53">
        <v>0</v>
      </c>
      <c r="O202" s="53">
        <v>60</v>
      </c>
      <c r="P202" s="53" t="s">
        <v>4656</v>
      </c>
      <c r="R202" t="s">
        <v>6417</v>
      </c>
    </row>
    <row r="203" spans="1:18" s="54" customFormat="1" x14ac:dyDescent="0.4">
      <c r="A203" t="s">
        <v>126</v>
      </c>
      <c r="B203" s="53" t="s">
        <v>133</v>
      </c>
      <c r="C203" s="74">
        <v>36124760</v>
      </c>
      <c r="D203" s="74">
        <v>36124810</v>
      </c>
      <c r="E203" s="53">
        <f t="shared" si="8"/>
        <v>50</v>
      </c>
      <c r="F203" t="s">
        <v>130</v>
      </c>
      <c r="G203" t="s">
        <v>131</v>
      </c>
      <c r="H203" s="53" t="s">
        <v>128</v>
      </c>
      <c r="I203" s="53" t="s">
        <v>129</v>
      </c>
      <c r="J203" s="53" t="s">
        <v>5104</v>
      </c>
      <c r="K203" s="53" t="s">
        <v>128</v>
      </c>
      <c r="L203" s="53" t="s">
        <v>4650</v>
      </c>
      <c r="M203" t="s">
        <v>5105</v>
      </c>
      <c r="N203" s="53">
        <v>0</v>
      </c>
      <c r="O203" s="53">
        <v>60</v>
      </c>
      <c r="P203" s="53" t="s">
        <v>4656</v>
      </c>
      <c r="Q203"/>
      <c r="R203" t="s">
        <v>6418</v>
      </c>
    </row>
    <row r="204" spans="1:18" s="54" customFormat="1" x14ac:dyDescent="0.4">
      <c r="A204" t="s">
        <v>1245</v>
      </c>
      <c r="B204" s="53" t="s">
        <v>133</v>
      </c>
      <c r="C204" s="74">
        <v>45350258</v>
      </c>
      <c r="D204" s="74">
        <v>45350303</v>
      </c>
      <c r="E204" s="53">
        <f t="shared" si="8"/>
        <v>45</v>
      </c>
      <c r="F204" t="s">
        <v>1248</v>
      </c>
      <c r="G204" t="s">
        <v>1249</v>
      </c>
      <c r="H204" s="53" t="s">
        <v>1246</v>
      </c>
      <c r="I204" s="53" t="s">
        <v>1247</v>
      </c>
      <c r="J204" s="53" t="s">
        <v>4839</v>
      </c>
      <c r="K204" s="53" t="s">
        <v>4840</v>
      </c>
      <c r="L204" s="53" t="s">
        <v>157</v>
      </c>
      <c r="M204" t="s">
        <v>6419</v>
      </c>
      <c r="N204" s="53">
        <v>0</v>
      </c>
      <c r="O204" s="53">
        <v>60</v>
      </c>
      <c r="P204" s="53" t="s">
        <v>4696</v>
      </c>
      <c r="Q204"/>
      <c r="R204" t="s">
        <v>6420</v>
      </c>
    </row>
    <row r="205" spans="1:18" x14ac:dyDescent="0.4">
      <c r="A205" t="s">
        <v>1738</v>
      </c>
      <c r="B205" s="53" t="s">
        <v>133</v>
      </c>
      <c r="C205" s="74">
        <v>46418577</v>
      </c>
      <c r="D205" s="74">
        <v>46418615</v>
      </c>
      <c r="E205" s="53">
        <f t="shared" si="8"/>
        <v>38</v>
      </c>
      <c r="F205" t="s">
        <v>1741</v>
      </c>
      <c r="G205" t="s">
        <v>1742</v>
      </c>
      <c r="H205" s="53" t="s">
        <v>1739</v>
      </c>
      <c r="I205" s="53" t="s">
        <v>1740</v>
      </c>
      <c r="J205" s="53" t="s">
        <v>5392</v>
      </c>
      <c r="K205" s="53" t="s">
        <v>1740</v>
      </c>
      <c r="L205" s="53" t="s">
        <v>4650</v>
      </c>
      <c r="M205" t="s">
        <v>5393</v>
      </c>
      <c r="N205" s="53">
        <v>16</v>
      </c>
      <c r="O205" s="53">
        <v>60</v>
      </c>
      <c r="P205" s="53" t="s">
        <v>4656</v>
      </c>
      <c r="R205" t="s">
        <v>6421</v>
      </c>
    </row>
    <row r="206" spans="1:18" x14ac:dyDescent="0.4">
      <c r="A206" s="54" t="s">
        <v>6385</v>
      </c>
      <c r="B206" s="55" t="s">
        <v>133</v>
      </c>
      <c r="C206" s="75">
        <v>50148185</v>
      </c>
      <c r="D206" s="75">
        <v>50148228</v>
      </c>
      <c r="E206" s="55">
        <f t="shared" si="8"/>
        <v>43</v>
      </c>
      <c r="F206" s="54" t="s">
        <v>237</v>
      </c>
      <c r="G206" s="54" t="s">
        <v>238</v>
      </c>
      <c r="H206" s="55" t="s">
        <v>235</v>
      </c>
      <c r="I206" s="55" t="s">
        <v>236</v>
      </c>
      <c r="J206" s="55" t="s">
        <v>5202</v>
      </c>
      <c r="K206" s="55" t="s">
        <v>235</v>
      </c>
      <c r="L206" s="55" t="s">
        <v>4650</v>
      </c>
      <c r="M206" s="54" t="s">
        <v>6422</v>
      </c>
      <c r="N206" s="55">
        <v>0</v>
      </c>
      <c r="O206" s="55">
        <v>0</v>
      </c>
      <c r="P206" s="55" t="s">
        <v>4783</v>
      </c>
      <c r="Q206" s="54"/>
      <c r="R206" t="s">
        <v>6423</v>
      </c>
    </row>
    <row r="207" spans="1:18" x14ac:dyDescent="0.4">
      <c r="A207" t="s">
        <v>1640</v>
      </c>
      <c r="B207" s="53" t="s">
        <v>133</v>
      </c>
      <c r="C207" s="74">
        <v>62174517</v>
      </c>
      <c r="D207" s="74">
        <v>62174556</v>
      </c>
      <c r="E207" s="53">
        <f t="shared" si="8"/>
        <v>39</v>
      </c>
      <c r="F207" t="s">
        <v>1643</v>
      </c>
      <c r="G207" t="s">
        <v>1644</v>
      </c>
      <c r="H207" s="53" t="s">
        <v>1641</v>
      </c>
      <c r="I207" s="53" t="s">
        <v>1642</v>
      </c>
      <c r="J207" s="53" t="s">
        <v>5582</v>
      </c>
      <c r="K207" s="53" t="s">
        <v>1641</v>
      </c>
      <c r="L207" s="53" t="s">
        <v>4650</v>
      </c>
      <c r="M207" t="s">
        <v>5583</v>
      </c>
      <c r="N207" s="53">
        <v>0</v>
      </c>
      <c r="O207" s="53">
        <v>60</v>
      </c>
      <c r="P207" s="53" t="s">
        <v>4656</v>
      </c>
      <c r="R207" t="s">
        <v>6424</v>
      </c>
    </row>
    <row r="208" spans="1:18" x14ac:dyDescent="0.4">
      <c r="A208" t="s">
        <v>211</v>
      </c>
      <c r="B208" s="53" t="s">
        <v>133</v>
      </c>
      <c r="C208" s="74">
        <v>70298973</v>
      </c>
      <c r="D208" s="74">
        <v>70298983</v>
      </c>
      <c r="E208" s="53">
        <f t="shared" si="8"/>
        <v>10</v>
      </c>
      <c r="F208" t="s">
        <v>214</v>
      </c>
      <c r="G208" t="s">
        <v>215</v>
      </c>
      <c r="H208" s="53" t="s">
        <v>212</v>
      </c>
      <c r="I208" s="53" t="s">
        <v>213</v>
      </c>
      <c r="J208" s="53" t="s">
        <v>5194</v>
      </c>
      <c r="K208" s="53" t="s">
        <v>5195</v>
      </c>
      <c r="L208" s="53" t="s">
        <v>157</v>
      </c>
      <c r="M208" t="s">
        <v>5196</v>
      </c>
      <c r="N208" s="53">
        <v>16</v>
      </c>
      <c r="O208" s="53">
        <v>60</v>
      </c>
      <c r="P208" s="53" t="s">
        <v>4656</v>
      </c>
      <c r="R208" t="s">
        <v>6425</v>
      </c>
    </row>
    <row r="209" spans="1:18" x14ac:dyDescent="0.4">
      <c r="A209" t="s">
        <v>843</v>
      </c>
      <c r="B209" s="53" t="s">
        <v>133</v>
      </c>
      <c r="C209" s="74">
        <v>73139484</v>
      </c>
      <c r="D209" s="74">
        <v>73139521</v>
      </c>
      <c r="E209" s="53">
        <f t="shared" si="8"/>
        <v>37</v>
      </c>
      <c r="F209" t="s">
        <v>846</v>
      </c>
      <c r="G209" t="s">
        <v>847</v>
      </c>
      <c r="H209" s="53" t="s">
        <v>844</v>
      </c>
      <c r="I209" s="53" t="s">
        <v>845</v>
      </c>
      <c r="J209" s="53" t="s">
        <v>5716</v>
      </c>
      <c r="K209" s="53" t="s">
        <v>5717</v>
      </c>
      <c r="L209" s="53" t="s">
        <v>157</v>
      </c>
      <c r="M209" t="s">
        <v>5718</v>
      </c>
      <c r="N209" s="53">
        <v>16</v>
      </c>
      <c r="O209" s="53">
        <v>60</v>
      </c>
      <c r="P209" s="53" t="s">
        <v>4656</v>
      </c>
      <c r="R209" t="s">
        <v>6426</v>
      </c>
    </row>
    <row r="210" spans="1:18" x14ac:dyDescent="0.4">
      <c r="A210" s="54" t="s">
        <v>6127</v>
      </c>
      <c r="B210" s="55" t="s">
        <v>133</v>
      </c>
      <c r="C210" s="75">
        <v>14921521</v>
      </c>
      <c r="D210" s="75" t="s">
        <v>4702</v>
      </c>
      <c r="E210" s="55">
        <v>0</v>
      </c>
      <c r="F210" s="54" t="s">
        <v>614</v>
      </c>
      <c r="G210" s="54" t="s">
        <v>615</v>
      </c>
      <c r="H210" s="55" t="s">
        <v>612</v>
      </c>
      <c r="I210" s="55" t="s">
        <v>613</v>
      </c>
      <c r="J210" s="55" t="s">
        <v>5634</v>
      </c>
      <c r="K210" s="55" t="s">
        <v>6427</v>
      </c>
      <c r="L210" s="55" t="s">
        <v>157</v>
      </c>
      <c r="M210" s="54" t="s">
        <v>6428</v>
      </c>
      <c r="N210" s="55">
        <v>0</v>
      </c>
      <c r="O210" s="55">
        <v>0</v>
      </c>
      <c r="P210" s="55" t="s">
        <v>6404</v>
      </c>
      <c r="Q210" s="54" t="s">
        <v>6429</v>
      </c>
      <c r="R210" t="s">
        <v>6132</v>
      </c>
    </row>
    <row r="211" spans="1:18" x14ac:dyDescent="0.4">
      <c r="A211" t="s">
        <v>3676</v>
      </c>
      <c r="B211" s="53" t="s">
        <v>327</v>
      </c>
      <c r="C211" s="74">
        <v>1429845</v>
      </c>
      <c r="D211" s="74">
        <v>1429870</v>
      </c>
      <c r="E211" s="53">
        <f t="shared" ref="E211:E217" si="9">D211-C211</f>
        <v>25</v>
      </c>
      <c r="F211" t="s">
        <v>3679</v>
      </c>
      <c r="G211" t="s">
        <v>3680</v>
      </c>
      <c r="H211" s="53" t="s">
        <v>3677</v>
      </c>
      <c r="I211" s="53" t="s">
        <v>3678</v>
      </c>
      <c r="J211" s="53" t="s">
        <v>5421</v>
      </c>
      <c r="K211" s="53" t="s">
        <v>6430</v>
      </c>
      <c r="L211" s="53" t="s">
        <v>157</v>
      </c>
      <c r="M211" t="s">
        <v>6431</v>
      </c>
      <c r="N211" s="53">
        <v>16</v>
      </c>
      <c r="O211" s="53">
        <v>60</v>
      </c>
      <c r="P211" s="53" t="s">
        <v>6306</v>
      </c>
      <c r="R211" t="s">
        <v>6432</v>
      </c>
    </row>
    <row r="212" spans="1:18" x14ac:dyDescent="0.4">
      <c r="A212" t="s">
        <v>322</v>
      </c>
      <c r="B212" s="53" t="s">
        <v>327</v>
      </c>
      <c r="C212" s="74">
        <v>7996573</v>
      </c>
      <c r="D212" s="74">
        <v>7996596</v>
      </c>
      <c r="E212" s="53">
        <f t="shared" si="9"/>
        <v>23</v>
      </c>
      <c r="F212" t="s">
        <v>325</v>
      </c>
      <c r="G212" t="s">
        <v>326</v>
      </c>
      <c r="H212" s="53" t="s">
        <v>323</v>
      </c>
      <c r="I212" s="53" t="s">
        <v>324</v>
      </c>
      <c r="J212" s="53" t="s">
        <v>5367</v>
      </c>
      <c r="K212" s="53" t="s">
        <v>5368</v>
      </c>
      <c r="L212" s="53" t="s">
        <v>157</v>
      </c>
      <c r="M212" t="s">
        <v>6433</v>
      </c>
      <c r="N212" s="53">
        <v>16</v>
      </c>
      <c r="O212" s="53">
        <v>23</v>
      </c>
      <c r="P212" s="53" t="s">
        <v>4656</v>
      </c>
      <c r="R212" t="s">
        <v>6434</v>
      </c>
    </row>
    <row r="213" spans="1:18" x14ac:dyDescent="0.4">
      <c r="A213" t="s">
        <v>1053</v>
      </c>
      <c r="B213" s="53" t="s">
        <v>327</v>
      </c>
      <c r="C213" s="74">
        <v>8787958</v>
      </c>
      <c r="D213" s="74">
        <v>8787979</v>
      </c>
      <c r="E213" s="53">
        <f t="shared" si="9"/>
        <v>21</v>
      </c>
      <c r="F213" t="s">
        <v>1056</v>
      </c>
      <c r="G213" t="s">
        <v>1057</v>
      </c>
      <c r="H213" s="53" t="s">
        <v>1054</v>
      </c>
      <c r="I213" s="53" t="s">
        <v>1055</v>
      </c>
      <c r="J213" s="53" t="s">
        <v>5056</v>
      </c>
      <c r="K213" s="53" t="s">
        <v>1054</v>
      </c>
      <c r="L213" s="53" t="s">
        <v>4650</v>
      </c>
      <c r="M213" t="s">
        <v>5057</v>
      </c>
      <c r="N213" s="53">
        <v>0</v>
      </c>
      <c r="O213" s="53">
        <v>60</v>
      </c>
      <c r="P213" s="53" t="s">
        <v>4656</v>
      </c>
      <c r="R213" t="s">
        <v>6435</v>
      </c>
    </row>
    <row r="214" spans="1:18" x14ac:dyDescent="0.4">
      <c r="A214" t="s">
        <v>3404</v>
      </c>
      <c r="B214" s="53" t="s">
        <v>327</v>
      </c>
      <c r="C214" s="74">
        <v>21359015</v>
      </c>
      <c r="D214" s="74">
        <v>21359050</v>
      </c>
      <c r="E214" s="53">
        <f t="shared" si="9"/>
        <v>35</v>
      </c>
      <c r="F214" t="s">
        <v>3407</v>
      </c>
      <c r="G214" t="s">
        <v>3408</v>
      </c>
      <c r="H214" s="53" t="s">
        <v>3405</v>
      </c>
      <c r="I214" s="53" t="s">
        <v>3406</v>
      </c>
      <c r="J214" s="53" t="s">
        <v>5725</v>
      </c>
      <c r="K214" s="53" t="s">
        <v>5729</v>
      </c>
      <c r="L214" s="53" t="s">
        <v>157</v>
      </c>
      <c r="M214" t="s">
        <v>5730</v>
      </c>
      <c r="N214" s="53">
        <v>16</v>
      </c>
      <c r="O214" s="53">
        <v>60</v>
      </c>
      <c r="P214" s="53" t="s">
        <v>4656</v>
      </c>
      <c r="R214" t="s">
        <v>6436</v>
      </c>
    </row>
    <row r="215" spans="1:18" x14ac:dyDescent="0.4">
      <c r="A215" s="54" t="s">
        <v>6437</v>
      </c>
      <c r="B215" s="55" t="s">
        <v>327</v>
      </c>
      <c r="C215" s="75">
        <v>31304044</v>
      </c>
      <c r="D215" s="75">
        <v>31304077</v>
      </c>
      <c r="E215" s="55">
        <f t="shared" si="9"/>
        <v>33</v>
      </c>
      <c r="F215" s="54" t="s">
        <v>1829</v>
      </c>
      <c r="G215" s="54" t="s">
        <v>1830</v>
      </c>
      <c r="H215" s="55" t="s">
        <v>1827</v>
      </c>
      <c r="I215" s="55" t="s">
        <v>1828</v>
      </c>
      <c r="J215" s="55" t="s">
        <v>5234</v>
      </c>
      <c r="K215" s="55" t="s">
        <v>1827</v>
      </c>
      <c r="L215" s="55" t="s">
        <v>4650</v>
      </c>
      <c r="M215" s="54" t="s">
        <v>6438</v>
      </c>
      <c r="N215" s="55">
        <v>0</v>
      </c>
      <c r="O215" s="55">
        <v>0</v>
      </c>
      <c r="P215" s="55" t="s">
        <v>4656</v>
      </c>
      <c r="Q215" s="54"/>
      <c r="R215" t="s">
        <v>6439</v>
      </c>
    </row>
    <row r="216" spans="1:18" s="54" customFormat="1" x14ac:dyDescent="0.4">
      <c r="A216" s="54" t="s">
        <v>6437</v>
      </c>
      <c r="B216" s="55" t="s">
        <v>327</v>
      </c>
      <c r="C216" s="75">
        <v>32471265</v>
      </c>
      <c r="D216" s="75">
        <v>32471307</v>
      </c>
      <c r="E216" s="55">
        <f t="shared" si="9"/>
        <v>42</v>
      </c>
      <c r="F216" s="54" t="s">
        <v>1829</v>
      </c>
      <c r="G216" s="54" t="s">
        <v>1830</v>
      </c>
      <c r="H216" s="55" t="s">
        <v>1827</v>
      </c>
      <c r="I216" s="55" t="s">
        <v>1828</v>
      </c>
      <c r="J216" s="55" t="s">
        <v>5234</v>
      </c>
      <c r="K216" s="55" t="s">
        <v>6440</v>
      </c>
      <c r="L216" s="55" t="s">
        <v>157</v>
      </c>
      <c r="M216" s="54" t="s">
        <v>6441</v>
      </c>
      <c r="N216" s="55">
        <v>16</v>
      </c>
      <c r="O216" s="55">
        <v>0</v>
      </c>
      <c r="P216" s="55" t="s">
        <v>4656</v>
      </c>
      <c r="R216" t="s">
        <v>6442</v>
      </c>
    </row>
    <row r="217" spans="1:18" s="54" customFormat="1" x14ac:dyDescent="0.4">
      <c r="A217" t="s">
        <v>347</v>
      </c>
      <c r="B217" s="53" t="s">
        <v>327</v>
      </c>
      <c r="C217" s="74">
        <v>43620549</v>
      </c>
      <c r="D217" s="74">
        <v>43620612</v>
      </c>
      <c r="E217" s="53">
        <f t="shared" si="9"/>
        <v>63</v>
      </c>
      <c r="F217" t="s">
        <v>350</v>
      </c>
      <c r="G217" t="s">
        <v>351</v>
      </c>
      <c r="H217" s="53" t="s">
        <v>348</v>
      </c>
      <c r="I217" s="53" t="s">
        <v>349</v>
      </c>
      <c r="J217" s="53" t="s">
        <v>5114</v>
      </c>
      <c r="K217" s="53" t="s">
        <v>348</v>
      </c>
      <c r="L217" s="53" t="s">
        <v>4650</v>
      </c>
      <c r="M217" t="s">
        <v>6443</v>
      </c>
      <c r="N217" s="53">
        <v>0</v>
      </c>
      <c r="O217" s="53">
        <v>60</v>
      </c>
      <c r="P217" s="53" t="s">
        <v>4656</v>
      </c>
      <c r="Q217"/>
      <c r="R217" t="s">
        <v>6444</v>
      </c>
    </row>
    <row r="218" spans="1:18" s="54" customFormat="1" x14ac:dyDescent="0.4">
      <c r="A218" s="54" t="s">
        <v>1826</v>
      </c>
      <c r="B218" s="55" t="s">
        <v>327</v>
      </c>
      <c r="C218" s="75"/>
      <c r="D218" s="75" t="s">
        <v>1831</v>
      </c>
      <c r="E218" s="55"/>
      <c r="H218" s="55"/>
      <c r="I218" s="55"/>
      <c r="J218" s="55"/>
      <c r="K218" s="55"/>
      <c r="L218" s="55"/>
      <c r="N218" s="55"/>
      <c r="O218" s="55"/>
      <c r="P218" s="55"/>
      <c r="R218"/>
    </row>
    <row r="219" spans="1:18" s="54" customFormat="1" x14ac:dyDescent="0.4">
      <c r="A219" t="s">
        <v>1278</v>
      </c>
      <c r="B219" s="53" t="s">
        <v>203</v>
      </c>
      <c r="C219" s="74">
        <v>2747212</v>
      </c>
      <c r="D219" s="74">
        <v>2747251</v>
      </c>
      <c r="E219" s="53">
        <f t="shared" ref="E219:E257" si="10">D219-C219</f>
        <v>39</v>
      </c>
      <c r="F219" t="s">
        <v>1281</v>
      </c>
      <c r="G219" t="s">
        <v>1282</v>
      </c>
      <c r="H219" s="53" t="s">
        <v>1279</v>
      </c>
      <c r="I219" s="53" t="s">
        <v>1280</v>
      </c>
      <c r="J219" s="53" t="s">
        <v>4703</v>
      </c>
      <c r="K219" s="53" t="s">
        <v>1279</v>
      </c>
      <c r="L219" s="53" t="s">
        <v>4650</v>
      </c>
      <c r="M219" t="s">
        <v>6445</v>
      </c>
      <c r="N219" s="53">
        <v>16</v>
      </c>
      <c r="O219" s="53">
        <v>60</v>
      </c>
      <c r="P219" s="53" t="s">
        <v>4656</v>
      </c>
      <c r="Q219"/>
      <c r="R219" t="s">
        <v>6446</v>
      </c>
    </row>
    <row r="220" spans="1:18" s="54" customFormat="1" x14ac:dyDescent="0.4">
      <c r="A220" t="s">
        <v>670</v>
      </c>
      <c r="B220" s="53" t="s">
        <v>203</v>
      </c>
      <c r="C220" s="74">
        <v>5312982</v>
      </c>
      <c r="D220" s="74">
        <v>5313010</v>
      </c>
      <c r="E220" s="53">
        <f t="shared" si="10"/>
        <v>28</v>
      </c>
      <c r="F220" t="s">
        <v>673</v>
      </c>
      <c r="G220" t="s">
        <v>674</v>
      </c>
      <c r="H220" s="53" t="s">
        <v>671</v>
      </c>
      <c r="I220" s="53" t="s">
        <v>672</v>
      </c>
      <c r="J220" s="53" t="s">
        <v>5467</v>
      </c>
      <c r="K220" s="53" t="s">
        <v>6447</v>
      </c>
      <c r="L220" s="53" t="s">
        <v>157</v>
      </c>
      <c r="M220" t="s">
        <v>6448</v>
      </c>
      <c r="N220" s="53">
        <v>16</v>
      </c>
      <c r="O220" s="53">
        <v>60</v>
      </c>
      <c r="P220" s="53" t="s">
        <v>4656</v>
      </c>
      <c r="Q220"/>
      <c r="R220" t="s">
        <v>6449</v>
      </c>
    </row>
    <row r="221" spans="1:18" s="54" customFormat="1" x14ac:dyDescent="0.4">
      <c r="A221" t="s">
        <v>536</v>
      </c>
      <c r="B221" s="53" t="s">
        <v>203</v>
      </c>
      <c r="C221" s="74">
        <v>10921367</v>
      </c>
      <c r="D221" s="74">
        <v>10921418</v>
      </c>
      <c r="E221" s="53">
        <f t="shared" si="10"/>
        <v>51</v>
      </c>
      <c r="F221" t="s">
        <v>539</v>
      </c>
      <c r="G221" t="s">
        <v>540</v>
      </c>
      <c r="H221" s="53" t="s">
        <v>537</v>
      </c>
      <c r="I221" s="53" t="s">
        <v>538</v>
      </c>
      <c r="J221" s="53" t="s">
        <v>4904</v>
      </c>
      <c r="K221" s="53" t="s">
        <v>538</v>
      </c>
      <c r="L221" s="53" t="s">
        <v>4650</v>
      </c>
      <c r="M221" t="s">
        <v>4905</v>
      </c>
      <c r="N221" s="53">
        <v>0</v>
      </c>
      <c r="O221" s="53">
        <v>60</v>
      </c>
      <c r="P221" s="53" t="s">
        <v>4656</v>
      </c>
      <c r="Q221"/>
      <c r="R221" t="s">
        <v>6450</v>
      </c>
    </row>
    <row r="222" spans="1:18" x14ac:dyDescent="0.4">
      <c r="A222" t="s">
        <v>2281</v>
      </c>
      <c r="B222" s="53" t="s">
        <v>203</v>
      </c>
      <c r="C222" s="74">
        <v>13005562</v>
      </c>
      <c r="D222" s="74">
        <v>13005607</v>
      </c>
      <c r="E222" s="53">
        <f t="shared" si="10"/>
        <v>45</v>
      </c>
      <c r="F222" t="s">
        <v>2284</v>
      </c>
      <c r="G222" t="s">
        <v>2285</v>
      </c>
      <c r="H222" s="53" t="s">
        <v>2282</v>
      </c>
      <c r="I222" s="53" t="s">
        <v>2283</v>
      </c>
      <c r="J222" s="53" t="s">
        <v>5772</v>
      </c>
      <c r="K222" s="53" t="s">
        <v>5777</v>
      </c>
      <c r="L222" s="53" t="s">
        <v>157</v>
      </c>
      <c r="M222" t="s">
        <v>5778</v>
      </c>
      <c r="N222" s="53">
        <v>0</v>
      </c>
      <c r="O222" s="53">
        <v>60</v>
      </c>
      <c r="P222" s="53" t="s">
        <v>4656</v>
      </c>
      <c r="Q222" s="53" t="s">
        <v>6451</v>
      </c>
      <c r="R222" t="s">
        <v>5348</v>
      </c>
    </row>
    <row r="223" spans="1:18" x14ac:dyDescent="0.4">
      <c r="A223" t="s">
        <v>198</v>
      </c>
      <c r="B223" s="53" t="s">
        <v>203</v>
      </c>
      <c r="C223" s="74">
        <v>13348529</v>
      </c>
      <c r="D223" s="74">
        <v>13348552</v>
      </c>
      <c r="E223" s="53">
        <f t="shared" si="10"/>
        <v>23</v>
      </c>
      <c r="F223" t="s">
        <v>201</v>
      </c>
      <c r="G223" t="s">
        <v>202</v>
      </c>
      <c r="H223" s="53" t="s">
        <v>199</v>
      </c>
      <c r="I223" s="53" t="s">
        <v>200</v>
      </c>
      <c r="J223" s="53" t="s">
        <v>4827</v>
      </c>
      <c r="K223" s="53" t="s">
        <v>4828</v>
      </c>
      <c r="L223" s="53" t="s">
        <v>157</v>
      </c>
      <c r="M223" t="s">
        <v>4829</v>
      </c>
      <c r="N223" s="53">
        <v>16</v>
      </c>
      <c r="O223" s="53">
        <v>60</v>
      </c>
      <c r="P223" s="53" t="s">
        <v>4656</v>
      </c>
      <c r="R223" t="s">
        <v>6452</v>
      </c>
    </row>
    <row r="224" spans="1:18" x14ac:dyDescent="0.4">
      <c r="A224" t="s">
        <v>2913</v>
      </c>
      <c r="B224" s="53" t="s">
        <v>203</v>
      </c>
      <c r="C224" s="74">
        <v>13993050</v>
      </c>
      <c r="D224" s="74">
        <v>13993075</v>
      </c>
      <c r="E224" s="53">
        <f t="shared" si="10"/>
        <v>25</v>
      </c>
      <c r="F224" t="s">
        <v>2916</v>
      </c>
      <c r="G224" t="s">
        <v>5820</v>
      </c>
      <c r="H224" s="53" t="s">
        <v>2914</v>
      </c>
      <c r="I224" s="53" t="s">
        <v>2915</v>
      </c>
      <c r="J224" s="53" t="s">
        <v>5821</v>
      </c>
      <c r="K224" s="53" t="s">
        <v>2914</v>
      </c>
      <c r="L224" s="53" t="s">
        <v>4650</v>
      </c>
      <c r="M224" t="s">
        <v>5822</v>
      </c>
      <c r="N224" s="53">
        <v>0</v>
      </c>
      <c r="O224" s="53">
        <v>60</v>
      </c>
      <c r="P224" s="53" t="s">
        <v>4656</v>
      </c>
      <c r="R224" t="s">
        <v>6453</v>
      </c>
    </row>
    <row r="225" spans="1:18" x14ac:dyDescent="0.4">
      <c r="A225" t="s">
        <v>2702</v>
      </c>
      <c r="B225" s="53" t="s">
        <v>203</v>
      </c>
      <c r="C225" s="74">
        <v>17831978</v>
      </c>
      <c r="D225" s="74">
        <v>17832008</v>
      </c>
      <c r="E225" s="53">
        <f t="shared" si="10"/>
        <v>30</v>
      </c>
      <c r="F225" t="s">
        <v>2705</v>
      </c>
      <c r="G225" t="s">
        <v>2706</v>
      </c>
      <c r="H225" s="53" t="s">
        <v>2703</v>
      </c>
      <c r="I225" s="53" t="s">
        <v>2704</v>
      </c>
      <c r="J225" s="53" t="s">
        <v>5132</v>
      </c>
      <c r="K225" s="53" t="s">
        <v>2703</v>
      </c>
      <c r="L225" s="53" t="s">
        <v>4650</v>
      </c>
      <c r="M225" t="s">
        <v>6454</v>
      </c>
      <c r="N225" s="53">
        <v>0</v>
      </c>
      <c r="O225" s="53">
        <v>60</v>
      </c>
      <c r="P225" s="53" t="s">
        <v>4656</v>
      </c>
      <c r="R225" t="s">
        <v>6455</v>
      </c>
    </row>
    <row r="226" spans="1:18" x14ac:dyDescent="0.4">
      <c r="A226" t="s">
        <v>1037</v>
      </c>
      <c r="B226" s="53" t="s">
        <v>203</v>
      </c>
      <c r="C226" s="74">
        <v>17999806</v>
      </c>
      <c r="D226" s="74">
        <v>17999857</v>
      </c>
      <c r="E226" s="53">
        <f t="shared" si="10"/>
        <v>51</v>
      </c>
      <c r="F226" t="s">
        <v>1040</v>
      </c>
      <c r="G226" t="s">
        <v>1041</v>
      </c>
      <c r="H226" s="53" t="s">
        <v>1038</v>
      </c>
      <c r="I226" s="53" t="s">
        <v>1039</v>
      </c>
      <c r="J226" s="53" t="s">
        <v>5050</v>
      </c>
      <c r="K226" s="53" t="s">
        <v>5051</v>
      </c>
      <c r="L226" s="53" t="s">
        <v>157</v>
      </c>
      <c r="M226" t="s">
        <v>6456</v>
      </c>
      <c r="N226" s="53">
        <v>16</v>
      </c>
      <c r="O226" s="53">
        <v>60</v>
      </c>
      <c r="P226" s="53" t="s">
        <v>4656</v>
      </c>
      <c r="R226" t="s">
        <v>6457</v>
      </c>
    </row>
    <row r="227" spans="1:18" x14ac:dyDescent="0.4">
      <c r="A227" t="s">
        <v>718</v>
      </c>
      <c r="B227" s="53" t="s">
        <v>203</v>
      </c>
      <c r="C227" s="78">
        <v>19904378</v>
      </c>
      <c r="D227" s="74">
        <v>19904397</v>
      </c>
      <c r="E227" s="53">
        <f t="shared" si="10"/>
        <v>19</v>
      </c>
      <c r="F227" t="s">
        <v>721</v>
      </c>
      <c r="G227" t="s">
        <v>722</v>
      </c>
      <c r="H227" s="53" t="s">
        <v>719</v>
      </c>
      <c r="I227" s="53" t="s">
        <v>720</v>
      </c>
      <c r="J227" s="53" t="s">
        <v>4683</v>
      </c>
      <c r="K227" s="53" t="s">
        <v>6458</v>
      </c>
      <c r="L227" s="53" t="s">
        <v>157</v>
      </c>
      <c r="M227" t="s">
        <v>6459</v>
      </c>
      <c r="N227" s="53">
        <v>16</v>
      </c>
      <c r="O227" s="53">
        <v>60</v>
      </c>
      <c r="P227" s="53" t="s">
        <v>4656</v>
      </c>
      <c r="R227" t="s">
        <v>6460</v>
      </c>
    </row>
    <row r="228" spans="1:18" x14ac:dyDescent="0.4">
      <c r="A228" t="s">
        <v>3939</v>
      </c>
      <c r="B228" s="53" t="s">
        <v>203</v>
      </c>
      <c r="C228" s="74">
        <v>36201694</v>
      </c>
      <c r="D228" s="74">
        <v>36201712</v>
      </c>
      <c r="E228" s="53">
        <f t="shared" si="10"/>
        <v>18</v>
      </c>
      <c r="F228" t="s">
        <v>3942</v>
      </c>
      <c r="G228" t="s">
        <v>6044</v>
      </c>
      <c r="H228" s="53" t="s">
        <v>3940</v>
      </c>
      <c r="I228" s="53" t="s">
        <v>3941</v>
      </c>
      <c r="J228" s="53" t="s">
        <v>6045</v>
      </c>
      <c r="K228" s="53" t="s">
        <v>6461</v>
      </c>
      <c r="L228" s="53" t="s">
        <v>157</v>
      </c>
      <c r="M228" t="s">
        <v>6462</v>
      </c>
      <c r="N228" s="53">
        <v>16</v>
      </c>
      <c r="O228" s="53">
        <v>60</v>
      </c>
      <c r="P228" s="53" t="s">
        <v>4656</v>
      </c>
      <c r="R228" t="s">
        <v>6463</v>
      </c>
    </row>
    <row r="229" spans="1:18" x14ac:dyDescent="0.4">
      <c r="A229" t="s">
        <v>2543</v>
      </c>
      <c r="B229" s="53" t="s">
        <v>1601</v>
      </c>
      <c r="C229" s="74">
        <v>11947094</v>
      </c>
      <c r="D229" s="74">
        <v>11947135</v>
      </c>
      <c r="E229" s="53">
        <f t="shared" si="10"/>
        <v>41</v>
      </c>
      <c r="F229" t="s">
        <v>2546</v>
      </c>
      <c r="G229" t="s">
        <v>2547</v>
      </c>
      <c r="H229" s="53" t="s">
        <v>2544</v>
      </c>
      <c r="I229" s="53" t="s">
        <v>2545</v>
      </c>
      <c r="J229" s="53" t="s">
        <v>4866</v>
      </c>
      <c r="K229" s="53" t="s">
        <v>4867</v>
      </c>
      <c r="L229" s="53" t="s">
        <v>157</v>
      </c>
      <c r="M229" t="s">
        <v>4868</v>
      </c>
      <c r="N229" s="53">
        <v>16</v>
      </c>
      <c r="O229" s="53">
        <v>60</v>
      </c>
      <c r="P229" s="53" t="s">
        <v>4656</v>
      </c>
      <c r="R229" t="s">
        <v>6464</v>
      </c>
    </row>
    <row r="230" spans="1:18" s="54" customFormat="1" x14ac:dyDescent="0.4">
      <c r="A230" t="s">
        <v>1926</v>
      </c>
      <c r="B230" s="53" t="s">
        <v>1601</v>
      </c>
      <c r="C230" s="74">
        <v>29941910</v>
      </c>
      <c r="D230" s="74">
        <v>29941952</v>
      </c>
      <c r="E230" s="53">
        <f t="shared" si="10"/>
        <v>42</v>
      </c>
      <c r="F230" t="s">
        <v>1929</v>
      </c>
      <c r="G230" t="s">
        <v>1930</v>
      </c>
      <c r="H230" s="53" t="s">
        <v>1927</v>
      </c>
      <c r="I230" s="53" t="s">
        <v>1928</v>
      </c>
      <c r="J230" s="53" t="s">
        <v>4863</v>
      </c>
      <c r="K230" s="53" t="s">
        <v>1927</v>
      </c>
      <c r="L230" s="53" t="s">
        <v>4650</v>
      </c>
      <c r="M230" t="s">
        <v>4864</v>
      </c>
      <c r="N230" s="53">
        <v>16</v>
      </c>
      <c r="O230" s="53">
        <v>60</v>
      </c>
      <c r="P230" s="53" t="s">
        <v>4656</v>
      </c>
      <c r="Q230"/>
      <c r="R230" t="s">
        <v>6465</v>
      </c>
    </row>
    <row r="231" spans="1:18" s="54" customFormat="1" x14ac:dyDescent="0.4">
      <c r="A231" t="s">
        <v>3216</v>
      </c>
      <c r="B231" s="53" t="s">
        <v>1601</v>
      </c>
      <c r="C231" s="74">
        <v>30269187</v>
      </c>
      <c r="D231" s="74">
        <v>30269244</v>
      </c>
      <c r="E231" s="53">
        <f t="shared" si="10"/>
        <v>57</v>
      </c>
      <c r="F231" t="s">
        <v>3219</v>
      </c>
      <c r="G231" t="s">
        <v>3220</v>
      </c>
      <c r="H231" s="53" t="s">
        <v>3217</v>
      </c>
      <c r="I231" s="53" t="s">
        <v>3218</v>
      </c>
      <c r="J231" s="53" t="s">
        <v>5758</v>
      </c>
      <c r="K231" s="53" t="s">
        <v>5759</v>
      </c>
      <c r="L231" s="53" t="s">
        <v>157</v>
      </c>
      <c r="M231" t="s">
        <v>5760</v>
      </c>
      <c r="N231" s="53">
        <v>0</v>
      </c>
      <c r="O231" s="53">
        <v>60</v>
      </c>
      <c r="P231" s="53" t="s">
        <v>4656</v>
      </c>
      <c r="Q231"/>
      <c r="R231" t="s">
        <v>6466</v>
      </c>
    </row>
    <row r="232" spans="1:18" s="54" customFormat="1" x14ac:dyDescent="0.4">
      <c r="A232" t="s">
        <v>3492</v>
      </c>
      <c r="B232" s="53" t="s">
        <v>1601</v>
      </c>
      <c r="C232" s="74">
        <v>30269820</v>
      </c>
      <c r="D232" s="74">
        <v>30269853</v>
      </c>
      <c r="E232" s="53">
        <f t="shared" si="10"/>
        <v>33</v>
      </c>
      <c r="F232" t="s">
        <v>3495</v>
      </c>
      <c r="G232" t="s">
        <v>3496</v>
      </c>
      <c r="H232" s="53" t="s">
        <v>3493</v>
      </c>
      <c r="I232" s="53" t="s">
        <v>3494</v>
      </c>
      <c r="J232" s="53" t="s">
        <v>5449</v>
      </c>
      <c r="K232" s="53" t="s">
        <v>6467</v>
      </c>
      <c r="L232" s="53" t="s">
        <v>157</v>
      </c>
      <c r="M232" t="s">
        <v>6468</v>
      </c>
      <c r="N232" s="53">
        <v>16</v>
      </c>
      <c r="O232" s="53">
        <v>43</v>
      </c>
      <c r="P232" s="53" t="s">
        <v>5092</v>
      </c>
      <c r="Q232"/>
      <c r="R232" t="s">
        <v>6469</v>
      </c>
    </row>
    <row r="233" spans="1:18" x14ac:dyDescent="0.4">
      <c r="A233" t="s">
        <v>2144</v>
      </c>
      <c r="B233" s="53" t="s">
        <v>1601</v>
      </c>
      <c r="C233" s="74">
        <v>37061378</v>
      </c>
      <c r="D233" s="74">
        <v>37061421</v>
      </c>
      <c r="E233" s="53">
        <f t="shared" si="10"/>
        <v>43</v>
      </c>
      <c r="F233" t="s">
        <v>2147</v>
      </c>
      <c r="G233" t="s">
        <v>2148</v>
      </c>
      <c r="H233" s="53" t="s">
        <v>2145</v>
      </c>
      <c r="I233" s="53" t="s">
        <v>2146</v>
      </c>
      <c r="J233" s="53" t="s">
        <v>5744</v>
      </c>
      <c r="K233" s="53" t="s">
        <v>2146</v>
      </c>
      <c r="L233" s="53" t="s">
        <v>4650</v>
      </c>
      <c r="M233" t="s">
        <v>5745</v>
      </c>
      <c r="N233" s="53">
        <v>16</v>
      </c>
      <c r="O233" s="53">
        <v>60</v>
      </c>
      <c r="P233" s="53" t="s">
        <v>4656</v>
      </c>
      <c r="R233" t="s">
        <v>6470</v>
      </c>
    </row>
    <row r="234" spans="1:18" x14ac:dyDescent="0.4">
      <c r="A234" t="s">
        <v>2993</v>
      </c>
      <c r="B234" s="53" t="s">
        <v>114</v>
      </c>
      <c r="C234" s="74">
        <v>1405217</v>
      </c>
      <c r="D234" s="74">
        <v>1405257</v>
      </c>
      <c r="E234" s="53">
        <f t="shared" si="10"/>
        <v>40</v>
      </c>
      <c r="F234" t="s">
        <v>2996</v>
      </c>
      <c r="G234" t="s">
        <v>5828</v>
      </c>
      <c r="H234" s="53" t="s">
        <v>2994</v>
      </c>
      <c r="I234" s="53" t="s">
        <v>2995</v>
      </c>
      <c r="J234" s="53" t="s">
        <v>5829</v>
      </c>
      <c r="K234" s="53" t="s">
        <v>2994</v>
      </c>
      <c r="L234" s="53" t="s">
        <v>4650</v>
      </c>
      <c r="M234" t="s">
        <v>5830</v>
      </c>
      <c r="N234" s="53">
        <v>0</v>
      </c>
      <c r="O234" s="53">
        <v>60</v>
      </c>
      <c r="P234" s="53" t="s">
        <v>4656</v>
      </c>
      <c r="R234" t="s">
        <v>6471</v>
      </c>
    </row>
    <row r="235" spans="1:18" x14ac:dyDescent="0.4">
      <c r="A235" t="s">
        <v>1267</v>
      </c>
      <c r="B235" s="53" t="s">
        <v>114</v>
      </c>
      <c r="C235" s="74">
        <v>5993617</v>
      </c>
      <c r="D235" s="74">
        <v>5993649</v>
      </c>
      <c r="E235" s="53">
        <f t="shared" si="10"/>
        <v>32</v>
      </c>
      <c r="F235" t="s">
        <v>1270</v>
      </c>
      <c r="G235" t="s">
        <v>1271</v>
      </c>
      <c r="H235" s="53" t="s">
        <v>1268</v>
      </c>
      <c r="I235" s="53" t="s">
        <v>1269</v>
      </c>
      <c r="J235" s="53" t="s">
        <v>4708</v>
      </c>
      <c r="K235" s="53" t="s">
        <v>4709</v>
      </c>
      <c r="L235" s="53" t="s">
        <v>157</v>
      </c>
      <c r="M235" t="s">
        <v>6472</v>
      </c>
      <c r="N235" s="53">
        <v>0</v>
      </c>
      <c r="O235" s="53">
        <v>60</v>
      </c>
      <c r="P235" s="53" t="s">
        <v>4656</v>
      </c>
      <c r="R235" t="s">
        <v>6473</v>
      </c>
    </row>
    <row r="236" spans="1:18" x14ac:dyDescent="0.4">
      <c r="A236" t="s">
        <v>524</v>
      </c>
      <c r="B236" s="53" t="s">
        <v>114</v>
      </c>
      <c r="C236" s="74">
        <v>8656114</v>
      </c>
      <c r="D236" s="74">
        <v>8656175</v>
      </c>
      <c r="E236" s="53">
        <f t="shared" si="10"/>
        <v>61</v>
      </c>
      <c r="F236" t="s">
        <v>527</v>
      </c>
      <c r="G236" t="s">
        <v>528</v>
      </c>
      <c r="H236" s="53" t="s">
        <v>525</v>
      </c>
      <c r="I236" s="53" t="s">
        <v>526</v>
      </c>
      <c r="J236" s="53" t="s">
        <v>5593</v>
      </c>
      <c r="K236" s="53" t="s">
        <v>5594</v>
      </c>
      <c r="L236" s="53" t="s">
        <v>157</v>
      </c>
      <c r="M236" t="s">
        <v>5595</v>
      </c>
      <c r="N236" s="53">
        <v>0</v>
      </c>
      <c r="O236" s="53">
        <v>60</v>
      </c>
      <c r="P236" s="53" t="s">
        <v>4656</v>
      </c>
      <c r="R236" t="s">
        <v>6474</v>
      </c>
    </row>
    <row r="237" spans="1:18" x14ac:dyDescent="0.4">
      <c r="A237" t="s">
        <v>2554</v>
      </c>
      <c r="B237" s="53" t="s">
        <v>114</v>
      </c>
      <c r="C237" s="74">
        <v>11570640</v>
      </c>
      <c r="D237" s="74">
        <v>11570673</v>
      </c>
      <c r="E237" s="53">
        <f t="shared" si="10"/>
        <v>33</v>
      </c>
      <c r="F237" t="s">
        <v>2557</v>
      </c>
      <c r="G237" t="s">
        <v>2558</v>
      </c>
      <c r="H237" s="53" t="s">
        <v>5098</v>
      </c>
      <c r="I237" s="53" t="s">
        <v>5099</v>
      </c>
      <c r="J237" s="53" t="s">
        <v>5100</v>
      </c>
      <c r="K237" s="53" t="s">
        <v>5101</v>
      </c>
      <c r="L237" s="53" t="s">
        <v>157</v>
      </c>
      <c r="M237" t="s">
        <v>6475</v>
      </c>
      <c r="N237" s="53">
        <v>16</v>
      </c>
      <c r="O237" s="53">
        <v>60</v>
      </c>
      <c r="P237" s="53" t="s">
        <v>4656</v>
      </c>
      <c r="R237" t="s">
        <v>6476</v>
      </c>
    </row>
    <row r="238" spans="1:18" s="54" customFormat="1" x14ac:dyDescent="0.4">
      <c r="A238" t="s">
        <v>868</v>
      </c>
      <c r="B238" s="53" t="s">
        <v>114</v>
      </c>
      <c r="C238" s="74">
        <v>15937556</v>
      </c>
      <c r="D238" s="74">
        <v>15937591</v>
      </c>
      <c r="E238" s="53">
        <f t="shared" si="10"/>
        <v>35</v>
      </c>
      <c r="F238" t="s">
        <v>871</v>
      </c>
      <c r="G238" t="s">
        <v>872</v>
      </c>
      <c r="H238" s="53" t="s">
        <v>869</v>
      </c>
      <c r="I238" s="53" t="s">
        <v>870</v>
      </c>
      <c r="J238" s="53" t="s">
        <v>5175</v>
      </c>
      <c r="K238" s="53" t="s">
        <v>5176</v>
      </c>
      <c r="L238" s="53" t="s">
        <v>157</v>
      </c>
      <c r="M238" t="s">
        <v>6477</v>
      </c>
      <c r="N238" s="53">
        <v>16</v>
      </c>
      <c r="O238" s="53">
        <v>60</v>
      </c>
      <c r="P238" s="53" t="s">
        <v>4656</v>
      </c>
      <c r="Q238"/>
      <c r="R238" t="s">
        <v>6478</v>
      </c>
    </row>
    <row r="239" spans="1:18" s="54" customFormat="1" x14ac:dyDescent="0.4">
      <c r="A239" t="s">
        <v>3829</v>
      </c>
      <c r="B239" s="53" t="s">
        <v>114</v>
      </c>
      <c r="C239" s="74">
        <v>15937641</v>
      </c>
      <c r="D239" s="74">
        <v>15937659</v>
      </c>
      <c r="E239" s="53">
        <f t="shared" si="10"/>
        <v>18</v>
      </c>
      <c r="F239" t="s">
        <v>3832</v>
      </c>
      <c r="G239" t="s">
        <v>3833</v>
      </c>
      <c r="H239" s="53" t="s">
        <v>3830</v>
      </c>
      <c r="I239" s="53" t="s">
        <v>3831</v>
      </c>
      <c r="J239" s="53" t="s">
        <v>5139</v>
      </c>
      <c r="K239" s="53" t="s">
        <v>3830</v>
      </c>
      <c r="L239" s="53" t="s">
        <v>4650</v>
      </c>
      <c r="M239" t="s">
        <v>5140</v>
      </c>
      <c r="N239" s="53">
        <v>0</v>
      </c>
      <c r="O239" s="53">
        <v>60</v>
      </c>
      <c r="P239" s="53" t="s">
        <v>5096</v>
      </c>
      <c r="Q239"/>
      <c r="R239" t="s">
        <v>6479</v>
      </c>
    </row>
    <row r="240" spans="1:18" x14ac:dyDescent="0.4">
      <c r="A240" t="s">
        <v>682</v>
      </c>
      <c r="B240" s="53" t="s">
        <v>114</v>
      </c>
      <c r="C240" s="74">
        <v>17781754</v>
      </c>
      <c r="D240" s="74">
        <v>17781778</v>
      </c>
      <c r="E240" s="53">
        <f t="shared" si="10"/>
        <v>24</v>
      </c>
      <c r="F240" t="s">
        <v>685</v>
      </c>
      <c r="G240" t="s">
        <v>686</v>
      </c>
      <c r="H240" s="53" t="s">
        <v>683</v>
      </c>
      <c r="I240" s="53" t="s">
        <v>684</v>
      </c>
      <c r="J240" s="53" t="s">
        <v>5410</v>
      </c>
      <c r="K240" s="53" t="s">
        <v>6480</v>
      </c>
      <c r="L240" s="53" t="s">
        <v>157</v>
      </c>
      <c r="M240" t="s">
        <v>6481</v>
      </c>
      <c r="N240" s="53">
        <v>16</v>
      </c>
      <c r="O240" s="53">
        <v>60</v>
      </c>
      <c r="P240" s="53" t="s">
        <v>4656</v>
      </c>
      <c r="R240" t="s">
        <v>6482</v>
      </c>
    </row>
    <row r="241" spans="1:18" x14ac:dyDescent="0.4">
      <c r="A241" t="s">
        <v>2789</v>
      </c>
      <c r="B241" s="53" t="s">
        <v>162</v>
      </c>
      <c r="C241" s="74">
        <v>458697</v>
      </c>
      <c r="D241" s="74">
        <v>458745</v>
      </c>
      <c r="E241" s="53">
        <f t="shared" si="10"/>
        <v>48</v>
      </c>
      <c r="F241" t="s">
        <v>2792</v>
      </c>
      <c r="G241" t="s">
        <v>5852</v>
      </c>
      <c r="H241" s="53" t="s">
        <v>2790</v>
      </c>
      <c r="I241" s="53" t="s">
        <v>2791</v>
      </c>
      <c r="J241" s="53" t="s">
        <v>5853</v>
      </c>
      <c r="K241" s="53" t="s">
        <v>2790</v>
      </c>
      <c r="L241" s="53" t="s">
        <v>4650</v>
      </c>
      <c r="M241" t="s">
        <v>5854</v>
      </c>
      <c r="N241" s="53">
        <v>0</v>
      </c>
      <c r="O241" s="53">
        <v>60</v>
      </c>
      <c r="P241" s="53" t="s">
        <v>4656</v>
      </c>
      <c r="R241" t="s">
        <v>6483</v>
      </c>
    </row>
    <row r="242" spans="1:18" x14ac:dyDescent="0.4">
      <c r="A242" t="s">
        <v>3909</v>
      </c>
      <c r="B242" s="53" t="s">
        <v>162</v>
      </c>
      <c r="C242" s="74">
        <v>467623</v>
      </c>
      <c r="D242" s="74">
        <v>467661</v>
      </c>
      <c r="E242" s="53">
        <f t="shared" si="10"/>
        <v>38</v>
      </c>
      <c r="F242" t="s">
        <v>3912</v>
      </c>
      <c r="G242" t="s">
        <v>5856</v>
      </c>
      <c r="H242" s="53" t="s">
        <v>3910</v>
      </c>
      <c r="I242" s="53" t="s">
        <v>3911</v>
      </c>
      <c r="J242" s="53" t="s">
        <v>5857</v>
      </c>
      <c r="K242" s="53" t="s">
        <v>3910</v>
      </c>
      <c r="L242" s="53" t="s">
        <v>4650</v>
      </c>
      <c r="M242" t="s">
        <v>6484</v>
      </c>
      <c r="N242" s="53">
        <v>0</v>
      </c>
      <c r="O242" s="53">
        <v>60</v>
      </c>
      <c r="P242" s="53" t="s">
        <v>4656</v>
      </c>
      <c r="R242" t="s">
        <v>6485</v>
      </c>
    </row>
    <row r="243" spans="1:18" x14ac:dyDescent="0.4">
      <c r="A243" t="s">
        <v>2060</v>
      </c>
      <c r="B243" s="53" t="s">
        <v>162</v>
      </c>
      <c r="C243" s="74">
        <v>2423405</v>
      </c>
      <c r="D243" s="74">
        <v>2423432</v>
      </c>
      <c r="E243" s="53">
        <f t="shared" si="10"/>
        <v>27</v>
      </c>
      <c r="F243" t="s">
        <v>2063</v>
      </c>
      <c r="G243" t="s">
        <v>2064</v>
      </c>
      <c r="H243" s="53" t="s">
        <v>2061</v>
      </c>
      <c r="I243" s="53" t="s">
        <v>2062</v>
      </c>
      <c r="J243" s="53" t="s">
        <v>5298</v>
      </c>
      <c r="K243" s="53" t="s">
        <v>5299</v>
      </c>
      <c r="L243" s="53" t="s">
        <v>157</v>
      </c>
      <c r="M243" t="s">
        <v>5300</v>
      </c>
      <c r="N243" s="53">
        <v>16</v>
      </c>
      <c r="O243" s="53">
        <v>60</v>
      </c>
      <c r="P243" s="53" t="s">
        <v>5301</v>
      </c>
      <c r="R243" t="s">
        <v>6486</v>
      </c>
    </row>
    <row r="244" spans="1:18" x14ac:dyDescent="0.4">
      <c r="A244" t="s">
        <v>3579</v>
      </c>
      <c r="B244" s="53" t="s">
        <v>162</v>
      </c>
      <c r="C244" s="74">
        <v>6100828</v>
      </c>
      <c r="D244" s="74">
        <v>6100851</v>
      </c>
      <c r="E244" s="53">
        <f t="shared" si="10"/>
        <v>23</v>
      </c>
      <c r="F244" t="s">
        <v>3582</v>
      </c>
      <c r="G244" t="s">
        <v>3583</v>
      </c>
      <c r="H244" s="53" t="s">
        <v>3580</v>
      </c>
      <c r="I244" s="53" t="s">
        <v>3581</v>
      </c>
      <c r="J244" s="53" t="s">
        <v>5179</v>
      </c>
      <c r="K244" s="53" t="s">
        <v>3580</v>
      </c>
      <c r="L244" s="53" t="s">
        <v>4650</v>
      </c>
      <c r="M244" t="s">
        <v>5180</v>
      </c>
      <c r="N244" s="53">
        <v>0</v>
      </c>
      <c r="O244" s="53">
        <v>60</v>
      </c>
      <c r="P244" s="53" t="s">
        <v>4656</v>
      </c>
      <c r="R244" t="s">
        <v>6487</v>
      </c>
    </row>
    <row r="245" spans="1:18" x14ac:dyDescent="0.4">
      <c r="A245" s="54" t="s">
        <v>6370</v>
      </c>
      <c r="B245" s="55" t="s">
        <v>162</v>
      </c>
      <c r="C245" s="75">
        <v>6736130</v>
      </c>
      <c r="D245" s="75">
        <v>6736179</v>
      </c>
      <c r="E245" s="55">
        <f t="shared" si="10"/>
        <v>49</v>
      </c>
      <c r="F245" s="54" t="s">
        <v>3068</v>
      </c>
      <c r="G245" s="54" t="s">
        <v>5848</v>
      </c>
      <c r="H245" s="55" t="s">
        <v>3066</v>
      </c>
      <c r="I245" s="55" t="s">
        <v>3067</v>
      </c>
      <c r="J245" s="55" t="s">
        <v>5849</v>
      </c>
      <c r="K245" s="55" t="s">
        <v>6488</v>
      </c>
      <c r="L245" s="55" t="s">
        <v>157</v>
      </c>
      <c r="M245" s="54" t="s">
        <v>6489</v>
      </c>
      <c r="N245" s="55">
        <v>16</v>
      </c>
      <c r="O245" s="55">
        <v>0</v>
      </c>
      <c r="P245" s="55" t="s">
        <v>4656</v>
      </c>
      <c r="Q245" s="54"/>
      <c r="R245" t="s">
        <v>6490</v>
      </c>
    </row>
    <row r="246" spans="1:18" x14ac:dyDescent="0.4">
      <c r="A246" s="54" t="s">
        <v>6368</v>
      </c>
      <c r="B246" s="55" t="s">
        <v>162</v>
      </c>
      <c r="C246" s="75">
        <v>6745232</v>
      </c>
      <c r="D246" s="75">
        <v>6745280</v>
      </c>
      <c r="E246" s="55">
        <f t="shared" si="10"/>
        <v>48</v>
      </c>
      <c r="F246" s="54" t="s">
        <v>1027</v>
      </c>
      <c r="G246" s="54" t="s">
        <v>5844</v>
      </c>
      <c r="H246" s="55" t="s">
        <v>1025</v>
      </c>
      <c r="I246" s="55" t="s">
        <v>1026</v>
      </c>
      <c r="J246" s="55" t="s">
        <v>5845</v>
      </c>
      <c r="K246" s="55" t="s">
        <v>6491</v>
      </c>
      <c r="L246" s="55" t="s">
        <v>157</v>
      </c>
      <c r="M246" s="54" t="s">
        <v>6492</v>
      </c>
      <c r="N246" s="55">
        <v>16</v>
      </c>
      <c r="O246" s="55">
        <v>0</v>
      </c>
      <c r="P246" s="55" t="s">
        <v>4656</v>
      </c>
      <c r="Q246" s="54"/>
      <c r="R246" t="s">
        <v>6493</v>
      </c>
    </row>
    <row r="247" spans="1:18" x14ac:dyDescent="0.4">
      <c r="A247" t="s">
        <v>1519</v>
      </c>
      <c r="B247" s="53" t="s">
        <v>162</v>
      </c>
      <c r="C247" s="74">
        <v>9770284</v>
      </c>
      <c r="D247" s="74">
        <v>9770315</v>
      </c>
      <c r="E247" s="53">
        <f t="shared" si="10"/>
        <v>31</v>
      </c>
      <c r="F247" t="s">
        <v>1522</v>
      </c>
      <c r="G247" t="s">
        <v>1523</v>
      </c>
      <c r="H247" s="53" t="s">
        <v>1520</v>
      </c>
      <c r="I247" s="53" t="s">
        <v>1521</v>
      </c>
      <c r="J247" s="53" t="s">
        <v>5089</v>
      </c>
      <c r="K247" s="53" t="s">
        <v>5090</v>
      </c>
      <c r="L247" s="53" t="s">
        <v>157</v>
      </c>
      <c r="M247" t="s">
        <v>5091</v>
      </c>
      <c r="N247" s="53">
        <v>16</v>
      </c>
      <c r="O247" s="53">
        <v>43</v>
      </c>
      <c r="P247" s="53" t="s">
        <v>5092</v>
      </c>
      <c r="R247" t="s">
        <v>6494</v>
      </c>
    </row>
    <row r="248" spans="1:18" x14ac:dyDescent="0.4">
      <c r="A248" t="s">
        <v>85</v>
      </c>
      <c r="B248" s="53" t="s">
        <v>162</v>
      </c>
      <c r="C248" s="74">
        <v>17529216</v>
      </c>
      <c r="D248" s="74">
        <v>17529243</v>
      </c>
      <c r="E248" s="53">
        <f t="shared" si="10"/>
        <v>27</v>
      </c>
      <c r="F248" t="s">
        <v>660</v>
      </c>
      <c r="G248" t="s">
        <v>661</v>
      </c>
      <c r="H248" s="53" t="s">
        <v>658</v>
      </c>
      <c r="I248" s="53" t="s">
        <v>659</v>
      </c>
      <c r="J248" s="53" t="s">
        <v>5223</v>
      </c>
      <c r="K248" s="53" t="s">
        <v>6495</v>
      </c>
      <c r="L248" s="53" t="s">
        <v>157</v>
      </c>
      <c r="M248" t="s">
        <v>6496</v>
      </c>
      <c r="N248" s="53">
        <v>16</v>
      </c>
      <c r="O248" s="53">
        <v>48</v>
      </c>
      <c r="P248" s="53" t="s">
        <v>6497</v>
      </c>
      <c r="R248" t="s">
        <v>6498</v>
      </c>
    </row>
    <row r="249" spans="1:18" x14ac:dyDescent="0.4">
      <c r="A249" s="54" t="s">
        <v>6499</v>
      </c>
      <c r="B249" s="55" t="s">
        <v>162</v>
      </c>
      <c r="C249" s="75">
        <v>22059167</v>
      </c>
      <c r="D249" s="75">
        <v>22059228</v>
      </c>
      <c r="E249" s="55">
        <f t="shared" si="10"/>
        <v>61</v>
      </c>
      <c r="F249" s="54" t="s">
        <v>1215</v>
      </c>
      <c r="G249" s="54" t="s">
        <v>1216</v>
      </c>
      <c r="H249" s="55" t="s">
        <v>1213</v>
      </c>
      <c r="I249" s="55" t="s">
        <v>1214</v>
      </c>
      <c r="J249" s="55" t="s">
        <v>4900</v>
      </c>
      <c r="K249" s="55" t="s">
        <v>4901</v>
      </c>
      <c r="L249" s="55" t="s">
        <v>157</v>
      </c>
      <c r="M249" s="54" t="s">
        <v>6500</v>
      </c>
      <c r="N249" s="55">
        <v>0</v>
      </c>
      <c r="O249" s="55">
        <v>0</v>
      </c>
      <c r="P249" s="55" t="s">
        <v>4656</v>
      </c>
      <c r="Q249" s="54"/>
      <c r="R249" t="s">
        <v>6501</v>
      </c>
    </row>
    <row r="250" spans="1:18" x14ac:dyDescent="0.4">
      <c r="A250" s="54" t="s">
        <v>6499</v>
      </c>
      <c r="B250" s="55" t="s">
        <v>162</v>
      </c>
      <c r="C250" s="75">
        <v>24755250</v>
      </c>
      <c r="D250" s="75">
        <v>24755311</v>
      </c>
      <c r="E250" s="55">
        <f t="shared" si="10"/>
        <v>61</v>
      </c>
      <c r="F250" s="54" t="s">
        <v>1215</v>
      </c>
      <c r="G250" s="54" t="s">
        <v>1216</v>
      </c>
      <c r="H250" s="55" t="s">
        <v>1213</v>
      </c>
      <c r="I250" s="55" t="s">
        <v>1214</v>
      </c>
      <c r="J250" s="55" t="s">
        <v>4900</v>
      </c>
      <c r="K250" s="55" t="s">
        <v>4901</v>
      </c>
      <c r="L250" s="55" t="s">
        <v>157</v>
      </c>
      <c r="M250" s="54" t="s">
        <v>4902</v>
      </c>
      <c r="N250" s="55">
        <v>0</v>
      </c>
      <c r="O250" s="55">
        <v>0</v>
      </c>
      <c r="P250" s="55" t="s">
        <v>4656</v>
      </c>
      <c r="Q250" s="54"/>
      <c r="R250" t="s">
        <v>6502</v>
      </c>
    </row>
    <row r="251" spans="1:18" x14ac:dyDescent="0.4">
      <c r="A251" t="s">
        <v>3045</v>
      </c>
      <c r="B251" s="53" t="s">
        <v>162</v>
      </c>
      <c r="C251" s="74">
        <v>30949131</v>
      </c>
      <c r="D251" s="74">
        <v>30949170</v>
      </c>
      <c r="E251" s="53">
        <f t="shared" si="10"/>
        <v>39</v>
      </c>
      <c r="F251" t="s">
        <v>3048</v>
      </c>
      <c r="G251" t="s">
        <v>5832</v>
      </c>
      <c r="H251" s="53" t="s">
        <v>3046</v>
      </c>
      <c r="I251" s="53" t="s">
        <v>3047</v>
      </c>
      <c r="J251" s="53" t="s">
        <v>5833</v>
      </c>
      <c r="K251" s="53" t="s">
        <v>3046</v>
      </c>
      <c r="L251" s="53" t="s">
        <v>4650</v>
      </c>
      <c r="M251" t="s">
        <v>5834</v>
      </c>
      <c r="N251" s="53">
        <v>0</v>
      </c>
      <c r="O251" s="53">
        <v>60</v>
      </c>
      <c r="P251" s="53" t="s">
        <v>4656</v>
      </c>
      <c r="R251" t="s">
        <v>6503</v>
      </c>
    </row>
    <row r="252" spans="1:18" x14ac:dyDescent="0.4">
      <c r="A252" t="s">
        <v>2841</v>
      </c>
      <c r="B252" s="53" t="s">
        <v>162</v>
      </c>
      <c r="C252" s="74">
        <v>32296799</v>
      </c>
      <c r="D252" s="74">
        <v>32296859</v>
      </c>
      <c r="E252" s="53">
        <f t="shared" si="10"/>
        <v>60</v>
      </c>
      <c r="F252" t="s">
        <v>2844</v>
      </c>
      <c r="G252" t="s">
        <v>5836</v>
      </c>
      <c r="H252" s="53" t="s">
        <v>2842</v>
      </c>
      <c r="I252" s="53" t="s">
        <v>2843</v>
      </c>
      <c r="J252" s="53" t="s">
        <v>5837</v>
      </c>
      <c r="K252" s="53" t="s">
        <v>2842</v>
      </c>
      <c r="L252" s="53" t="s">
        <v>4650</v>
      </c>
      <c r="M252" t="s">
        <v>5838</v>
      </c>
      <c r="N252" s="53">
        <v>0</v>
      </c>
      <c r="O252" s="53">
        <v>60</v>
      </c>
      <c r="P252" s="53" t="s">
        <v>4656</v>
      </c>
      <c r="R252" t="s">
        <v>6504</v>
      </c>
    </row>
    <row r="253" spans="1:18" x14ac:dyDescent="0.4">
      <c r="A253" t="s">
        <v>742</v>
      </c>
      <c r="B253" s="53" t="s">
        <v>162</v>
      </c>
      <c r="C253" s="74">
        <v>32303199</v>
      </c>
      <c r="D253" s="74">
        <v>32303237</v>
      </c>
      <c r="E253" s="53">
        <f t="shared" si="10"/>
        <v>38</v>
      </c>
      <c r="F253" t="s">
        <v>745</v>
      </c>
      <c r="G253" t="s">
        <v>746</v>
      </c>
      <c r="H253" s="53" t="s">
        <v>743</v>
      </c>
      <c r="I253" s="53" t="s">
        <v>744</v>
      </c>
      <c r="J253" s="53" t="s">
        <v>5403</v>
      </c>
      <c r="K253" s="53" t="s">
        <v>743</v>
      </c>
      <c r="L253" s="53" t="s">
        <v>4650</v>
      </c>
      <c r="M253" t="s">
        <v>5404</v>
      </c>
      <c r="N253" s="53">
        <v>16</v>
      </c>
      <c r="O253" s="53">
        <v>60</v>
      </c>
      <c r="P253" s="53" t="s">
        <v>4656</v>
      </c>
      <c r="R253" t="s">
        <v>6505</v>
      </c>
    </row>
    <row r="254" spans="1:18" x14ac:dyDescent="0.4">
      <c r="A254" t="s">
        <v>474</v>
      </c>
      <c r="B254" s="53" t="s">
        <v>162</v>
      </c>
      <c r="C254" s="74">
        <v>33195588</v>
      </c>
      <c r="D254" s="74">
        <v>33195644</v>
      </c>
      <c r="E254" s="53">
        <f t="shared" si="10"/>
        <v>56</v>
      </c>
      <c r="F254" t="s">
        <v>477</v>
      </c>
      <c r="G254" t="s">
        <v>478</v>
      </c>
      <c r="H254" s="53" t="s">
        <v>475</v>
      </c>
      <c r="I254" s="53" t="s">
        <v>476</v>
      </c>
      <c r="J254" s="53" t="s">
        <v>5573</v>
      </c>
      <c r="K254" s="53" t="s">
        <v>476</v>
      </c>
      <c r="L254" s="53" t="s">
        <v>4650</v>
      </c>
      <c r="M254" t="s">
        <v>5574</v>
      </c>
      <c r="N254" s="53">
        <v>0</v>
      </c>
      <c r="O254" s="53">
        <v>60</v>
      </c>
      <c r="P254" s="53" t="s">
        <v>4656</v>
      </c>
      <c r="R254" t="s">
        <v>6506</v>
      </c>
    </row>
    <row r="255" spans="1:18" s="54" customFormat="1" x14ac:dyDescent="0.4">
      <c r="A255" t="s">
        <v>2923</v>
      </c>
      <c r="B255" s="53" t="s">
        <v>162</v>
      </c>
      <c r="C255" s="74">
        <v>33781758</v>
      </c>
      <c r="D255" s="74">
        <v>33781780</v>
      </c>
      <c r="E255" s="53">
        <f t="shared" si="10"/>
        <v>22</v>
      </c>
      <c r="F255" t="s">
        <v>2926</v>
      </c>
      <c r="G255" t="s">
        <v>5840</v>
      </c>
      <c r="H255" s="53" t="s">
        <v>2924</v>
      </c>
      <c r="I255" s="53" t="s">
        <v>2925</v>
      </c>
      <c r="J255" s="53" t="s">
        <v>5841</v>
      </c>
      <c r="K255" s="53" t="s">
        <v>2924</v>
      </c>
      <c r="L255" s="53" t="s">
        <v>4650</v>
      </c>
      <c r="M255" t="s">
        <v>5842</v>
      </c>
      <c r="N255" s="53">
        <v>0</v>
      </c>
      <c r="O255" s="53">
        <v>60</v>
      </c>
      <c r="P255" s="53" t="s">
        <v>4656</v>
      </c>
      <c r="Q255"/>
      <c r="R255" t="s">
        <v>6507</v>
      </c>
    </row>
    <row r="256" spans="1:18" x14ac:dyDescent="0.4">
      <c r="A256" t="s">
        <v>156</v>
      </c>
      <c r="B256" s="53" t="s">
        <v>162</v>
      </c>
      <c r="C256" s="74">
        <v>38228557</v>
      </c>
      <c r="D256" s="74">
        <v>38228583</v>
      </c>
      <c r="E256" s="53">
        <f t="shared" si="10"/>
        <v>26</v>
      </c>
      <c r="F256" t="s">
        <v>160</v>
      </c>
      <c r="G256" t="s">
        <v>161</v>
      </c>
      <c r="H256" s="53" t="s">
        <v>5540</v>
      </c>
      <c r="I256" s="53" t="s">
        <v>5541</v>
      </c>
      <c r="J256" s="53" t="s">
        <v>5542</v>
      </c>
      <c r="K256" s="53" t="s">
        <v>5543</v>
      </c>
      <c r="L256" s="53" t="s">
        <v>157</v>
      </c>
      <c r="M256" t="s">
        <v>5544</v>
      </c>
      <c r="N256" s="53">
        <v>16</v>
      </c>
      <c r="O256" s="53">
        <v>60</v>
      </c>
      <c r="P256" s="53" t="s">
        <v>5169</v>
      </c>
      <c r="R256" t="s">
        <v>6508</v>
      </c>
    </row>
    <row r="257" spans="1:18" x14ac:dyDescent="0.4">
      <c r="A257" t="s">
        <v>156</v>
      </c>
      <c r="B257" s="53" t="s">
        <v>162</v>
      </c>
      <c r="C257" s="74">
        <v>38228555</v>
      </c>
      <c r="D257" s="74">
        <v>38228585</v>
      </c>
      <c r="E257" s="53">
        <f t="shared" si="10"/>
        <v>30</v>
      </c>
      <c r="F257" t="s">
        <v>160</v>
      </c>
      <c r="G257" t="s">
        <v>161</v>
      </c>
      <c r="H257" s="53" t="s">
        <v>5540</v>
      </c>
      <c r="I257" s="53" t="s">
        <v>5541</v>
      </c>
      <c r="J257" s="53" t="s">
        <v>5542</v>
      </c>
      <c r="K257" s="53" t="s">
        <v>6509</v>
      </c>
      <c r="L257" s="53" t="s">
        <v>157</v>
      </c>
      <c r="M257" t="s">
        <v>6510</v>
      </c>
      <c r="N257" s="53">
        <v>16</v>
      </c>
      <c r="O257" s="53">
        <v>60</v>
      </c>
      <c r="P257" s="53" t="s">
        <v>6511</v>
      </c>
      <c r="R257" t="s">
        <v>6512</v>
      </c>
    </row>
    <row r="258" spans="1:18" s="54" customFormat="1" x14ac:dyDescent="0.4">
      <c r="A258" s="54" t="s">
        <v>6499</v>
      </c>
      <c r="B258" s="55" t="s">
        <v>162</v>
      </c>
      <c r="C258" s="75"/>
      <c r="D258" s="75" t="s">
        <v>2650</v>
      </c>
      <c r="E258" s="55"/>
      <c r="H258" s="55"/>
      <c r="I258" s="55"/>
      <c r="J258" s="55"/>
      <c r="K258" s="55"/>
      <c r="L258" s="55"/>
      <c r="N258" s="55"/>
      <c r="O258" s="55"/>
      <c r="P258" s="55"/>
      <c r="R258"/>
    </row>
    <row r="259" spans="1:18" s="54" customFormat="1" x14ac:dyDescent="0.4">
      <c r="A259" t="s">
        <v>1386</v>
      </c>
      <c r="B259" s="53" t="s">
        <v>590</v>
      </c>
      <c r="C259" s="74">
        <v>9550677</v>
      </c>
      <c r="D259" s="74">
        <v>9550712</v>
      </c>
      <c r="E259" s="53">
        <f t="shared" ref="E259:E278" si="11">D259-C259</f>
        <v>35</v>
      </c>
      <c r="F259" t="s">
        <v>1389</v>
      </c>
      <c r="G259" t="s">
        <v>1390</v>
      </c>
      <c r="H259" s="53" t="s">
        <v>1387</v>
      </c>
      <c r="I259" s="53" t="s">
        <v>1388</v>
      </c>
      <c r="J259" s="53" t="s">
        <v>5039</v>
      </c>
      <c r="K259" s="53" t="s">
        <v>1387</v>
      </c>
      <c r="L259" s="53" t="s">
        <v>4650</v>
      </c>
      <c r="M259" t="s">
        <v>5040</v>
      </c>
      <c r="N259" s="53">
        <v>16</v>
      </c>
      <c r="O259" s="53">
        <v>60</v>
      </c>
      <c r="P259" s="53" t="s">
        <v>4656</v>
      </c>
      <c r="Q259"/>
      <c r="R259" t="s">
        <v>6513</v>
      </c>
    </row>
    <row r="260" spans="1:18" x14ac:dyDescent="0.4">
      <c r="A260" t="s">
        <v>585</v>
      </c>
      <c r="B260" s="53" t="s">
        <v>590</v>
      </c>
      <c r="C260" s="74">
        <v>36242321</v>
      </c>
      <c r="D260" s="74">
        <v>36242326</v>
      </c>
      <c r="E260" s="53">
        <f t="shared" si="11"/>
        <v>5</v>
      </c>
      <c r="F260" t="s">
        <v>588</v>
      </c>
      <c r="G260" t="s">
        <v>589</v>
      </c>
      <c r="H260" s="53" t="s">
        <v>586</v>
      </c>
      <c r="I260" s="53" t="s">
        <v>587</v>
      </c>
      <c r="J260" s="53" t="s">
        <v>5559</v>
      </c>
      <c r="K260" s="53" t="s">
        <v>5560</v>
      </c>
      <c r="L260" s="53" t="s">
        <v>157</v>
      </c>
      <c r="M260" t="s">
        <v>5561</v>
      </c>
      <c r="N260" s="53">
        <v>16</v>
      </c>
      <c r="O260" s="53">
        <v>60</v>
      </c>
      <c r="P260" s="53" t="s">
        <v>4656</v>
      </c>
      <c r="R260" t="s">
        <v>6514</v>
      </c>
    </row>
    <row r="261" spans="1:18" x14ac:dyDescent="0.4">
      <c r="A261" t="s">
        <v>2325</v>
      </c>
      <c r="B261" s="53" t="s">
        <v>590</v>
      </c>
      <c r="C261" s="74">
        <v>36959996</v>
      </c>
      <c r="D261" s="74">
        <v>36960028</v>
      </c>
      <c r="E261" s="53">
        <f t="shared" si="11"/>
        <v>32</v>
      </c>
      <c r="F261" t="s">
        <v>2328</v>
      </c>
      <c r="G261" t="s">
        <v>2329</v>
      </c>
      <c r="H261" s="53" t="s">
        <v>2326</v>
      </c>
      <c r="I261" s="53" t="s">
        <v>2327</v>
      </c>
      <c r="J261" s="53" t="s">
        <v>4796</v>
      </c>
      <c r="K261" s="53" t="s">
        <v>4797</v>
      </c>
      <c r="L261" s="53" t="s">
        <v>157</v>
      </c>
      <c r="M261" t="s">
        <v>4798</v>
      </c>
      <c r="N261" s="53">
        <v>0</v>
      </c>
      <c r="O261" s="53">
        <v>60</v>
      </c>
      <c r="P261" s="53" t="s">
        <v>4656</v>
      </c>
      <c r="R261" t="s">
        <v>6515</v>
      </c>
    </row>
    <row r="262" spans="1:18" x14ac:dyDescent="0.4">
      <c r="A262" t="s">
        <v>1200</v>
      </c>
      <c r="B262" s="53" t="s">
        <v>590</v>
      </c>
      <c r="C262" s="74">
        <v>37925594</v>
      </c>
      <c r="D262" s="74">
        <v>37925628</v>
      </c>
      <c r="E262" s="53">
        <f t="shared" si="11"/>
        <v>34</v>
      </c>
      <c r="F262" t="s">
        <v>1203</v>
      </c>
      <c r="G262" t="s">
        <v>1204</v>
      </c>
      <c r="H262" s="53" t="s">
        <v>1201</v>
      </c>
      <c r="I262" s="53" t="s">
        <v>1202</v>
      </c>
      <c r="J262" s="53" t="s">
        <v>5563</v>
      </c>
      <c r="K262" s="53" t="s">
        <v>1202</v>
      </c>
      <c r="L262" s="53" t="s">
        <v>4650</v>
      </c>
      <c r="M262" t="s">
        <v>6516</v>
      </c>
      <c r="N262" s="53">
        <v>16</v>
      </c>
      <c r="O262" s="53">
        <v>60</v>
      </c>
      <c r="P262" s="53" t="s">
        <v>4656</v>
      </c>
      <c r="R262" t="s">
        <v>6517</v>
      </c>
    </row>
    <row r="263" spans="1:18" x14ac:dyDescent="0.4">
      <c r="A263" t="s">
        <v>1749</v>
      </c>
      <c r="B263" s="53" t="s">
        <v>590</v>
      </c>
      <c r="C263" s="74">
        <v>40912817</v>
      </c>
      <c r="D263" s="74">
        <v>40912881</v>
      </c>
      <c r="E263" s="53">
        <f t="shared" si="11"/>
        <v>64</v>
      </c>
      <c r="F263" t="s">
        <v>1752</v>
      </c>
      <c r="G263" t="s">
        <v>1753</v>
      </c>
      <c r="H263" s="53" t="s">
        <v>1750</v>
      </c>
      <c r="I263" s="53" t="s">
        <v>1751</v>
      </c>
      <c r="J263" s="53" t="s">
        <v>4966</v>
      </c>
      <c r="K263" s="53" t="s">
        <v>1751</v>
      </c>
      <c r="L263" s="53" t="s">
        <v>4650</v>
      </c>
      <c r="M263" t="s">
        <v>4967</v>
      </c>
      <c r="N263" s="53">
        <v>0</v>
      </c>
      <c r="O263" s="53">
        <v>60</v>
      </c>
      <c r="P263" s="53" t="s">
        <v>4656</v>
      </c>
      <c r="R263" t="s">
        <v>6518</v>
      </c>
    </row>
    <row r="264" spans="1:18" x14ac:dyDescent="0.4">
      <c r="A264" t="s">
        <v>3999</v>
      </c>
      <c r="B264" s="53" t="s">
        <v>590</v>
      </c>
      <c r="C264" s="74">
        <v>47134991</v>
      </c>
      <c r="D264" s="74">
        <v>47135055</v>
      </c>
      <c r="E264" s="53">
        <f t="shared" si="11"/>
        <v>64</v>
      </c>
      <c r="F264" t="s">
        <v>4002</v>
      </c>
      <c r="G264" t="s">
        <v>5860</v>
      </c>
      <c r="H264" s="53" t="s">
        <v>4000</v>
      </c>
      <c r="I264" s="53" t="s">
        <v>4001</v>
      </c>
      <c r="J264" s="53" t="s">
        <v>5861</v>
      </c>
      <c r="K264" s="53" t="s">
        <v>4000</v>
      </c>
      <c r="L264" s="53" t="s">
        <v>4650</v>
      </c>
      <c r="M264" t="s">
        <v>5862</v>
      </c>
      <c r="N264" s="53">
        <v>0</v>
      </c>
      <c r="O264" s="53">
        <v>40</v>
      </c>
      <c r="P264" s="53" t="s">
        <v>4656</v>
      </c>
      <c r="R264" t="s">
        <v>6519</v>
      </c>
    </row>
    <row r="265" spans="1:18" x14ac:dyDescent="0.4">
      <c r="A265" t="s">
        <v>4011</v>
      </c>
      <c r="B265" s="53" t="s">
        <v>590</v>
      </c>
      <c r="C265" s="74">
        <v>47135313</v>
      </c>
      <c r="D265" s="74">
        <v>47135348</v>
      </c>
      <c r="E265" s="53">
        <f t="shared" si="11"/>
        <v>35</v>
      </c>
      <c r="F265" t="s">
        <v>4014</v>
      </c>
      <c r="G265" t="s">
        <v>5864</v>
      </c>
      <c r="H265" s="53" t="s">
        <v>4012</v>
      </c>
      <c r="I265" s="53" t="s">
        <v>4013</v>
      </c>
      <c r="J265" s="53" t="s">
        <v>5865</v>
      </c>
      <c r="K265" s="53" t="s">
        <v>4012</v>
      </c>
      <c r="L265" s="53" t="s">
        <v>4650</v>
      </c>
      <c r="M265" t="s">
        <v>5866</v>
      </c>
      <c r="N265" s="53">
        <v>0</v>
      </c>
      <c r="O265" s="53">
        <v>60</v>
      </c>
      <c r="P265" s="53" t="s">
        <v>5340</v>
      </c>
      <c r="R265" t="s">
        <v>6520</v>
      </c>
    </row>
    <row r="266" spans="1:18" s="54" customFormat="1" x14ac:dyDescent="0.4">
      <c r="A266" t="s">
        <v>3361</v>
      </c>
      <c r="B266" s="53" t="s">
        <v>590</v>
      </c>
      <c r="C266" s="74">
        <v>47358478</v>
      </c>
      <c r="D266" s="74">
        <v>47358507</v>
      </c>
      <c r="E266" s="53">
        <f t="shared" si="11"/>
        <v>29</v>
      </c>
      <c r="F266" t="s">
        <v>3364</v>
      </c>
      <c r="G266" t="s">
        <v>3365</v>
      </c>
      <c r="H266" s="53" t="s">
        <v>6521</v>
      </c>
      <c r="I266" s="53" t="s">
        <v>6522</v>
      </c>
      <c r="J266" s="53" t="s">
        <v>6523</v>
      </c>
      <c r="K266" s="53" t="s">
        <v>6521</v>
      </c>
      <c r="L266" s="53" t="s">
        <v>4650</v>
      </c>
      <c r="M266" t="s">
        <v>6524</v>
      </c>
      <c r="N266" s="53">
        <v>0</v>
      </c>
      <c r="O266" s="53">
        <v>60</v>
      </c>
      <c r="P266" s="53" t="s">
        <v>5274</v>
      </c>
      <c r="Q266"/>
      <c r="R266" t="s">
        <v>6525</v>
      </c>
    </row>
    <row r="267" spans="1:18" s="54" customFormat="1" x14ac:dyDescent="0.4">
      <c r="A267" t="s">
        <v>3024</v>
      </c>
      <c r="B267" s="53" t="s">
        <v>590</v>
      </c>
      <c r="C267" s="74">
        <v>53906635</v>
      </c>
      <c r="D267" s="74">
        <v>53906684</v>
      </c>
      <c r="E267" s="53">
        <f t="shared" si="11"/>
        <v>49</v>
      </c>
      <c r="F267" t="s">
        <v>3027</v>
      </c>
      <c r="G267" t="s">
        <v>5793</v>
      </c>
      <c r="H267" s="53" t="s">
        <v>3025</v>
      </c>
      <c r="I267" s="53" t="s">
        <v>3026</v>
      </c>
      <c r="J267" s="53" t="s">
        <v>5794</v>
      </c>
      <c r="K267" s="53" t="s">
        <v>6526</v>
      </c>
      <c r="L267" s="53" t="s">
        <v>157</v>
      </c>
      <c r="M267" t="s">
        <v>6527</v>
      </c>
      <c r="N267" s="53">
        <v>16</v>
      </c>
      <c r="O267" s="53">
        <v>60</v>
      </c>
      <c r="P267" s="53" t="s">
        <v>4656</v>
      </c>
      <c r="Q267"/>
      <c r="R267" t="s">
        <v>6528</v>
      </c>
    </row>
    <row r="268" spans="1:18" x14ac:dyDescent="0.4">
      <c r="A268" t="s">
        <v>2445</v>
      </c>
      <c r="B268" s="53" t="s">
        <v>1964</v>
      </c>
      <c r="C268" s="74">
        <v>3751002</v>
      </c>
      <c r="D268" s="74">
        <v>3751056</v>
      </c>
      <c r="E268" s="53">
        <f t="shared" si="11"/>
        <v>54</v>
      </c>
      <c r="F268" t="s">
        <v>2448</v>
      </c>
      <c r="G268" t="s">
        <v>2449</v>
      </c>
      <c r="H268" s="53" t="s">
        <v>2446</v>
      </c>
      <c r="I268" s="53" t="s">
        <v>2447</v>
      </c>
      <c r="J268" s="53" t="s">
        <v>5326</v>
      </c>
      <c r="K268" s="53" t="s">
        <v>2447</v>
      </c>
      <c r="L268" s="53" t="s">
        <v>4650</v>
      </c>
      <c r="M268" t="s">
        <v>6529</v>
      </c>
      <c r="N268" s="53">
        <v>0</v>
      </c>
      <c r="O268" s="53">
        <v>60</v>
      </c>
      <c r="P268" s="53" t="s">
        <v>4656</v>
      </c>
      <c r="R268" t="s">
        <v>6530</v>
      </c>
    </row>
    <row r="269" spans="1:18" x14ac:dyDescent="0.4">
      <c r="A269" t="s">
        <v>3228</v>
      </c>
      <c r="B269" s="53" t="s">
        <v>1964</v>
      </c>
      <c r="C269" s="74">
        <v>20333727</v>
      </c>
      <c r="D269" s="74">
        <v>20333782</v>
      </c>
      <c r="E269" s="53">
        <f t="shared" si="11"/>
        <v>55</v>
      </c>
      <c r="F269" t="s">
        <v>3231</v>
      </c>
      <c r="G269" t="s">
        <v>3232</v>
      </c>
      <c r="H269" s="53" t="s">
        <v>5205</v>
      </c>
      <c r="I269" s="53" t="s">
        <v>5206</v>
      </c>
      <c r="J269" s="53" t="s">
        <v>5207</v>
      </c>
      <c r="K269" s="53" t="s">
        <v>6531</v>
      </c>
      <c r="L269" s="53" t="s">
        <v>157</v>
      </c>
      <c r="M269" t="s">
        <v>6532</v>
      </c>
      <c r="N269" s="53">
        <v>16</v>
      </c>
      <c r="O269" s="53">
        <v>55</v>
      </c>
      <c r="P269" s="53" t="s">
        <v>4656</v>
      </c>
      <c r="R269" t="s">
        <v>6533</v>
      </c>
    </row>
    <row r="270" spans="1:18" x14ac:dyDescent="0.4">
      <c r="A270" t="s">
        <v>805</v>
      </c>
      <c r="B270" s="53" t="s">
        <v>415</v>
      </c>
      <c r="C270" s="74">
        <v>6477089</v>
      </c>
      <c r="D270" s="74">
        <v>6477138</v>
      </c>
      <c r="E270" s="53">
        <f t="shared" si="11"/>
        <v>49</v>
      </c>
      <c r="F270" t="s">
        <v>808</v>
      </c>
      <c r="G270" t="s">
        <v>809</v>
      </c>
      <c r="H270" s="53" t="s">
        <v>806</v>
      </c>
      <c r="I270" s="53" t="s">
        <v>807</v>
      </c>
      <c r="J270" s="53" t="s">
        <v>5003</v>
      </c>
      <c r="K270" s="53" t="s">
        <v>806</v>
      </c>
      <c r="L270" s="53" t="s">
        <v>4650</v>
      </c>
      <c r="M270" t="s">
        <v>5004</v>
      </c>
      <c r="N270" s="53">
        <v>0</v>
      </c>
      <c r="O270" s="53">
        <v>60</v>
      </c>
      <c r="P270" s="53" t="s">
        <v>4656</v>
      </c>
      <c r="R270" t="s">
        <v>6534</v>
      </c>
    </row>
    <row r="271" spans="1:18" x14ac:dyDescent="0.4">
      <c r="A271" t="s">
        <v>410</v>
      </c>
      <c r="B271" s="53" t="s">
        <v>415</v>
      </c>
      <c r="C271" s="74">
        <v>6480137</v>
      </c>
      <c r="D271" s="74">
        <v>6480172</v>
      </c>
      <c r="E271" s="53">
        <f t="shared" si="11"/>
        <v>35</v>
      </c>
      <c r="F271" t="s">
        <v>413</v>
      </c>
      <c r="G271" t="s">
        <v>414</v>
      </c>
      <c r="H271" s="53" t="s">
        <v>4997</v>
      </c>
      <c r="I271" s="53" t="s">
        <v>4998</v>
      </c>
      <c r="J271" s="53" t="s">
        <v>4999</v>
      </c>
      <c r="K271" s="53" t="s">
        <v>6535</v>
      </c>
      <c r="L271" s="53" t="s">
        <v>157</v>
      </c>
      <c r="M271" t="s">
        <v>6536</v>
      </c>
      <c r="N271" s="53">
        <v>16</v>
      </c>
      <c r="O271" s="53">
        <v>60</v>
      </c>
      <c r="P271" s="53" t="s">
        <v>4656</v>
      </c>
      <c r="R271" t="s">
        <v>6537</v>
      </c>
    </row>
    <row r="272" spans="1:18" x14ac:dyDescent="0.4">
      <c r="A272" s="54" t="s">
        <v>6538</v>
      </c>
      <c r="B272" s="55" t="s">
        <v>415</v>
      </c>
      <c r="C272" s="75">
        <v>9424981</v>
      </c>
      <c r="D272" s="75">
        <v>9425029</v>
      </c>
      <c r="E272" s="55">
        <f t="shared" si="11"/>
        <v>48</v>
      </c>
      <c r="F272" s="54" t="s">
        <v>3353</v>
      </c>
      <c r="G272" s="54" t="s">
        <v>3354</v>
      </c>
      <c r="H272" s="55" t="s">
        <v>3351</v>
      </c>
      <c r="I272" s="55" t="s">
        <v>3352</v>
      </c>
      <c r="J272" s="55" t="s">
        <v>5242</v>
      </c>
      <c r="K272" s="55" t="s">
        <v>3351</v>
      </c>
      <c r="L272" s="55" t="s">
        <v>4650</v>
      </c>
      <c r="M272" s="54" t="s">
        <v>6539</v>
      </c>
      <c r="N272" s="55">
        <v>0</v>
      </c>
      <c r="O272" s="55">
        <v>0</v>
      </c>
      <c r="P272" s="55" t="s">
        <v>4656</v>
      </c>
      <c r="Q272" s="54"/>
      <c r="R272" t="s">
        <v>6540</v>
      </c>
    </row>
    <row r="273" spans="1:18" s="54" customFormat="1" x14ac:dyDescent="0.4">
      <c r="A273" t="s">
        <v>2511</v>
      </c>
      <c r="B273" s="53" t="s">
        <v>415</v>
      </c>
      <c r="C273" s="74">
        <v>11799002</v>
      </c>
      <c r="D273" s="74">
        <v>11799043</v>
      </c>
      <c r="E273" s="53">
        <f t="shared" si="11"/>
        <v>41</v>
      </c>
      <c r="F273" t="s">
        <v>2514</v>
      </c>
      <c r="G273" t="s">
        <v>2515</v>
      </c>
      <c r="H273" s="53" t="s">
        <v>2512</v>
      </c>
      <c r="I273" s="53" t="s">
        <v>2513</v>
      </c>
      <c r="J273" s="53" t="s">
        <v>4715</v>
      </c>
      <c r="K273" s="53" t="s">
        <v>2513</v>
      </c>
      <c r="L273" s="53" t="s">
        <v>4650</v>
      </c>
      <c r="M273" t="s">
        <v>4716</v>
      </c>
      <c r="N273" s="53">
        <v>16</v>
      </c>
      <c r="O273" s="53">
        <v>60</v>
      </c>
      <c r="P273" s="53" t="s">
        <v>4656</v>
      </c>
      <c r="Q273"/>
      <c r="R273" t="s">
        <v>6541</v>
      </c>
    </row>
    <row r="274" spans="1:18" x14ac:dyDescent="0.4">
      <c r="A274" t="s">
        <v>3611</v>
      </c>
      <c r="B274" s="53" t="s">
        <v>415</v>
      </c>
      <c r="C274" s="74">
        <v>12049992</v>
      </c>
      <c r="D274" s="74">
        <v>12050017</v>
      </c>
      <c r="E274" s="53">
        <f t="shared" si="11"/>
        <v>25</v>
      </c>
      <c r="F274" t="s">
        <v>3614</v>
      </c>
      <c r="G274" t="s">
        <v>3615</v>
      </c>
      <c r="H274" s="53" t="s">
        <v>3612</v>
      </c>
      <c r="I274" s="53" t="s">
        <v>3613</v>
      </c>
      <c r="J274" s="53" t="s">
        <v>4658</v>
      </c>
      <c r="K274" s="53" t="s">
        <v>4659</v>
      </c>
      <c r="L274" s="53" t="s">
        <v>157</v>
      </c>
      <c r="M274" t="s">
        <v>4660</v>
      </c>
      <c r="N274" s="53">
        <v>16</v>
      </c>
      <c r="O274" s="53">
        <v>60</v>
      </c>
      <c r="P274" s="53" t="s">
        <v>4661</v>
      </c>
      <c r="R274" t="s">
        <v>6542</v>
      </c>
    </row>
    <row r="275" spans="1:18" x14ac:dyDescent="0.4">
      <c r="A275" t="s">
        <v>2600</v>
      </c>
      <c r="B275" s="53" t="s">
        <v>415</v>
      </c>
      <c r="C275" s="74">
        <v>20087588</v>
      </c>
      <c r="D275" s="74">
        <v>20087626</v>
      </c>
      <c r="E275" s="53">
        <f t="shared" si="11"/>
        <v>38</v>
      </c>
      <c r="F275" t="s">
        <v>2603</v>
      </c>
      <c r="G275" t="s">
        <v>2604</v>
      </c>
      <c r="H275" s="53" t="s">
        <v>2601</v>
      </c>
      <c r="I275" s="53" t="s">
        <v>2602</v>
      </c>
      <c r="J275" s="53" t="s">
        <v>5379</v>
      </c>
      <c r="K275" s="53" t="s">
        <v>2601</v>
      </c>
      <c r="L275" s="53" t="s">
        <v>4650</v>
      </c>
      <c r="M275" t="s">
        <v>5380</v>
      </c>
      <c r="N275" s="53">
        <v>16</v>
      </c>
      <c r="O275" s="53">
        <v>60</v>
      </c>
      <c r="P275" s="53" t="s">
        <v>4656</v>
      </c>
      <c r="R275" t="s">
        <v>6543</v>
      </c>
    </row>
    <row r="276" spans="1:18" x14ac:dyDescent="0.4">
      <c r="A276" t="s">
        <v>1530</v>
      </c>
      <c r="B276" s="53" t="s">
        <v>415</v>
      </c>
      <c r="C276" s="74">
        <v>20087769</v>
      </c>
      <c r="D276" s="74">
        <v>20087794</v>
      </c>
      <c r="E276" s="53">
        <f t="shared" si="11"/>
        <v>25</v>
      </c>
      <c r="F276" t="s">
        <v>1533</v>
      </c>
      <c r="G276" t="s">
        <v>1534</v>
      </c>
      <c r="H276" s="53" t="s">
        <v>1531</v>
      </c>
      <c r="I276" s="53" t="s">
        <v>1532</v>
      </c>
      <c r="J276" s="53" t="s">
        <v>5375</v>
      </c>
      <c r="K276" s="53" t="s">
        <v>5376</v>
      </c>
      <c r="L276" s="53" t="s">
        <v>157</v>
      </c>
      <c r="M276" t="s">
        <v>5377</v>
      </c>
      <c r="N276" s="53">
        <v>16</v>
      </c>
      <c r="O276" s="53">
        <v>60</v>
      </c>
      <c r="P276" s="53" t="s">
        <v>4656</v>
      </c>
      <c r="R276" t="s">
        <v>6544</v>
      </c>
    </row>
    <row r="277" spans="1:18" x14ac:dyDescent="0.4">
      <c r="A277" s="54" t="s">
        <v>6538</v>
      </c>
      <c r="B277" s="55" t="s">
        <v>415</v>
      </c>
      <c r="C277" s="75">
        <v>24411115</v>
      </c>
      <c r="D277" s="75">
        <v>24411142</v>
      </c>
      <c r="E277" s="55">
        <f t="shared" si="11"/>
        <v>27</v>
      </c>
      <c r="F277" s="54" t="s">
        <v>3353</v>
      </c>
      <c r="G277" s="54" t="s">
        <v>3354</v>
      </c>
      <c r="H277" s="55" t="s">
        <v>3351</v>
      </c>
      <c r="I277" s="55" t="s">
        <v>3352</v>
      </c>
      <c r="J277" s="55" t="s">
        <v>5242</v>
      </c>
      <c r="K277" s="55" t="s">
        <v>5243</v>
      </c>
      <c r="L277" s="55" t="s">
        <v>157</v>
      </c>
      <c r="M277" s="54" t="s">
        <v>6545</v>
      </c>
      <c r="N277" s="55">
        <v>16</v>
      </c>
      <c r="O277" s="55">
        <v>0</v>
      </c>
      <c r="P277" s="55" t="s">
        <v>4656</v>
      </c>
      <c r="Q277" s="54"/>
      <c r="R277" t="s">
        <v>6546</v>
      </c>
    </row>
    <row r="278" spans="1:18" x14ac:dyDescent="0.4">
      <c r="A278" t="s">
        <v>2155</v>
      </c>
      <c r="B278" s="53" t="s">
        <v>415</v>
      </c>
      <c r="C278" s="74">
        <v>27483579</v>
      </c>
      <c r="D278" s="74">
        <v>27483610</v>
      </c>
      <c r="E278" s="53">
        <f t="shared" si="11"/>
        <v>31</v>
      </c>
      <c r="F278" t="s">
        <v>2158</v>
      </c>
      <c r="G278" t="s">
        <v>2159</v>
      </c>
      <c r="H278" s="53" t="s">
        <v>2156</v>
      </c>
      <c r="I278" s="53" t="s">
        <v>2157</v>
      </c>
      <c r="J278" s="53" t="s">
        <v>5566</v>
      </c>
      <c r="K278" s="53" t="s">
        <v>6547</v>
      </c>
      <c r="L278" s="53" t="s">
        <v>157</v>
      </c>
      <c r="M278" t="s">
        <v>6548</v>
      </c>
      <c r="N278" s="53">
        <v>0</v>
      </c>
      <c r="O278" s="53">
        <v>60</v>
      </c>
      <c r="P278" s="53" t="s">
        <v>4656</v>
      </c>
      <c r="R278" t="s">
        <v>6549</v>
      </c>
    </row>
    <row r="279" spans="1:18" s="54" customFormat="1" x14ac:dyDescent="0.4">
      <c r="A279" s="54" t="s">
        <v>6538</v>
      </c>
      <c r="B279" s="55" t="s">
        <v>415</v>
      </c>
      <c r="C279" s="75"/>
      <c r="D279" s="75" t="s">
        <v>897</v>
      </c>
      <c r="E279" s="55"/>
      <c r="H279" s="55"/>
      <c r="I279" s="55"/>
      <c r="J279" s="55"/>
      <c r="K279" s="55"/>
      <c r="L279" s="55"/>
      <c r="N279" s="55"/>
      <c r="O279" s="55"/>
      <c r="P279" s="55"/>
      <c r="R279"/>
    </row>
    <row r="280" spans="1:18" s="54" customFormat="1" x14ac:dyDescent="0.4">
      <c r="A280" t="s">
        <v>2489</v>
      </c>
      <c r="B280" s="53" t="s">
        <v>1325</v>
      </c>
      <c r="C280" s="74">
        <v>6419248</v>
      </c>
      <c r="D280" s="74">
        <v>6419264</v>
      </c>
      <c r="E280" s="53">
        <f t="shared" ref="E280:E297" si="12">D280-C280</f>
        <v>16</v>
      </c>
      <c r="F280" t="s">
        <v>2492</v>
      </c>
      <c r="G280" t="s">
        <v>2493</v>
      </c>
      <c r="H280" s="53" t="s">
        <v>2490</v>
      </c>
      <c r="I280" s="53" t="s">
        <v>2491</v>
      </c>
      <c r="J280" s="53" t="s">
        <v>5309</v>
      </c>
      <c r="K280" s="53" t="s">
        <v>2490</v>
      </c>
      <c r="L280" s="53" t="s">
        <v>4650</v>
      </c>
      <c r="M280" t="s">
        <v>6550</v>
      </c>
      <c r="N280" s="53">
        <v>16</v>
      </c>
      <c r="O280" s="53">
        <v>60</v>
      </c>
      <c r="P280" s="53" t="s">
        <v>4656</v>
      </c>
      <c r="Q280"/>
      <c r="R280" t="s">
        <v>6551</v>
      </c>
    </row>
    <row r="281" spans="1:18" s="54" customFormat="1" x14ac:dyDescent="0.4">
      <c r="A281" t="s">
        <v>2713</v>
      </c>
      <c r="B281" s="53" t="s">
        <v>1325</v>
      </c>
      <c r="C281" s="74">
        <v>9478445</v>
      </c>
      <c r="D281" s="74">
        <v>9478478</v>
      </c>
      <c r="E281" s="53">
        <f t="shared" si="12"/>
        <v>33</v>
      </c>
      <c r="F281" t="s">
        <v>2716</v>
      </c>
      <c r="G281" t="s">
        <v>2717</v>
      </c>
      <c r="H281" s="53" t="s">
        <v>2714</v>
      </c>
      <c r="I281" s="53" t="s">
        <v>2715</v>
      </c>
      <c r="J281" s="53" t="s">
        <v>4897</v>
      </c>
      <c r="K281" s="53" t="s">
        <v>2714</v>
      </c>
      <c r="L281" s="53" t="s">
        <v>4650</v>
      </c>
      <c r="M281" t="s">
        <v>6552</v>
      </c>
      <c r="N281" s="53">
        <v>16</v>
      </c>
      <c r="O281" s="53">
        <v>60</v>
      </c>
      <c r="P281" s="53" t="s">
        <v>4656</v>
      </c>
      <c r="Q281"/>
      <c r="R281" t="s">
        <v>6553</v>
      </c>
    </row>
    <row r="282" spans="1:18" s="54" customFormat="1" x14ac:dyDescent="0.4">
      <c r="A282" t="s">
        <v>1475</v>
      </c>
      <c r="B282" s="53" t="s">
        <v>1325</v>
      </c>
      <c r="C282" s="74">
        <v>10728011</v>
      </c>
      <c r="D282" s="74">
        <v>10728055</v>
      </c>
      <c r="E282" s="53">
        <f t="shared" si="12"/>
        <v>44</v>
      </c>
      <c r="F282" t="s">
        <v>1478</v>
      </c>
      <c r="G282" t="s">
        <v>1479</v>
      </c>
      <c r="H282" s="53" t="s">
        <v>1476</v>
      </c>
      <c r="I282" s="53" t="s">
        <v>1477</v>
      </c>
      <c r="J282" s="53" t="s">
        <v>5528</v>
      </c>
      <c r="K282" s="53" t="s">
        <v>1477</v>
      </c>
      <c r="L282" s="53" t="s">
        <v>4650</v>
      </c>
      <c r="M282" t="s">
        <v>5529</v>
      </c>
      <c r="N282" s="53">
        <v>16</v>
      </c>
      <c r="O282" s="53">
        <v>60</v>
      </c>
      <c r="P282" s="53" t="s">
        <v>4656</v>
      </c>
      <c r="Q282"/>
      <c r="R282" t="s">
        <v>6554</v>
      </c>
    </row>
    <row r="283" spans="1:18" x14ac:dyDescent="0.4">
      <c r="A283" t="s">
        <v>1320</v>
      </c>
      <c r="B283" s="53" t="s">
        <v>1325</v>
      </c>
      <c r="C283" s="74">
        <v>12134245</v>
      </c>
      <c r="D283" s="74">
        <v>12134293</v>
      </c>
      <c r="E283" s="53">
        <f t="shared" si="12"/>
        <v>48</v>
      </c>
      <c r="F283" t="s">
        <v>1323</v>
      </c>
      <c r="G283" t="s">
        <v>1324</v>
      </c>
      <c r="H283" s="53" t="s">
        <v>1321</v>
      </c>
      <c r="I283" s="53" t="s">
        <v>1322</v>
      </c>
      <c r="J283" s="53" t="s">
        <v>5637</v>
      </c>
      <c r="K283" s="53" t="s">
        <v>5638</v>
      </c>
      <c r="L283" s="53" t="s">
        <v>157</v>
      </c>
      <c r="M283" t="s">
        <v>5639</v>
      </c>
      <c r="N283" s="53">
        <v>0</v>
      </c>
      <c r="O283" s="53">
        <v>60</v>
      </c>
      <c r="P283" s="53" t="s">
        <v>4656</v>
      </c>
      <c r="R283" t="s">
        <v>6555</v>
      </c>
    </row>
    <row r="284" spans="1:18" x14ac:dyDescent="0.4">
      <c r="A284" t="s">
        <v>2270</v>
      </c>
      <c r="B284" s="53" t="s">
        <v>1325</v>
      </c>
      <c r="C284" s="74">
        <v>14629674</v>
      </c>
      <c r="D284" s="74">
        <v>14629707</v>
      </c>
      <c r="E284" s="53">
        <f t="shared" si="12"/>
        <v>33</v>
      </c>
      <c r="F284" t="s">
        <v>2273</v>
      </c>
      <c r="G284" t="s">
        <v>2274</v>
      </c>
      <c r="H284" s="53" t="s">
        <v>2271</v>
      </c>
      <c r="I284" s="53" t="s">
        <v>2272</v>
      </c>
      <c r="J284" s="53" t="s">
        <v>5043</v>
      </c>
      <c r="K284" s="53" t="s">
        <v>5044</v>
      </c>
      <c r="L284" s="53" t="s">
        <v>157</v>
      </c>
      <c r="M284" t="s">
        <v>5045</v>
      </c>
      <c r="N284" s="53">
        <v>16</v>
      </c>
      <c r="O284" s="53">
        <v>60</v>
      </c>
      <c r="P284" s="53" t="s">
        <v>4656</v>
      </c>
      <c r="R284" t="s">
        <v>6556</v>
      </c>
    </row>
    <row r="285" spans="1:18" x14ac:dyDescent="0.4">
      <c r="A285" t="s">
        <v>2072</v>
      </c>
      <c r="B285" s="53" t="s">
        <v>1325</v>
      </c>
      <c r="C285" s="74">
        <v>15838283</v>
      </c>
      <c r="D285" s="74">
        <v>15838315</v>
      </c>
      <c r="E285" s="53">
        <f t="shared" si="12"/>
        <v>32</v>
      </c>
      <c r="F285" t="s">
        <v>2075</v>
      </c>
      <c r="G285" t="s">
        <v>2076</v>
      </c>
      <c r="H285" s="53" t="s">
        <v>2073</v>
      </c>
      <c r="I285" s="53" t="s">
        <v>2074</v>
      </c>
      <c r="J285" s="53" t="s">
        <v>4812</v>
      </c>
      <c r="K285" s="53" t="s">
        <v>2073</v>
      </c>
      <c r="L285" s="53" t="s">
        <v>4650</v>
      </c>
      <c r="M285" t="s">
        <v>4813</v>
      </c>
      <c r="N285" s="53">
        <v>0</v>
      </c>
      <c r="O285" s="53">
        <v>60</v>
      </c>
      <c r="P285" s="53" t="s">
        <v>4690</v>
      </c>
      <c r="R285" t="s">
        <v>6557</v>
      </c>
    </row>
    <row r="286" spans="1:18" x14ac:dyDescent="0.4">
      <c r="A286" t="s">
        <v>3709</v>
      </c>
      <c r="B286" s="53" t="s">
        <v>1325</v>
      </c>
      <c r="C286" s="74">
        <v>16981769</v>
      </c>
      <c r="D286" s="74">
        <v>16981803</v>
      </c>
      <c r="E286" s="53">
        <f t="shared" si="12"/>
        <v>34</v>
      </c>
      <c r="F286" t="s">
        <v>3712</v>
      </c>
      <c r="G286" t="s">
        <v>3713</v>
      </c>
      <c r="H286" s="53" t="s">
        <v>3710</v>
      </c>
      <c r="I286" s="53" t="s">
        <v>3711</v>
      </c>
      <c r="J286" s="53" t="s">
        <v>5670</v>
      </c>
      <c r="K286" s="53" t="s">
        <v>5671</v>
      </c>
      <c r="L286" s="53" t="s">
        <v>157</v>
      </c>
      <c r="M286" t="s">
        <v>6558</v>
      </c>
      <c r="N286" s="53">
        <v>16</v>
      </c>
      <c r="O286" s="53">
        <v>60</v>
      </c>
      <c r="P286" s="53" t="s">
        <v>4661</v>
      </c>
      <c r="R286" t="s">
        <v>6559</v>
      </c>
    </row>
    <row r="287" spans="1:18" s="54" customFormat="1" x14ac:dyDescent="0.4">
      <c r="A287" t="s">
        <v>2026</v>
      </c>
      <c r="B287" s="53" t="s">
        <v>1325</v>
      </c>
      <c r="C287" s="74">
        <v>21879638</v>
      </c>
      <c r="D287" s="74">
        <v>21879673</v>
      </c>
      <c r="E287" s="53">
        <f t="shared" si="12"/>
        <v>35</v>
      </c>
      <c r="F287" t="s">
        <v>2029</v>
      </c>
      <c r="G287" t="s">
        <v>2030</v>
      </c>
      <c r="H287" s="53" t="s">
        <v>2027</v>
      </c>
      <c r="I287" s="53" t="s">
        <v>2028</v>
      </c>
      <c r="J287" s="53" t="s">
        <v>5623</v>
      </c>
      <c r="K287" s="53" t="s">
        <v>2027</v>
      </c>
      <c r="L287" s="53" t="s">
        <v>4650</v>
      </c>
      <c r="M287" t="s">
        <v>5624</v>
      </c>
      <c r="N287" s="53">
        <v>16</v>
      </c>
      <c r="O287" s="53">
        <v>60</v>
      </c>
      <c r="P287" s="53" t="s">
        <v>4656</v>
      </c>
      <c r="Q287"/>
      <c r="R287" t="s">
        <v>6560</v>
      </c>
    </row>
    <row r="288" spans="1:18" s="54" customFormat="1" x14ac:dyDescent="0.4">
      <c r="A288" t="s">
        <v>3106</v>
      </c>
      <c r="B288" s="53" t="s">
        <v>1325</v>
      </c>
      <c r="C288" s="74">
        <v>34411988</v>
      </c>
      <c r="D288" s="74">
        <v>34412033</v>
      </c>
      <c r="E288" s="53">
        <f t="shared" si="12"/>
        <v>45</v>
      </c>
      <c r="F288" t="s">
        <v>3109</v>
      </c>
      <c r="G288" t="s">
        <v>5876</v>
      </c>
      <c r="H288" s="53" t="s">
        <v>3107</v>
      </c>
      <c r="I288" s="53" t="s">
        <v>3108</v>
      </c>
      <c r="J288" s="53" t="s">
        <v>5877</v>
      </c>
      <c r="K288" s="53" t="s">
        <v>3108</v>
      </c>
      <c r="L288" s="53" t="s">
        <v>4650</v>
      </c>
      <c r="M288" t="s">
        <v>5878</v>
      </c>
      <c r="N288" s="53">
        <v>0</v>
      </c>
      <c r="O288" s="53">
        <v>60</v>
      </c>
      <c r="P288" s="53" t="s">
        <v>4656</v>
      </c>
      <c r="Q288"/>
      <c r="R288" t="s">
        <v>6561</v>
      </c>
    </row>
    <row r="289" spans="1:18" s="54" customFormat="1" x14ac:dyDescent="0.4">
      <c r="A289" t="s">
        <v>1065</v>
      </c>
      <c r="B289" s="53" t="s">
        <v>1070</v>
      </c>
      <c r="C289" s="74">
        <v>18000097</v>
      </c>
      <c r="D289" s="74">
        <v>18000122</v>
      </c>
      <c r="E289" s="53">
        <f t="shared" si="12"/>
        <v>25</v>
      </c>
      <c r="F289" t="s">
        <v>1068</v>
      </c>
      <c r="G289" t="s">
        <v>1069</v>
      </c>
      <c r="H289" s="53" t="s">
        <v>1066</v>
      </c>
      <c r="I289" s="53" t="s">
        <v>1067</v>
      </c>
      <c r="J289" s="53" t="s">
        <v>5063</v>
      </c>
      <c r="K289" s="53" t="s">
        <v>1066</v>
      </c>
      <c r="L289" s="53" t="s">
        <v>4650</v>
      </c>
      <c r="M289" t="s">
        <v>6562</v>
      </c>
      <c r="N289" s="53">
        <v>0</v>
      </c>
      <c r="O289" s="53">
        <v>60</v>
      </c>
      <c r="P289" s="53" t="s">
        <v>4656</v>
      </c>
      <c r="Q289"/>
      <c r="R289" t="s">
        <v>6563</v>
      </c>
    </row>
    <row r="290" spans="1:18" s="54" customFormat="1" x14ac:dyDescent="0.4">
      <c r="A290" t="s">
        <v>1078</v>
      </c>
      <c r="B290" s="53" t="s">
        <v>1070</v>
      </c>
      <c r="C290" s="74">
        <v>18003778</v>
      </c>
      <c r="D290" s="74">
        <v>18003825</v>
      </c>
      <c r="E290" s="53">
        <f t="shared" si="12"/>
        <v>47</v>
      </c>
      <c r="F290" t="s">
        <v>1081</v>
      </c>
      <c r="G290" t="s">
        <v>1082</v>
      </c>
      <c r="H290" s="53" t="s">
        <v>1079</v>
      </c>
      <c r="I290" s="53" t="s">
        <v>1080</v>
      </c>
      <c r="J290" s="53" t="s">
        <v>6564</v>
      </c>
      <c r="K290" s="53" t="s">
        <v>1079</v>
      </c>
      <c r="L290" s="53" t="s">
        <v>4650</v>
      </c>
      <c r="M290" t="s">
        <v>6565</v>
      </c>
      <c r="N290" s="53">
        <v>0</v>
      </c>
      <c r="O290" s="53">
        <v>60</v>
      </c>
      <c r="P290" s="53" t="s">
        <v>4656</v>
      </c>
      <c r="Q290"/>
      <c r="R290" t="s">
        <v>6566</v>
      </c>
    </row>
    <row r="291" spans="1:18" s="54" customFormat="1" x14ac:dyDescent="0.4">
      <c r="A291" t="s">
        <v>3427</v>
      </c>
      <c r="B291" s="53" t="s">
        <v>553</v>
      </c>
      <c r="C291" s="74">
        <v>9568100</v>
      </c>
      <c r="D291" s="74">
        <v>9568130</v>
      </c>
      <c r="E291" s="53">
        <f t="shared" si="12"/>
        <v>30</v>
      </c>
      <c r="F291" t="s">
        <v>3430</v>
      </c>
      <c r="G291" t="s">
        <v>3431</v>
      </c>
      <c r="H291" s="53" t="s">
        <v>3428</v>
      </c>
      <c r="I291" s="53" t="s">
        <v>3429</v>
      </c>
      <c r="J291" s="53" t="s">
        <v>4746</v>
      </c>
      <c r="K291" s="53" t="s">
        <v>6567</v>
      </c>
      <c r="L291" s="53" t="s">
        <v>157</v>
      </c>
      <c r="M291" t="s">
        <v>6568</v>
      </c>
      <c r="N291" s="53">
        <v>16</v>
      </c>
      <c r="O291" s="53">
        <v>60</v>
      </c>
      <c r="P291" s="53" t="s">
        <v>5077</v>
      </c>
      <c r="Q291"/>
      <c r="R291" t="s">
        <v>6569</v>
      </c>
    </row>
    <row r="292" spans="1:18" s="54" customFormat="1" x14ac:dyDescent="0.4">
      <c r="A292" t="s">
        <v>1364</v>
      </c>
      <c r="B292" s="53" t="s">
        <v>553</v>
      </c>
      <c r="C292" s="74">
        <v>10785822</v>
      </c>
      <c r="D292" s="74">
        <v>10785871</v>
      </c>
      <c r="E292" s="53">
        <f t="shared" si="12"/>
        <v>49</v>
      </c>
      <c r="F292" t="s">
        <v>1367</v>
      </c>
      <c r="G292" t="s">
        <v>1368</v>
      </c>
      <c r="H292" s="53" t="s">
        <v>5531</v>
      </c>
      <c r="I292" s="53" t="s">
        <v>5532</v>
      </c>
      <c r="J292" s="53" t="s">
        <v>5533</v>
      </c>
      <c r="K292" s="53" t="s">
        <v>5532</v>
      </c>
      <c r="L292" s="53" t="s">
        <v>4650</v>
      </c>
      <c r="M292" t="s">
        <v>6570</v>
      </c>
      <c r="N292" s="53">
        <v>0</v>
      </c>
      <c r="O292" s="53">
        <v>60</v>
      </c>
      <c r="P292" s="53" t="s">
        <v>4656</v>
      </c>
      <c r="Q292"/>
      <c r="R292" t="s">
        <v>6571</v>
      </c>
    </row>
    <row r="293" spans="1:18" x14ac:dyDescent="0.4">
      <c r="A293" t="s">
        <v>548</v>
      </c>
      <c r="B293" s="53" t="s">
        <v>553</v>
      </c>
      <c r="C293" s="74">
        <v>12157427</v>
      </c>
      <c r="D293" s="74">
        <v>12157474</v>
      </c>
      <c r="E293" s="53">
        <f t="shared" si="12"/>
        <v>47</v>
      </c>
      <c r="F293" t="s">
        <v>551</v>
      </c>
      <c r="G293" t="s">
        <v>552</v>
      </c>
      <c r="H293" s="53" t="s">
        <v>549</v>
      </c>
      <c r="I293" s="53" t="s">
        <v>550</v>
      </c>
      <c r="J293" s="53" t="s">
        <v>4870</v>
      </c>
      <c r="K293" s="53" t="s">
        <v>6572</v>
      </c>
      <c r="L293" s="53" t="s">
        <v>157</v>
      </c>
      <c r="M293" t="s">
        <v>6573</v>
      </c>
      <c r="N293" s="53">
        <v>0</v>
      </c>
      <c r="O293" s="53">
        <v>60</v>
      </c>
      <c r="P293" s="53" t="s">
        <v>4656</v>
      </c>
      <c r="R293" t="s">
        <v>6574</v>
      </c>
    </row>
    <row r="294" spans="1:18" x14ac:dyDescent="0.4">
      <c r="A294" s="54" t="s">
        <v>5762</v>
      </c>
      <c r="B294" s="55" t="s">
        <v>860</v>
      </c>
      <c r="C294" s="75">
        <v>1075356</v>
      </c>
      <c r="D294" s="75">
        <v>1075399</v>
      </c>
      <c r="E294" s="55">
        <f t="shared" si="12"/>
        <v>43</v>
      </c>
      <c r="F294" s="54" t="s">
        <v>1500</v>
      </c>
      <c r="G294" s="54" t="s">
        <v>1501</v>
      </c>
      <c r="H294" s="55" t="s">
        <v>1498</v>
      </c>
      <c r="I294" s="55" t="s">
        <v>1499</v>
      </c>
      <c r="J294" s="55" t="s">
        <v>5763</v>
      </c>
      <c r="K294" s="55" t="s">
        <v>1499</v>
      </c>
      <c r="L294" s="55" t="s">
        <v>4650</v>
      </c>
      <c r="M294" s="54" t="s">
        <v>6575</v>
      </c>
      <c r="N294" s="55">
        <v>16</v>
      </c>
      <c r="O294" s="55">
        <v>60</v>
      </c>
      <c r="P294" s="55" t="s">
        <v>4656</v>
      </c>
      <c r="Q294" s="54"/>
      <c r="R294" t="s">
        <v>6576</v>
      </c>
    </row>
    <row r="295" spans="1:18" s="54" customFormat="1" x14ac:dyDescent="0.4">
      <c r="A295" s="54" t="s">
        <v>6108</v>
      </c>
      <c r="B295" s="55" t="s">
        <v>860</v>
      </c>
      <c r="C295" s="75">
        <v>6683435</v>
      </c>
      <c r="D295" s="75">
        <v>6683475</v>
      </c>
      <c r="E295" s="55">
        <f t="shared" si="12"/>
        <v>40</v>
      </c>
      <c r="F295" s="54" t="s">
        <v>2986</v>
      </c>
      <c r="G295" s="54" t="s">
        <v>5868</v>
      </c>
      <c r="H295" s="55" t="s">
        <v>2984</v>
      </c>
      <c r="I295" s="55" t="s">
        <v>2985</v>
      </c>
      <c r="J295" s="55" t="s">
        <v>5869</v>
      </c>
      <c r="K295" s="55" t="s">
        <v>2985</v>
      </c>
      <c r="L295" s="55" t="s">
        <v>4650</v>
      </c>
      <c r="M295" s="54" t="s">
        <v>6577</v>
      </c>
      <c r="N295" s="55">
        <v>0</v>
      </c>
      <c r="O295" s="55">
        <v>0</v>
      </c>
      <c r="P295" s="55" t="s">
        <v>4656</v>
      </c>
      <c r="R295" t="s">
        <v>6578</v>
      </c>
    </row>
    <row r="296" spans="1:18" s="54" customFormat="1" x14ac:dyDescent="0.4">
      <c r="A296" t="s">
        <v>2402</v>
      </c>
      <c r="B296" s="53" t="s">
        <v>860</v>
      </c>
      <c r="C296" s="74">
        <v>8142809</v>
      </c>
      <c r="D296" s="74">
        <v>8142848</v>
      </c>
      <c r="E296" s="53">
        <f t="shared" si="12"/>
        <v>39</v>
      </c>
      <c r="F296" t="s">
        <v>2405</v>
      </c>
      <c r="G296" t="s">
        <v>2406</v>
      </c>
      <c r="H296" s="53" t="s">
        <v>2403</v>
      </c>
      <c r="I296" s="53" t="s">
        <v>2404</v>
      </c>
      <c r="J296" s="53" t="s">
        <v>4750</v>
      </c>
      <c r="K296" s="53" t="s">
        <v>6579</v>
      </c>
      <c r="L296" s="53" t="s">
        <v>157</v>
      </c>
      <c r="M296" t="s">
        <v>6580</v>
      </c>
      <c r="N296" s="53">
        <v>0</v>
      </c>
      <c r="O296" s="53">
        <v>60</v>
      </c>
      <c r="P296" s="53" t="s">
        <v>4652</v>
      </c>
      <c r="Q296"/>
      <c r="R296" t="s">
        <v>6581</v>
      </c>
    </row>
    <row r="297" spans="1:18" x14ac:dyDescent="0.4">
      <c r="A297" t="s">
        <v>855</v>
      </c>
      <c r="B297" s="53" t="s">
        <v>860</v>
      </c>
      <c r="C297" s="74">
        <v>26054204</v>
      </c>
      <c r="D297" s="74">
        <v>26054245</v>
      </c>
      <c r="E297" s="53">
        <f t="shared" si="12"/>
        <v>41</v>
      </c>
      <c r="F297" t="s">
        <v>858</v>
      </c>
      <c r="G297" t="s">
        <v>859</v>
      </c>
      <c r="H297" s="53" t="s">
        <v>856</v>
      </c>
      <c r="I297" s="53" t="s">
        <v>857</v>
      </c>
      <c r="J297" s="53" t="s">
        <v>5382</v>
      </c>
      <c r="K297" s="53" t="s">
        <v>856</v>
      </c>
      <c r="L297" s="53" t="s">
        <v>4650</v>
      </c>
      <c r="M297" t="s">
        <v>6582</v>
      </c>
      <c r="N297" s="53">
        <v>16</v>
      </c>
      <c r="O297" s="53">
        <v>60</v>
      </c>
      <c r="P297" s="53" t="s">
        <v>4656</v>
      </c>
      <c r="R297" t="s">
        <v>6583</v>
      </c>
    </row>
    <row r="298" spans="1:18" x14ac:dyDescent="0.4">
      <c r="A298" s="54" t="s">
        <v>6127</v>
      </c>
      <c r="B298" s="55" t="s">
        <v>860</v>
      </c>
      <c r="C298" s="75">
        <v>5991830</v>
      </c>
      <c r="D298" s="75" t="s">
        <v>4702</v>
      </c>
      <c r="E298" s="55">
        <v>0</v>
      </c>
      <c r="F298" s="54" t="s">
        <v>614</v>
      </c>
      <c r="G298" s="54" t="s">
        <v>615</v>
      </c>
      <c r="H298" s="55" t="s">
        <v>612</v>
      </c>
      <c r="I298" s="55" t="s">
        <v>613</v>
      </c>
      <c r="J298" s="55" t="s">
        <v>5634</v>
      </c>
      <c r="K298" s="55" t="s">
        <v>613</v>
      </c>
      <c r="L298" s="55" t="s">
        <v>4650</v>
      </c>
      <c r="M298" s="54" t="s">
        <v>6584</v>
      </c>
      <c r="N298" s="55">
        <v>16</v>
      </c>
      <c r="O298" s="55">
        <v>16</v>
      </c>
      <c r="P298" s="55" t="s">
        <v>6585</v>
      </c>
      <c r="Q298" s="54" t="s">
        <v>6586</v>
      </c>
      <c r="R298" t="s">
        <v>6132</v>
      </c>
    </row>
    <row r="299" spans="1:18" x14ac:dyDescent="0.4">
      <c r="A299" t="s">
        <v>3666</v>
      </c>
      <c r="B299" s="53" t="s">
        <v>2570</v>
      </c>
      <c r="C299" s="74">
        <v>10237929</v>
      </c>
      <c r="D299" s="74">
        <v>10237957</v>
      </c>
      <c r="E299" s="53">
        <f>D299-C299</f>
        <v>28</v>
      </c>
      <c r="F299" t="s">
        <v>3669</v>
      </c>
      <c r="G299" t="s">
        <v>3670</v>
      </c>
      <c r="H299" s="53" t="s">
        <v>3667</v>
      </c>
      <c r="I299" s="53" t="s">
        <v>3668</v>
      </c>
      <c r="J299" s="53" t="s">
        <v>5453</v>
      </c>
      <c r="K299" s="53" t="s">
        <v>3667</v>
      </c>
      <c r="L299" s="53" t="s">
        <v>4650</v>
      </c>
      <c r="M299" t="s">
        <v>5454</v>
      </c>
      <c r="N299" s="53">
        <v>0</v>
      </c>
      <c r="O299" s="53">
        <v>42</v>
      </c>
      <c r="P299" s="53" t="s">
        <v>4690</v>
      </c>
      <c r="R299" t="s">
        <v>6587</v>
      </c>
    </row>
    <row r="300" spans="1:18" x14ac:dyDescent="0.4">
      <c r="A300" s="54" t="s">
        <v>6588</v>
      </c>
      <c r="B300" s="55" t="s">
        <v>2570</v>
      </c>
      <c r="C300" s="75">
        <v>30190755</v>
      </c>
      <c r="D300" s="75">
        <v>30190781</v>
      </c>
      <c r="E300" s="55">
        <f>D300-C300</f>
        <v>26</v>
      </c>
      <c r="F300" s="54" t="s">
        <v>2568</v>
      </c>
      <c r="G300" s="54" t="s">
        <v>2569</v>
      </c>
      <c r="H300" s="55" t="s">
        <v>2566</v>
      </c>
      <c r="I300" s="55" t="s">
        <v>2567</v>
      </c>
      <c r="J300" s="55" t="s">
        <v>4846</v>
      </c>
      <c r="K300" s="55" t="s">
        <v>6589</v>
      </c>
      <c r="L300" s="55" t="s">
        <v>157</v>
      </c>
      <c r="M300" s="54" t="s">
        <v>6590</v>
      </c>
      <c r="N300" s="55">
        <v>16</v>
      </c>
      <c r="O300" s="55">
        <v>2</v>
      </c>
      <c r="P300" s="55" t="s">
        <v>4919</v>
      </c>
      <c r="Q300" s="54"/>
      <c r="R300" t="s">
        <v>6591</v>
      </c>
    </row>
    <row r="301" spans="1:18" x14ac:dyDescent="0.4">
      <c r="A301" s="54" t="s">
        <v>6588</v>
      </c>
      <c r="B301" s="55" t="s">
        <v>2570</v>
      </c>
      <c r="C301" s="75">
        <v>30204882</v>
      </c>
      <c r="D301" s="75">
        <v>30204914</v>
      </c>
      <c r="E301" s="55">
        <f>D301-C301</f>
        <v>32</v>
      </c>
      <c r="F301" s="54" t="s">
        <v>2568</v>
      </c>
      <c r="G301" s="54" t="s">
        <v>2569</v>
      </c>
      <c r="H301" s="55" t="s">
        <v>2566</v>
      </c>
      <c r="I301" s="55" t="s">
        <v>2567</v>
      </c>
      <c r="J301" s="55" t="s">
        <v>4846</v>
      </c>
      <c r="K301" s="55" t="s">
        <v>6592</v>
      </c>
      <c r="L301" s="55" t="s">
        <v>157</v>
      </c>
      <c r="M301" s="54" t="s">
        <v>6593</v>
      </c>
      <c r="N301" s="55">
        <v>16</v>
      </c>
      <c r="O301" s="55">
        <v>0</v>
      </c>
      <c r="P301" s="55" t="s">
        <v>6594</v>
      </c>
      <c r="Q301" s="54"/>
      <c r="R301" t="s">
        <v>6595</v>
      </c>
    </row>
    <row r="302" spans="1:18" x14ac:dyDescent="0.4">
      <c r="A302" s="54" t="s">
        <v>5189</v>
      </c>
      <c r="B302" s="55" t="s">
        <v>2570</v>
      </c>
      <c r="C302" s="75">
        <v>44339277</v>
      </c>
      <c r="D302" s="75">
        <v>44339297</v>
      </c>
      <c r="E302" s="55">
        <f>D302-C302</f>
        <v>20</v>
      </c>
      <c r="F302" s="54" t="s">
        <v>3548</v>
      </c>
      <c r="G302" s="54" t="s">
        <v>3549</v>
      </c>
      <c r="H302" s="55" t="s">
        <v>5182</v>
      </c>
      <c r="I302" s="55" t="s">
        <v>5183</v>
      </c>
      <c r="J302" s="55" t="s">
        <v>5184</v>
      </c>
      <c r="K302" s="55" t="s">
        <v>5182</v>
      </c>
      <c r="L302" s="55" t="s">
        <v>4650</v>
      </c>
      <c r="M302" s="54" t="s">
        <v>6596</v>
      </c>
      <c r="N302" s="55">
        <v>0</v>
      </c>
      <c r="O302" s="55">
        <v>0</v>
      </c>
      <c r="P302" s="55" t="s">
        <v>6597</v>
      </c>
      <c r="Q302" s="54"/>
      <c r="R302" t="s">
        <v>6598</v>
      </c>
    </row>
    <row r="303" spans="1:18" x14ac:dyDescent="0.4">
      <c r="A303" s="54" t="s">
        <v>2565</v>
      </c>
      <c r="B303" s="55" t="s">
        <v>2570</v>
      </c>
      <c r="C303" s="75"/>
      <c r="D303" s="75" t="s">
        <v>2571</v>
      </c>
      <c r="E303" s="55"/>
      <c r="F303" s="54"/>
      <c r="G303" s="54"/>
      <c r="H303" s="55"/>
      <c r="I303" s="55"/>
      <c r="J303" s="55"/>
      <c r="K303" s="55"/>
      <c r="L303" s="55"/>
      <c r="M303" s="54"/>
      <c r="N303" s="55"/>
      <c r="O303" s="55"/>
      <c r="P303" s="55"/>
      <c r="Q303" s="54"/>
    </row>
    <row r="304" spans="1:18" x14ac:dyDescent="0.4">
      <c r="A304" s="54" t="s">
        <v>5349</v>
      </c>
      <c r="B304" s="55" t="s">
        <v>2695</v>
      </c>
      <c r="C304" s="75">
        <v>1604523</v>
      </c>
      <c r="D304" s="75">
        <v>1604552</v>
      </c>
      <c r="E304" s="55">
        <f t="shared" ref="E304:E335" si="13">D304-C304</f>
        <v>29</v>
      </c>
      <c r="F304" s="54" t="s">
        <v>3516</v>
      </c>
      <c r="G304" s="54" t="s">
        <v>3517</v>
      </c>
      <c r="H304" s="55" t="s">
        <v>5350</v>
      </c>
      <c r="I304" s="55" t="s">
        <v>5351</v>
      </c>
      <c r="J304" s="55" t="s">
        <v>5352</v>
      </c>
      <c r="K304" s="55" t="s">
        <v>5350</v>
      </c>
      <c r="L304" s="55" t="s">
        <v>4650</v>
      </c>
      <c r="M304" s="54" t="s">
        <v>5355</v>
      </c>
      <c r="N304" s="55">
        <v>0</v>
      </c>
      <c r="O304" s="55">
        <v>5</v>
      </c>
      <c r="P304" s="55" t="s">
        <v>4690</v>
      </c>
      <c r="Q304" s="54"/>
      <c r="R304" t="s">
        <v>6599</v>
      </c>
    </row>
    <row r="305" spans="1:18" s="54" customFormat="1" x14ac:dyDescent="0.4">
      <c r="A305" s="54" t="s">
        <v>5154</v>
      </c>
      <c r="B305" s="55" t="s">
        <v>2695</v>
      </c>
      <c r="C305" s="75">
        <v>5972320</v>
      </c>
      <c r="D305" s="75">
        <v>5972375</v>
      </c>
      <c r="E305" s="55">
        <f t="shared" si="13"/>
        <v>55</v>
      </c>
      <c r="F305" s="54" t="s">
        <v>3820</v>
      </c>
      <c r="G305" s="54" t="s">
        <v>3821</v>
      </c>
      <c r="H305" s="55" t="s">
        <v>3818</v>
      </c>
      <c r="I305" s="55" t="s">
        <v>3819</v>
      </c>
      <c r="J305" s="55" t="s">
        <v>5155</v>
      </c>
      <c r="K305" s="55" t="s">
        <v>5156</v>
      </c>
      <c r="L305" s="55" t="s">
        <v>157</v>
      </c>
      <c r="M305" s="54" t="s">
        <v>5157</v>
      </c>
      <c r="N305" s="55">
        <v>16</v>
      </c>
      <c r="O305" s="55">
        <v>57</v>
      </c>
      <c r="P305" s="55" t="s">
        <v>4656</v>
      </c>
      <c r="R305" t="s">
        <v>6600</v>
      </c>
    </row>
    <row r="306" spans="1:18" s="54" customFormat="1" x14ac:dyDescent="0.4">
      <c r="A306" t="s">
        <v>3989</v>
      </c>
      <c r="B306" s="53" t="s">
        <v>2695</v>
      </c>
      <c r="C306" s="78">
        <v>14067883</v>
      </c>
      <c r="D306" s="74">
        <v>14067908</v>
      </c>
      <c r="E306" s="53">
        <f t="shared" si="13"/>
        <v>25</v>
      </c>
      <c r="F306" t="s">
        <v>3992</v>
      </c>
      <c r="G306" t="s">
        <v>5824</v>
      </c>
      <c r="H306" s="53" t="s">
        <v>3990</v>
      </c>
      <c r="I306" s="53" t="s">
        <v>3991</v>
      </c>
      <c r="J306" s="53" t="s">
        <v>5825</v>
      </c>
      <c r="K306" s="53" t="s">
        <v>3991</v>
      </c>
      <c r="L306" s="53" t="s">
        <v>4650</v>
      </c>
      <c r="M306" t="s">
        <v>5826</v>
      </c>
      <c r="N306" s="53">
        <v>0</v>
      </c>
      <c r="O306" s="53">
        <v>23</v>
      </c>
      <c r="P306" s="53" t="s">
        <v>6601</v>
      </c>
      <c r="Q306"/>
      <c r="R306" t="s">
        <v>6602</v>
      </c>
    </row>
    <row r="307" spans="1:18" s="54" customFormat="1" x14ac:dyDescent="0.4">
      <c r="A307" t="s">
        <v>2735</v>
      </c>
      <c r="B307" s="53" t="s">
        <v>2695</v>
      </c>
      <c r="C307" s="74">
        <v>17341198</v>
      </c>
      <c r="D307" s="74">
        <v>17341235</v>
      </c>
      <c r="E307" s="53">
        <f t="shared" si="13"/>
        <v>37</v>
      </c>
      <c r="F307" t="s">
        <v>2738</v>
      </c>
      <c r="G307" t="s">
        <v>2739</v>
      </c>
      <c r="H307" s="53" t="s">
        <v>2736</v>
      </c>
      <c r="I307" s="53" t="s">
        <v>2737</v>
      </c>
      <c r="J307" s="53" t="s">
        <v>5556</v>
      </c>
      <c r="K307" s="53" t="s">
        <v>2737</v>
      </c>
      <c r="L307" s="53" t="s">
        <v>4650</v>
      </c>
      <c r="M307" t="s">
        <v>5557</v>
      </c>
      <c r="N307" s="53">
        <v>0</v>
      </c>
      <c r="O307" s="53">
        <v>38</v>
      </c>
      <c r="P307" s="53" t="s">
        <v>4656</v>
      </c>
      <c r="Q307"/>
      <c r="R307" t="s">
        <v>6603</v>
      </c>
    </row>
    <row r="308" spans="1:18" s="54" customFormat="1" x14ac:dyDescent="0.4">
      <c r="A308" t="s">
        <v>3416</v>
      </c>
      <c r="B308" s="53" t="s">
        <v>628</v>
      </c>
      <c r="C308" s="74">
        <v>9310083</v>
      </c>
      <c r="D308" s="74">
        <v>9310115</v>
      </c>
      <c r="E308" s="53">
        <f t="shared" si="13"/>
        <v>32</v>
      </c>
      <c r="F308" t="s">
        <v>3419</v>
      </c>
      <c r="G308" t="s">
        <v>3420</v>
      </c>
      <c r="H308" s="53" t="s">
        <v>3417</v>
      </c>
      <c r="I308" s="53" t="s">
        <v>3418</v>
      </c>
      <c r="J308" s="53" t="s">
        <v>5312</v>
      </c>
      <c r="K308" s="53" t="s">
        <v>3417</v>
      </c>
      <c r="L308" s="53" t="s">
        <v>4650</v>
      </c>
      <c r="M308" t="s">
        <v>5313</v>
      </c>
      <c r="N308" s="53">
        <v>0</v>
      </c>
      <c r="O308" s="53">
        <v>60</v>
      </c>
      <c r="P308" s="53" t="s">
        <v>4656</v>
      </c>
      <c r="Q308"/>
      <c r="R308" t="s">
        <v>6604</v>
      </c>
    </row>
    <row r="309" spans="1:18" s="54" customFormat="1" x14ac:dyDescent="0.4">
      <c r="A309" t="s">
        <v>623</v>
      </c>
      <c r="B309" s="53" t="s">
        <v>628</v>
      </c>
      <c r="C309" s="74">
        <v>12014588</v>
      </c>
      <c r="D309" s="74">
        <v>12014613</v>
      </c>
      <c r="E309" s="53">
        <f t="shared" si="13"/>
        <v>25</v>
      </c>
      <c r="F309" t="s">
        <v>626</v>
      </c>
      <c r="G309" t="s">
        <v>627</v>
      </c>
      <c r="H309" s="53" t="s">
        <v>624</v>
      </c>
      <c r="I309" s="53" t="s">
        <v>625</v>
      </c>
      <c r="J309" s="53" t="s">
        <v>4774</v>
      </c>
      <c r="K309" s="53" t="s">
        <v>4775</v>
      </c>
      <c r="L309" s="53" t="s">
        <v>157</v>
      </c>
      <c r="M309" t="s">
        <v>6605</v>
      </c>
      <c r="N309" s="53">
        <v>16</v>
      </c>
      <c r="O309" s="53">
        <v>60</v>
      </c>
      <c r="P309" s="53" t="s">
        <v>4656</v>
      </c>
      <c r="Q309"/>
      <c r="R309" t="s">
        <v>6606</v>
      </c>
    </row>
    <row r="310" spans="1:18" x14ac:dyDescent="0.4">
      <c r="A310" t="s">
        <v>3206</v>
      </c>
      <c r="B310" s="53" t="s">
        <v>628</v>
      </c>
      <c r="C310" s="74">
        <v>12231110</v>
      </c>
      <c r="D310" s="74">
        <v>12231157</v>
      </c>
      <c r="E310" s="53">
        <f t="shared" si="13"/>
        <v>47</v>
      </c>
      <c r="F310" t="s">
        <v>3209</v>
      </c>
      <c r="G310" t="s">
        <v>5880</v>
      </c>
      <c r="H310" s="53" t="s">
        <v>3207</v>
      </c>
      <c r="I310" s="53" t="s">
        <v>3208</v>
      </c>
      <c r="J310" s="53" t="s">
        <v>5881</v>
      </c>
      <c r="K310" s="53" t="s">
        <v>3207</v>
      </c>
      <c r="L310" s="53" t="s">
        <v>4650</v>
      </c>
      <c r="M310" t="s">
        <v>5882</v>
      </c>
      <c r="N310" s="53">
        <v>0</v>
      </c>
      <c r="O310" s="53">
        <v>18</v>
      </c>
      <c r="P310" s="53" t="s">
        <v>4656</v>
      </c>
      <c r="R310" t="s">
        <v>6607</v>
      </c>
    </row>
    <row r="311" spans="1:18" x14ac:dyDescent="0.4">
      <c r="A311" t="s">
        <v>2799</v>
      </c>
      <c r="B311" s="53" t="s">
        <v>628</v>
      </c>
      <c r="C311" s="74">
        <v>12233184</v>
      </c>
      <c r="D311" s="74">
        <v>12233225</v>
      </c>
      <c r="E311" s="53">
        <f t="shared" si="13"/>
        <v>41</v>
      </c>
      <c r="F311" t="s">
        <v>2802</v>
      </c>
      <c r="G311" t="s">
        <v>5884</v>
      </c>
      <c r="H311" s="53" t="s">
        <v>2800</v>
      </c>
      <c r="I311" s="53" t="s">
        <v>2801</v>
      </c>
      <c r="J311" s="53" t="s">
        <v>5885</v>
      </c>
      <c r="K311" s="53" t="s">
        <v>2800</v>
      </c>
      <c r="L311" s="53" t="s">
        <v>4650</v>
      </c>
      <c r="M311" t="s">
        <v>5886</v>
      </c>
      <c r="N311" s="53">
        <v>0</v>
      </c>
      <c r="O311" s="53">
        <v>60</v>
      </c>
      <c r="P311" s="53" t="s">
        <v>4656</v>
      </c>
      <c r="R311" t="s">
        <v>6608</v>
      </c>
    </row>
    <row r="312" spans="1:18" x14ac:dyDescent="0.4">
      <c r="A312" t="s">
        <v>978</v>
      </c>
      <c r="B312" s="53" t="s">
        <v>628</v>
      </c>
      <c r="C312" s="74">
        <v>12241630</v>
      </c>
      <c r="D312" s="74">
        <v>12241662</v>
      </c>
      <c r="E312" s="53">
        <f t="shared" si="13"/>
        <v>32</v>
      </c>
      <c r="F312" t="s">
        <v>981</v>
      </c>
      <c r="G312" t="s">
        <v>5888</v>
      </c>
      <c r="H312" s="53" t="s">
        <v>979</v>
      </c>
      <c r="I312" s="53" t="s">
        <v>980</v>
      </c>
      <c r="J312" s="53" t="s">
        <v>5889</v>
      </c>
      <c r="K312" s="53" t="s">
        <v>979</v>
      </c>
      <c r="L312" s="53" t="s">
        <v>4650</v>
      </c>
      <c r="M312" t="s">
        <v>5890</v>
      </c>
      <c r="N312" s="53">
        <v>0</v>
      </c>
      <c r="O312" s="53">
        <v>60</v>
      </c>
      <c r="P312" s="53" t="s">
        <v>4656</v>
      </c>
      <c r="R312" t="s">
        <v>6609</v>
      </c>
    </row>
    <row r="313" spans="1:18" x14ac:dyDescent="0.4">
      <c r="A313" t="s">
        <v>1001</v>
      </c>
      <c r="B313" s="53" t="s">
        <v>628</v>
      </c>
      <c r="C313" s="74">
        <v>12266102</v>
      </c>
      <c r="D313" s="74">
        <v>12266158</v>
      </c>
      <c r="E313" s="53">
        <f t="shared" si="13"/>
        <v>56</v>
      </c>
      <c r="F313" t="s">
        <v>1004</v>
      </c>
      <c r="G313" t="s">
        <v>5892</v>
      </c>
      <c r="H313" s="53" t="s">
        <v>1002</v>
      </c>
      <c r="I313" s="53" t="s">
        <v>1003</v>
      </c>
      <c r="J313" s="53" t="s">
        <v>5893</v>
      </c>
      <c r="K313" s="53" t="s">
        <v>1002</v>
      </c>
      <c r="L313" s="53" t="s">
        <v>4650</v>
      </c>
      <c r="M313" t="s">
        <v>5894</v>
      </c>
      <c r="N313" s="53">
        <v>0</v>
      </c>
      <c r="O313" s="53">
        <v>60</v>
      </c>
      <c r="P313" s="53" t="s">
        <v>4656</v>
      </c>
      <c r="R313" t="s">
        <v>6610</v>
      </c>
    </row>
    <row r="314" spans="1:18" x14ac:dyDescent="0.4">
      <c r="A314" t="s">
        <v>3869</v>
      </c>
      <c r="B314" s="53" t="s">
        <v>628</v>
      </c>
      <c r="C314" s="74">
        <v>12274750</v>
      </c>
      <c r="D314" s="74">
        <v>12274804</v>
      </c>
      <c r="E314" s="53">
        <f t="shared" si="13"/>
        <v>54</v>
      </c>
      <c r="F314" t="s">
        <v>3872</v>
      </c>
      <c r="G314" t="s">
        <v>5896</v>
      </c>
      <c r="H314" s="53" t="s">
        <v>3870</v>
      </c>
      <c r="I314" s="53" t="s">
        <v>3871</v>
      </c>
      <c r="J314" s="53" t="s">
        <v>5897</v>
      </c>
      <c r="K314" s="53" t="s">
        <v>3870</v>
      </c>
      <c r="L314" s="53" t="s">
        <v>4650</v>
      </c>
      <c r="M314" t="s">
        <v>5898</v>
      </c>
      <c r="N314" s="53">
        <v>0</v>
      </c>
      <c r="O314" s="53">
        <v>60</v>
      </c>
      <c r="P314" s="53" t="s">
        <v>4656</v>
      </c>
      <c r="R314" t="s">
        <v>6611</v>
      </c>
    </row>
    <row r="315" spans="1:18" s="54" customFormat="1" x14ac:dyDescent="0.4">
      <c r="A315" t="s">
        <v>3879</v>
      </c>
      <c r="B315" s="53" t="s">
        <v>628</v>
      </c>
      <c r="C315" s="74">
        <v>12275354</v>
      </c>
      <c r="D315" s="74">
        <v>12275402</v>
      </c>
      <c r="E315" s="53">
        <f t="shared" si="13"/>
        <v>48</v>
      </c>
      <c r="F315" t="s">
        <v>3882</v>
      </c>
      <c r="G315" t="s">
        <v>5900</v>
      </c>
      <c r="H315" s="53" t="s">
        <v>3880</v>
      </c>
      <c r="I315" s="53" t="s">
        <v>3881</v>
      </c>
      <c r="J315" s="53" t="s">
        <v>5901</v>
      </c>
      <c r="K315" s="53" t="s">
        <v>3881</v>
      </c>
      <c r="L315" s="53" t="s">
        <v>4650</v>
      </c>
      <c r="M315" t="s">
        <v>5902</v>
      </c>
      <c r="N315" s="53">
        <v>0</v>
      </c>
      <c r="O315" s="53">
        <v>60</v>
      </c>
      <c r="P315" s="53" t="s">
        <v>4656</v>
      </c>
      <c r="Q315"/>
      <c r="R315" t="s">
        <v>6612</v>
      </c>
    </row>
    <row r="316" spans="1:18" x14ac:dyDescent="0.4">
      <c r="A316" t="s">
        <v>3136</v>
      </c>
      <c r="B316" s="53" t="s">
        <v>628</v>
      </c>
      <c r="C316" s="74">
        <v>12276939</v>
      </c>
      <c r="D316" s="74">
        <v>12277000</v>
      </c>
      <c r="E316" s="53">
        <f t="shared" si="13"/>
        <v>61</v>
      </c>
      <c r="F316" t="s">
        <v>3139</v>
      </c>
      <c r="G316" t="s">
        <v>5904</v>
      </c>
      <c r="H316" s="53" t="s">
        <v>3137</v>
      </c>
      <c r="I316" s="53" t="s">
        <v>3138</v>
      </c>
      <c r="J316" s="53" t="s">
        <v>5905</v>
      </c>
      <c r="K316" s="53" t="s">
        <v>3137</v>
      </c>
      <c r="L316" s="53" t="s">
        <v>4650</v>
      </c>
      <c r="M316" t="s">
        <v>5906</v>
      </c>
      <c r="N316" s="53">
        <v>0</v>
      </c>
      <c r="O316" s="53">
        <v>60</v>
      </c>
      <c r="P316" s="53" t="s">
        <v>4656</v>
      </c>
      <c r="R316" t="s">
        <v>6613</v>
      </c>
    </row>
    <row r="317" spans="1:18" x14ac:dyDescent="0.4">
      <c r="A317" t="s">
        <v>928</v>
      </c>
      <c r="B317" s="53" t="s">
        <v>628</v>
      </c>
      <c r="C317" s="74">
        <v>12277074</v>
      </c>
      <c r="D317" s="74">
        <v>12277108</v>
      </c>
      <c r="E317" s="53">
        <f t="shared" si="13"/>
        <v>34</v>
      </c>
      <c r="F317" t="s">
        <v>931</v>
      </c>
      <c r="G317" t="s">
        <v>5908</v>
      </c>
      <c r="H317" s="53" t="s">
        <v>929</v>
      </c>
      <c r="I317" s="53" t="s">
        <v>930</v>
      </c>
      <c r="J317" s="53" t="s">
        <v>5909</v>
      </c>
      <c r="K317" s="53" t="s">
        <v>930</v>
      </c>
      <c r="L317" s="53" t="s">
        <v>4650</v>
      </c>
      <c r="M317" t="s">
        <v>5910</v>
      </c>
      <c r="N317" s="53">
        <v>0</v>
      </c>
      <c r="O317" s="53">
        <v>60</v>
      </c>
      <c r="P317" s="53" t="s">
        <v>4656</v>
      </c>
      <c r="R317" t="s">
        <v>6614</v>
      </c>
    </row>
    <row r="318" spans="1:18" x14ac:dyDescent="0.4">
      <c r="A318" t="s">
        <v>3196</v>
      </c>
      <c r="B318" s="53" t="s">
        <v>628</v>
      </c>
      <c r="C318" s="74">
        <v>12277629</v>
      </c>
      <c r="D318" s="74">
        <v>12277674</v>
      </c>
      <c r="E318" s="53">
        <f t="shared" si="13"/>
        <v>45</v>
      </c>
      <c r="F318" t="s">
        <v>3199</v>
      </c>
      <c r="G318" t="s">
        <v>5912</v>
      </c>
      <c r="H318" s="53" t="s">
        <v>3197</v>
      </c>
      <c r="I318" s="53" t="s">
        <v>3198</v>
      </c>
      <c r="J318" s="53" t="s">
        <v>5913</v>
      </c>
      <c r="K318" s="53" t="s">
        <v>3197</v>
      </c>
      <c r="L318" s="53" t="s">
        <v>4650</v>
      </c>
      <c r="M318" t="s">
        <v>6615</v>
      </c>
      <c r="N318" s="53">
        <v>0</v>
      </c>
      <c r="O318" s="53">
        <v>60</v>
      </c>
      <c r="P318" s="53" t="s">
        <v>4656</v>
      </c>
      <c r="R318" t="s">
        <v>6616</v>
      </c>
    </row>
    <row r="319" spans="1:18" x14ac:dyDescent="0.4">
      <c r="A319" t="s">
        <v>3979</v>
      </c>
      <c r="B319" s="53" t="s">
        <v>628</v>
      </c>
      <c r="C319" s="74">
        <v>12279253</v>
      </c>
      <c r="D319" s="74">
        <v>12279292</v>
      </c>
      <c r="E319" s="53">
        <f t="shared" si="13"/>
        <v>39</v>
      </c>
      <c r="F319" t="s">
        <v>3982</v>
      </c>
      <c r="G319" t="s">
        <v>5916</v>
      </c>
      <c r="H319" s="53" t="s">
        <v>3980</v>
      </c>
      <c r="I319" s="53" t="s">
        <v>3981</v>
      </c>
      <c r="J319" s="53" t="s">
        <v>5917</v>
      </c>
      <c r="K319" s="53" t="s">
        <v>3980</v>
      </c>
      <c r="L319" s="53" t="s">
        <v>4650</v>
      </c>
      <c r="M319" t="s">
        <v>5918</v>
      </c>
      <c r="N319" s="53">
        <v>0</v>
      </c>
      <c r="O319" s="53">
        <v>60</v>
      </c>
      <c r="P319" s="53" t="s">
        <v>4656</v>
      </c>
      <c r="R319" t="s">
        <v>6617</v>
      </c>
    </row>
    <row r="320" spans="1:18" x14ac:dyDescent="0.4">
      <c r="A320" t="s">
        <v>3126</v>
      </c>
      <c r="B320" s="53" t="s">
        <v>628</v>
      </c>
      <c r="C320" s="74">
        <v>12279588</v>
      </c>
      <c r="D320" s="74">
        <v>12279656</v>
      </c>
      <c r="E320" s="53">
        <f t="shared" si="13"/>
        <v>68</v>
      </c>
      <c r="F320" t="s">
        <v>3129</v>
      </c>
      <c r="G320" t="s">
        <v>5920</v>
      </c>
      <c r="H320" s="53" t="s">
        <v>3127</v>
      </c>
      <c r="I320" s="53" t="s">
        <v>3128</v>
      </c>
      <c r="J320" s="53" t="s">
        <v>5921</v>
      </c>
      <c r="K320" s="53" t="s">
        <v>3127</v>
      </c>
      <c r="L320" s="53" t="s">
        <v>4650</v>
      </c>
      <c r="M320" t="s">
        <v>5922</v>
      </c>
      <c r="N320" s="53">
        <v>0</v>
      </c>
      <c r="O320" s="53">
        <v>60</v>
      </c>
      <c r="P320" s="53" t="s">
        <v>4656</v>
      </c>
      <c r="R320" t="s">
        <v>6618</v>
      </c>
    </row>
    <row r="321" spans="1:18" x14ac:dyDescent="0.4">
      <c r="A321" t="s">
        <v>3238</v>
      </c>
      <c r="B321" s="53" t="s">
        <v>628</v>
      </c>
      <c r="C321" s="74">
        <v>12280864</v>
      </c>
      <c r="D321" s="74">
        <v>12280918</v>
      </c>
      <c r="E321" s="53">
        <f t="shared" si="13"/>
        <v>54</v>
      </c>
      <c r="F321" t="s">
        <v>3241</v>
      </c>
      <c r="G321" t="s">
        <v>5924</v>
      </c>
      <c r="H321" s="53" t="s">
        <v>3239</v>
      </c>
      <c r="I321" s="53" t="s">
        <v>3240</v>
      </c>
      <c r="J321" s="53" t="s">
        <v>5925</v>
      </c>
      <c r="K321" s="53" t="s">
        <v>3239</v>
      </c>
      <c r="L321" s="53" t="s">
        <v>4650</v>
      </c>
      <c r="M321" t="s">
        <v>5926</v>
      </c>
      <c r="N321" s="53">
        <v>0</v>
      </c>
      <c r="O321" s="53">
        <v>60</v>
      </c>
      <c r="P321" s="53" t="s">
        <v>4656</v>
      </c>
      <c r="R321" t="s">
        <v>6619</v>
      </c>
    </row>
    <row r="322" spans="1:18" x14ac:dyDescent="0.4">
      <c r="A322" t="s">
        <v>2953</v>
      </c>
      <c r="B322" s="53" t="s">
        <v>628</v>
      </c>
      <c r="C322" s="74">
        <v>12281060</v>
      </c>
      <c r="D322" s="74">
        <v>12281112</v>
      </c>
      <c r="E322" s="53">
        <f t="shared" si="13"/>
        <v>52</v>
      </c>
      <c r="F322" t="s">
        <v>2956</v>
      </c>
      <c r="G322" t="s">
        <v>5928</v>
      </c>
      <c r="H322" s="53" t="s">
        <v>2954</v>
      </c>
      <c r="I322" s="53" t="s">
        <v>2955</v>
      </c>
      <c r="J322" s="53" t="s">
        <v>5929</v>
      </c>
      <c r="K322" s="53" t="s">
        <v>2954</v>
      </c>
      <c r="L322" s="53" t="s">
        <v>4650</v>
      </c>
      <c r="M322" t="s">
        <v>5930</v>
      </c>
      <c r="N322" s="53">
        <v>0</v>
      </c>
      <c r="O322" s="53">
        <v>60</v>
      </c>
      <c r="P322" s="53" t="s">
        <v>4656</v>
      </c>
      <c r="R322" t="s">
        <v>6620</v>
      </c>
    </row>
    <row r="323" spans="1:18" x14ac:dyDescent="0.4">
      <c r="A323" t="s">
        <v>2831</v>
      </c>
      <c r="B323" s="53" t="s">
        <v>628</v>
      </c>
      <c r="C323" s="74">
        <v>12281469</v>
      </c>
      <c r="D323" s="74">
        <v>12281512</v>
      </c>
      <c r="E323" s="53">
        <f t="shared" si="13"/>
        <v>43</v>
      </c>
      <c r="F323" t="s">
        <v>2834</v>
      </c>
      <c r="G323" t="s">
        <v>5932</v>
      </c>
      <c r="H323" s="53" t="s">
        <v>2832</v>
      </c>
      <c r="I323" s="53" t="s">
        <v>2833</v>
      </c>
      <c r="J323" s="53" t="s">
        <v>5933</v>
      </c>
      <c r="K323" s="53" t="s">
        <v>2832</v>
      </c>
      <c r="L323" s="53" t="s">
        <v>4650</v>
      </c>
      <c r="M323" t="s">
        <v>5934</v>
      </c>
      <c r="N323" s="53">
        <v>0</v>
      </c>
      <c r="O323" s="53">
        <v>60</v>
      </c>
      <c r="P323" s="53" t="s">
        <v>4656</v>
      </c>
      <c r="R323" t="s">
        <v>6621</v>
      </c>
    </row>
    <row r="324" spans="1:18" x14ac:dyDescent="0.4">
      <c r="A324" t="s">
        <v>2820</v>
      </c>
      <c r="B324" s="53" t="s">
        <v>628</v>
      </c>
      <c r="C324" s="74">
        <v>12299969</v>
      </c>
      <c r="D324" s="74">
        <v>12299996</v>
      </c>
      <c r="E324" s="53">
        <f t="shared" si="13"/>
        <v>27</v>
      </c>
      <c r="F324" t="s">
        <v>2823</v>
      </c>
      <c r="G324" t="s">
        <v>5936</v>
      </c>
      <c r="H324" s="53" t="s">
        <v>2821</v>
      </c>
      <c r="I324" s="53" t="s">
        <v>2822</v>
      </c>
      <c r="J324" s="53" t="s">
        <v>5937</v>
      </c>
      <c r="K324" s="53" t="s">
        <v>2822</v>
      </c>
      <c r="L324" s="53" t="s">
        <v>4650</v>
      </c>
      <c r="M324" t="s">
        <v>5938</v>
      </c>
      <c r="N324" s="53">
        <v>0</v>
      </c>
      <c r="O324" s="53">
        <v>60</v>
      </c>
      <c r="P324" s="53" t="s">
        <v>4656</v>
      </c>
      <c r="R324" t="s">
        <v>6622</v>
      </c>
    </row>
    <row r="325" spans="1:18" x14ac:dyDescent="0.4">
      <c r="A325" t="s">
        <v>3859</v>
      </c>
      <c r="B325" s="53" t="s">
        <v>628</v>
      </c>
      <c r="C325" s="74">
        <v>12341513</v>
      </c>
      <c r="D325" s="74">
        <v>12341541</v>
      </c>
      <c r="E325" s="53">
        <f t="shared" si="13"/>
        <v>28</v>
      </c>
      <c r="F325" t="s">
        <v>3862</v>
      </c>
      <c r="G325" t="s">
        <v>5940</v>
      </c>
      <c r="H325" s="53" t="s">
        <v>3860</v>
      </c>
      <c r="I325" s="53" t="s">
        <v>3861</v>
      </c>
      <c r="J325" s="53" t="s">
        <v>5941</v>
      </c>
      <c r="K325" s="53" t="s">
        <v>3861</v>
      </c>
      <c r="L325" s="53" t="s">
        <v>4650</v>
      </c>
      <c r="M325" t="s">
        <v>5942</v>
      </c>
      <c r="N325" s="53">
        <v>0</v>
      </c>
      <c r="O325" s="53">
        <v>60</v>
      </c>
      <c r="P325" s="53" t="s">
        <v>5943</v>
      </c>
      <c r="R325" t="s">
        <v>6623</v>
      </c>
    </row>
    <row r="326" spans="1:18" x14ac:dyDescent="0.4">
      <c r="A326" t="s">
        <v>3004</v>
      </c>
      <c r="B326" s="53" t="s">
        <v>628</v>
      </c>
      <c r="C326" s="74">
        <v>12359187</v>
      </c>
      <c r="D326" s="74">
        <v>12359222</v>
      </c>
      <c r="E326" s="53">
        <f t="shared" si="13"/>
        <v>35</v>
      </c>
      <c r="F326" t="s">
        <v>3007</v>
      </c>
      <c r="G326" t="s">
        <v>5945</v>
      </c>
      <c r="H326" s="53" t="s">
        <v>3005</v>
      </c>
      <c r="I326" s="53" t="s">
        <v>3006</v>
      </c>
      <c r="J326" s="53" t="s">
        <v>5946</v>
      </c>
      <c r="K326" s="53" t="s">
        <v>3006</v>
      </c>
      <c r="L326" s="53" t="s">
        <v>4650</v>
      </c>
      <c r="M326" t="s">
        <v>5947</v>
      </c>
      <c r="N326" s="53">
        <v>0</v>
      </c>
      <c r="O326" s="53">
        <v>60</v>
      </c>
      <c r="P326" s="53" t="s">
        <v>4656</v>
      </c>
      <c r="R326" t="s">
        <v>6624</v>
      </c>
    </row>
    <row r="327" spans="1:18" x14ac:dyDescent="0.4">
      <c r="A327" t="s">
        <v>3146</v>
      </c>
      <c r="B327" s="53" t="s">
        <v>628</v>
      </c>
      <c r="C327" s="74">
        <v>12363169</v>
      </c>
      <c r="D327" s="74">
        <v>12363212</v>
      </c>
      <c r="E327" s="53">
        <f t="shared" si="13"/>
        <v>43</v>
      </c>
      <c r="F327" t="s">
        <v>3149</v>
      </c>
      <c r="G327" t="s">
        <v>5949</v>
      </c>
      <c r="H327" s="53" t="s">
        <v>3147</v>
      </c>
      <c r="I327" s="53" t="s">
        <v>3148</v>
      </c>
      <c r="J327" s="53" t="s">
        <v>5950</v>
      </c>
      <c r="K327" s="53" t="s">
        <v>3148</v>
      </c>
      <c r="L327" s="53" t="s">
        <v>4650</v>
      </c>
      <c r="M327" t="s">
        <v>5951</v>
      </c>
      <c r="N327" s="53">
        <v>0</v>
      </c>
      <c r="O327" s="53">
        <v>60</v>
      </c>
      <c r="P327" s="53" t="s">
        <v>5340</v>
      </c>
      <c r="R327" t="s">
        <v>6625</v>
      </c>
    </row>
    <row r="328" spans="1:18" s="54" customFormat="1" x14ac:dyDescent="0.4">
      <c r="A328" t="s">
        <v>967</v>
      </c>
      <c r="B328" s="53" t="s">
        <v>628</v>
      </c>
      <c r="C328" s="74">
        <v>12385877</v>
      </c>
      <c r="D328" s="74">
        <v>12385919</v>
      </c>
      <c r="E328" s="53">
        <f t="shared" si="13"/>
        <v>42</v>
      </c>
      <c r="F328" t="s">
        <v>970</v>
      </c>
      <c r="G328" t="s">
        <v>5953</v>
      </c>
      <c r="H328" s="53" t="s">
        <v>968</v>
      </c>
      <c r="I328" s="53" t="s">
        <v>969</v>
      </c>
      <c r="J328" s="53" t="s">
        <v>5954</v>
      </c>
      <c r="K328" s="53" t="s">
        <v>969</v>
      </c>
      <c r="L328" s="53" t="s">
        <v>4650</v>
      </c>
      <c r="M328" t="s">
        <v>5955</v>
      </c>
      <c r="N328" s="53">
        <v>0</v>
      </c>
      <c r="O328" s="53">
        <v>60</v>
      </c>
      <c r="P328" s="53" t="s">
        <v>4690</v>
      </c>
      <c r="Q328"/>
      <c r="R328" t="s">
        <v>6626</v>
      </c>
    </row>
    <row r="329" spans="1:18" s="54" customFormat="1" x14ac:dyDescent="0.4">
      <c r="A329" t="s">
        <v>3186</v>
      </c>
      <c r="B329" s="53" t="s">
        <v>628</v>
      </c>
      <c r="C329" s="74">
        <v>12400413</v>
      </c>
      <c r="D329" s="74">
        <v>12400459</v>
      </c>
      <c r="E329" s="53">
        <f t="shared" si="13"/>
        <v>46</v>
      </c>
      <c r="F329" t="s">
        <v>3189</v>
      </c>
      <c r="G329" t="s">
        <v>5957</v>
      </c>
      <c r="H329" s="53" t="s">
        <v>3187</v>
      </c>
      <c r="I329" s="53" t="s">
        <v>3188</v>
      </c>
      <c r="J329" s="53" t="s">
        <v>5958</v>
      </c>
      <c r="K329" s="53" t="s">
        <v>3188</v>
      </c>
      <c r="L329" s="53" t="s">
        <v>4650</v>
      </c>
      <c r="M329" t="s">
        <v>6627</v>
      </c>
      <c r="N329" s="53">
        <v>0</v>
      </c>
      <c r="O329" s="53">
        <v>60</v>
      </c>
      <c r="P329" s="53" t="s">
        <v>4656</v>
      </c>
      <c r="Q329"/>
      <c r="R329" t="s">
        <v>6628</v>
      </c>
    </row>
    <row r="330" spans="1:18" s="54" customFormat="1" x14ac:dyDescent="0.4">
      <c r="A330" t="s">
        <v>2943</v>
      </c>
      <c r="B330" s="53" t="s">
        <v>628</v>
      </c>
      <c r="C330" s="74">
        <v>12401459</v>
      </c>
      <c r="D330" s="74">
        <v>12401520</v>
      </c>
      <c r="E330" s="53">
        <f t="shared" si="13"/>
        <v>61</v>
      </c>
      <c r="F330" t="s">
        <v>2946</v>
      </c>
      <c r="G330" t="s">
        <v>5961</v>
      </c>
      <c r="H330" s="53" t="s">
        <v>2944</v>
      </c>
      <c r="I330" s="53" t="s">
        <v>2945</v>
      </c>
      <c r="J330" s="53" t="s">
        <v>5962</v>
      </c>
      <c r="K330" s="53" t="s">
        <v>2945</v>
      </c>
      <c r="L330" s="53" t="s">
        <v>4650</v>
      </c>
      <c r="M330" t="s">
        <v>5963</v>
      </c>
      <c r="N330" s="53">
        <v>0</v>
      </c>
      <c r="O330" s="53">
        <v>60</v>
      </c>
      <c r="P330" s="53" t="s">
        <v>4656</v>
      </c>
      <c r="Q330"/>
      <c r="R330" t="s">
        <v>6629</v>
      </c>
    </row>
    <row r="331" spans="1:18" s="54" customFormat="1" x14ac:dyDescent="0.4">
      <c r="A331" t="s">
        <v>990</v>
      </c>
      <c r="B331" s="53" t="s">
        <v>628</v>
      </c>
      <c r="C331" s="74">
        <v>12401689</v>
      </c>
      <c r="D331" s="74">
        <v>12401729</v>
      </c>
      <c r="E331" s="53">
        <f t="shared" si="13"/>
        <v>40</v>
      </c>
      <c r="F331" t="s">
        <v>993</v>
      </c>
      <c r="G331" t="s">
        <v>5965</v>
      </c>
      <c r="H331" s="53" t="s">
        <v>991</v>
      </c>
      <c r="I331" s="53" t="s">
        <v>992</v>
      </c>
      <c r="J331" s="53" t="s">
        <v>5966</v>
      </c>
      <c r="K331" s="53" t="s">
        <v>992</v>
      </c>
      <c r="L331" s="53" t="s">
        <v>4650</v>
      </c>
      <c r="M331" t="s">
        <v>5967</v>
      </c>
      <c r="N331" s="53">
        <v>0</v>
      </c>
      <c r="O331" s="53">
        <v>60</v>
      </c>
      <c r="P331" s="53" t="s">
        <v>5734</v>
      </c>
      <c r="Q331"/>
      <c r="R331" t="s">
        <v>6630</v>
      </c>
    </row>
    <row r="332" spans="1:18" s="54" customFormat="1" x14ac:dyDescent="0.4">
      <c r="A332" t="s">
        <v>943</v>
      </c>
      <c r="B332" s="53" t="s">
        <v>628</v>
      </c>
      <c r="C332" s="74">
        <v>12402136</v>
      </c>
      <c r="D332" s="74">
        <v>12402193</v>
      </c>
      <c r="E332" s="53">
        <f t="shared" si="13"/>
        <v>57</v>
      </c>
      <c r="F332" t="s">
        <v>946</v>
      </c>
      <c r="G332" t="s">
        <v>5969</v>
      </c>
      <c r="H332" s="53" t="s">
        <v>944</v>
      </c>
      <c r="I332" s="53" t="s">
        <v>945</v>
      </c>
      <c r="J332" s="53" t="s">
        <v>5970</v>
      </c>
      <c r="K332" s="53" t="s">
        <v>944</v>
      </c>
      <c r="L332" s="53" t="s">
        <v>4650</v>
      </c>
      <c r="M332" t="s">
        <v>5971</v>
      </c>
      <c r="N332" s="53">
        <v>0</v>
      </c>
      <c r="O332" s="53">
        <v>60</v>
      </c>
      <c r="P332" s="53" t="s">
        <v>4656</v>
      </c>
      <c r="Q332"/>
      <c r="R332" t="s">
        <v>6631</v>
      </c>
    </row>
    <row r="333" spans="1:18" s="54" customFormat="1" x14ac:dyDescent="0.4">
      <c r="A333" t="s">
        <v>3969</v>
      </c>
      <c r="B333" s="53" t="s">
        <v>628</v>
      </c>
      <c r="C333" s="74">
        <v>12404701</v>
      </c>
      <c r="D333" s="74">
        <v>12404734</v>
      </c>
      <c r="E333" s="53">
        <f t="shared" si="13"/>
        <v>33</v>
      </c>
      <c r="F333" t="s">
        <v>3972</v>
      </c>
      <c r="G333" t="s">
        <v>5973</v>
      </c>
      <c r="H333" s="53" t="s">
        <v>3970</v>
      </c>
      <c r="I333" s="53" t="s">
        <v>3971</v>
      </c>
      <c r="J333" s="53" t="s">
        <v>5974</v>
      </c>
      <c r="K333" s="53" t="s">
        <v>3971</v>
      </c>
      <c r="L333" s="53" t="s">
        <v>4650</v>
      </c>
      <c r="M333" t="s">
        <v>5975</v>
      </c>
      <c r="N333" s="53">
        <v>0</v>
      </c>
      <c r="O333" s="53">
        <v>60</v>
      </c>
      <c r="P333" s="53" t="s">
        <v>4656</v>
      </c>
      <c r="Q333"/>
      <c r="R333" t="s">
        <v>6632</v>
      </c>
    </row>
    <row r="334" spans="1:18" s="54" customFormat="1" x14ac:dyDescent="0.4">
      <c r="A334" t="s">
        <v>3014</v>
      </c>
      <c r="B334" s="53" t="s">
        <v>628</v>
      </c>
      <c r="C334" s="74">
        <v>12405273</v>
      </c>
      <c r="D334" s="74">
        <v>12405298</v>
      </c>
      <c r="E334" s="53">
        <f t="shared" si="13"/>
        <v>25</v>
      </c>
      <c r="F334" t="s">
        <v>3017</v>
      </c>
      <c r="G334" t="s">
        <v>5977</v>
      </c>
      <c r="H334" s="53" t="s">
        <v>3015</v>
      </c>
      <c r="I334" s="53" t="s">
        <v>3016</v>
      </c>
      <c r="J334" s="53" t="s">
        <v>5978</v>
      </c>
      <c r="K334" s="53" t="s">
        <v>3015</v>
      </c>
      <c r="L334" s="53" t="s">
        <v>4650</v>
      </c>
      <c r="M334" t="s">
        <v>5979</v>
      </c>
      <c r="N334" s="53">
        <v>0</v>
      </c>
      <c r="O334" s="53">
        <v>60</v>
      </c>
      <c r="P334" s="53" t="s">
        <v>4656</v>
      </c>
      <c r="Q334"/>
      <c r="R334" t="s">
        <v>6633</v>
      </c>
    </row>
    <row r="335" spans="1:18" x14ac:dyDescent="0.4">
      <c r="A335" t="s">
        <v>3839</v>
      </c>
      <c r="B335" s="53" t="s">
        <v>628</v>
      </c>
      <c r="C335" s="74">
        <v>12406010</v>
      </c>
      <c r="D335" s="74">
        <v>12406045</v>
      </c>
      <c r="E335" s="53">
        <f t="shared" si="13"/>
        <v>35</v>
      </c>
      <c r="F335" t="s">
        <v>3842</v>
      </c>
      <c r="G335" t="s">
        <v>5981</v>
      </c>
      <c r="H335" s="53" t="s">
        <v>3840</v>
      </c>
      <c r="I335" s="53" t="s">
        <v>3841</v>
      </c>
      <c r="J335" s="53" t="s">
        <v>5982</v>
      </c>
      <c r="K335" s="53" t="s">
        <v>3841</v>
      </c>
      <c r="L335" s="53" t="s">
        <v>4650</v>
      </c>
      <c r="M335" t="s">
        <v>5983</v>
      </c>
      <c r="N335" s="53">
        <v>0</v>
      </c>
      <c r="O335" s="53">
        <v>60</v>
      </c>
      <c r="P335" s="53" t="s">
        <v>4656</v>
      </c>
      <c r="R335" t="s">
        <v>6634</v>
      </c>
    </row>
    <row r="336" spans="1:18" x14ac:dyDescent="0.4">
      <c r="A336" t="s">
        <v>3929</v>
      </c>
      <c r="B336" s="53" t="s">
        <v>628</v>
      </c>
      <c r="C336" s="74">
        <v>12406621</v>
      </c>
      <c r="D336" s="74">
        <v>12406663</v>
      </c>
      <c r="E336" s="53">
        <f t="shared" ref="E336:E367" si="14">D336-C336</f>
        <v>42</v>
      </c>
      <c r="F336" t="s">
        <v>3932</v>
      </c>
      <c r="G336" t="s">
        <v>5985</v>
      </c>
      <c r="H336" s="53" t="s">
        <v>3930</v>
      </c>
      <c r="I336" s="53" t="s">
        <v>3931</v>
      </c>
      <c r="J336" s="53" t="s">
        <v>5986</v>
      </c>
      <c r="K336" s="53" t="s">
        <v>3930</v>
      </c>
      <c r="L336" s="53" t="s">
        <v>4650</v>
      </c>
      <c r="M336" t="s">
        <v>5987</v>
      </c>
      <c r="N336" s="53">
        <v>0</v>
      </c>
      <c r="O336" s="53">
        <v>60</v>
      </c>
      <c r="P336" s="53" t="s">
        <v>4656</v>
      </c>
      <c r="R336" t="s">
        <v>6635</v>
      </c>
    </row>
    <row r="337" spans="1:18" x14ac:dyDescent="0.4">
      <c r="A337" s="54" t="s">
        <v>6351</v>
      </c>
      <c r="B337" s="55" t="s">
        <v>628</v>
      </c>
      <c r="C337" s="75">
        <v>12410127</v>
      </c>
      <c r="D337" s="75">
        <v>12410152</v>
      </c>
      <c r="E337" s="55">
        <f t="shared" si="14"/>
        <v>25</v>
      </c>
      <c r="F337" s="54" t="s">
        <v>3952</v>
      </c>
      <c r="G337" s="54" t="s">
        <v>5989</v>
      </c>
      <c r="H337" s="55" t="s">
        <v>3950</v>
      </c>
      <c r="I337" s="55" t="s">
        <v>3951</v>
      </c>
      <c r="J337" s="55" t="s">
        <v>5990</v>
      </c>
      <c r="K337" s="55" t="s">
        <v>3950</v>
      </c>
      <c r="L337" s="55" t="s">
        <v>4650</v>
      </c>
      <c r="M337" s="54" t="s">
        <v>6636</v>
      </c>
      <c r="N337" s="55">
        <v>0</v>
      </c>
      <c r="O337" s="55">
        <v>0</v>
      </c>
      <c r="P337" s="55" t="s">
        <v>4656</v>
      </c>
      <c r="Q337" s="54"/>
      <c r="R337" t="s">
        <v>6637</v>
      </c>
    </row>
    <row r="338" spans="1:18" x14ac:dyDescent="0.4">
      <c r="A338" t="s">
        <v>1608</v>
      </c>
      <c r="B338" s="53" t="s">
        <v>628</v>
      </c>
      <c r="C338" s="74">
        <v>18849634</v>
      </c>
      <c r="D338" s="74">
        <v>18849666</v>
      </c>
      <c r="E338" s="53">
        <f t="shared" si="14"/>
        <v>32</v>
      </c>
      <c r="F338" t="s">
        <v>1611</v>
      </c>
      <c r="G338" t="s">
        <v>1612</v>
      </c>
      <c r="H338" s="53" t="s">
        <v>1609</v>
      </c>
      <c r="I338" s="53" t="s">
        <v>1610</v>
      </c>
      <c r="J338" s="53" t="s">
        <v>5626</v>
      </c>
      <c r="K338" s="53" t="s">
        <v>1609</v>
      </c>
      <c r="L338" s="53" t="s">
        <v>4650</v>
      </c>
      <c r="M338" t="s">
        <v>5627</v>
      </c>
      <c r="N338" s="53">
        <v>16</v>
      </c>
      <c r="O338" s="53">
        <v>60</v>
      </c>
      <c r="P338" s="53" t="s">
        <v>5628</v>
      </c>
      <c r="R338" t="s">
        <v>6638</v>
      </c>
    </row>
    <row r="339" spans="1:18" x14ac:dyDescent="0.4">
      <c r="A339" s="54" t="s">
        <v>4800</v>
      </c>
      <c r="B339" s="55" t="s">
        <v>628</v>
      </c>
      <c r="C339" s="75">
        <v>21172981</v>
      </c>
      <c r="D339" s="75">
        <v>21173020</v>
      </c>
      <c r="E339" s="55">
        <f t="shared" si="14"/>
        <v>39</v>
      </c>
      <c r="F339" s="54" t="s">
        <v>919</v>
      </c>
      <c r="G339" s="54" t="s">
        <v>920</v>
      </c>
      <c r="H339" s="55" t="s">
        <v>4807</v>
      </c>
      <c r="I339" s="55" t="s">
        <v>4808</v>
      </c>
      <c r="J339" s="55" t="s">
        <v>4809</v>
      </c>
      <c r="K339" s="55" t="s">
        <v>4807</v>
      </c>
      <c r="L339" s="55" t="s">
        <v>4650</v>
      </c>
      <c r="M339" s="54" t="s">
        <v>4810</v>
      </c>
      <c r="N339" s="55">
        <v>0</v>
      </c>
      <c r="O339" s="55">
        <v>34</v>
      </c>
      <c r="P339" s="55" t="s">
        <v>4656</v>
      </c>
      <c r="Q339" s="54"/>
      <c r="R339" t="s">
        <v>6639</v>
      </c>
    </row>
    <row r="340" spans="1:18" s="54" customFormat="1" x14ac:dyDescent="0.4">
      <c r="A340" t="s">
        <v>2424</v>
      </c>
      <c r="B340" s="53" t="s">
        <v>628</v>
      </c>
      <c r="C340" s="74">
        <v>27509661</v>
      </c>
      <c r="D340" s="74">
        <v>27509692</v>
      </c>
      <c r="E340" s="53">
        <f t="shared" si="14"/>
        <v>31</v>
      </c>
      <c r="F340" t="s">
        <v>2427</v>
      </c>
      <c r="G340" t="s">
        <v>2428</v>
      </c>
      <c r="H340" s="53" t="s">
        <v>2425</v>
      </c>
      <c r="I340" s="53" t="s">
        <v>2426</v>
      </c>
      <c r="J340" s="53" t="s">
        <v>5510</v>
      </c>
      <c r="K340" s="53" t="s">
        <v>2425</v>
      </c>
      <c r="L340" s="53" t="s">
        <v>4650</v>
      </c>
      <c r="M340" t="s">
        <v>5511</v>
      </c>
      <c r="N340" s="53">
        <v>16</v>
      </c>
      <c r="O340" s="53">
        <v>60</v>
      </c>
      <c r="P340" s="53" t="s">
        <v>5169</v>
      </c>
      <c r="Q340"/>
      <c r="R340" t="s">
        <v>6640</v>
      </c>
    </row>
    <row r="341" spans="1:18" s="54" customFormat="1" x14ac:dyDescent="0.4">
      <c r="A341" t="s">
        <v>3481</v>
      </c>
      <c r="B341" s="53" t="s">
        <v>628</v>
      </c>
      <c r="C341" s="78">
        <v>28489741</v>
      </c>
      <c r="D341" s="74">
        <v>28489780</v>
      </c>
      <c r="E341" s="53">
        <f t="shared" si="14"/>
        <v>39</v>
      </c>
      <c r="F341" t="s">
        <v>3484</v>
      </c>
      <c r="G341" t="s">
        <v>3485</v>
      </c>
      <c r="H341" s="53" t="s">
        <v>3482</v>
      </c>
      <c r="I341" s="53" t="s">
        <v>3483</v>
      </c>
      <c r="J341" s="53" t="s">
        <v>4894</v>
      </c>
      <c r="K341" s="53" t="s">
        <v>3482</v>
      </c>
      <c r="L341" s="53" t="s">
        <v>4650</v>
      </c>
      <c r="M341" t="s">
        <v>6641</v>
      </c>
      <c r="N341" s="53">
        <v>16</v>
      </c>
      <c r="O341" s="53">
        <v>60</v>
      </c>
      <c r="P341" s="53" t="s">
        <v>4661</v>
      </c>
      <c r="Q341"/>
      <c r="R341" t="s">
        <v>6642</v>
      </c>
    </row>
    <row r="342" spans="1:18" s="54" customFormat="1" x14ac:dyDescent="0.4">
      <c r="A342" t="s">
        <v>3589</v>
      </c>
      <c r="B342" s="53" t="s">
        <v>628</v>
      </c>
      <c r="C342" s="74">
        <v>37080434</v>
      </c>
      <c r="D342" s="74">
        <v>37080463</v>
      </c>
      <c r="E342" s="53">
        <f t="shared" si="14"/>
        <v>29</v>
      </c>
      <c r="F342" t="s">
        <v>3592</v>
      </c>
      <c r="G342" t="s">
        <v>3593</v>
      </c>
      <c r="H342" s="53" t="s">
        <v>3590</v>
      </c>
      <c r="I342" s="53" t="s">
        <v>3591</v>
      </c>
      <c r="J342" s="53" t="s">
        <v>5034</v>
      </c>
      <c r="K342" s="53" t="s">
        <v>5035</v>
      </c>
      <c r="L342" s="53" t="s">
        <v>157</v>
      </c>
      <c r="M342" t="s">
        <v>5036</v>
      </c>
      <c r="N342" s="53">
        <v>0</v>
      </c>
      <c r="O342" s="53">
        <v>12</v>
      </c>
      <c r="P342" s="53" t="s">
        <v>5037</v>
      </c>
      <c r="Q342"/>
      <c r="R342" t="s">
        <v>6643</v>
      </c>
    </row>
    <row r="343" spans="1:18" x14ac:dyDescent="0.4">
      <c r="A343" t="s">
        <v>2084</v>
      </c>
      <c r="B343" s="53" t="s">
        <v>628</v>
      </c>
      <c r="C343" s="74">
        <v>37155906</v>
      </c>
      <c r="D343" s="74">
        <v>37155946</v>
      </c>
      <c r="E343" s="53">
        <f t="shared" si="14"/>
        <v>40</v>
      </c>
      <c r="F343" t="s">
        <v>2087</v>
      </c>
      <c r="G343" t="s">
        <v>2088</v>
      </c>
      <c r="H343" s="53" t="s">
        <v>2085</v>
      </c>
      <c r="I343" s="53" t="s">
        <v>2086</v>
      </c>
      <c r="J343" s="53" t="s">
        <v>4986</v>
      </c>
      <c r="K343" s="53" t="s">
        <v>2086</v>
      </c>
      <c r="L343" s="53" t="s">
        <v>4650</v>
      </c>
      <c r="M343" t="s">
        <v>4987</v>
      </c>
      <c r="N343" s="53">
        <v>0</v>
      </c>
      <c r="O343" s="53">
        <v>60</v>
      </c>
      <c r="P343" s="53" t="s">
        <v>4700</v>
      </c>
      <c r="R343" t="s">
        <v>6644</v>
      </c>
    </row>
    <row r="344" spans="1:18" x14ac:dyDescent="0.4">
      <c r="A344" t="s">
        <v>1726</v>
      </c>
      <c r="B344" s="53" t="s">
        <v>578</v>
      </c>
      <c r="C344" s="74">
        <v>7893252</v>
      </c>
      <c r="D344" s="74">
        <v>7893296</v>
      </c>
      <c r="E344" s="53">
        <f t="shared" si="14"/>
        <v>44</v>
      </c>
      <c r="F344" t="s">
        <v>1729</v>
      </c>
      <c r="G344" t="s">
        <v>1730</v>
      </c>
      <c r="H344" s="53" t="s">
        <v>1727</v>
      </c>
      <c r="I344" s="53" t="s">
        <v>1728</v>
      </c>
      <c r="J344" s="53" t="s">
        <v>5107</v>
      </c>
      <c r="K344" s="53" t="s">
        <v>5108</v>
      </c>
      <c r="L344" s="53" t="s">
        <v>157</v>
      </c>
      <c r="M344" t="s">
        <v>6645</v>
      </c>
      <c r="N344" s="53">
        <v>16</v>
      </c>
      <c r="O344" s="53">
        <v>60</v>
      </c>
      <c r="P344" s="53" t="s">
        <v>4656</v>
      </c>
      <c r="R344" t="s">
        <v>6646</v>
      </c>
    </row>
    <row r="345" spans="1:18" x14ac:dyDescent="0.4">
      <c r="A345" t="s">
        <v>3166</v>
      </c>
      <c r="B345" s="53" t="s">
        <v>578</v>
      </c>
      <c r="C345" s="74">
        <v>12582459</v>
      </c>
      <c r="D345" s="74">
        <v>12582492</v>
      </c>
      <c r="E345" s="53">
        <f t="shared" si="14"/>
        <v>33</v>
      </c>
      <c r="F345" t="s">
        <v>3169</v>
      </c>
      <c r="G345" t="s">
        <v>5997</v>
      </c>
      <c r="H345" s="53" t="s">
        <v>3167</v>
      </c>
      <c r="I345" s="53" t="s">
        <v>3168</v>
      </c>
      <c r="J345" s="53" t="s">
        <v>5998</v>
      </c>
      <c r="K345" s="53" t="s">
        <v>6647</v>
      </c>
      <c r="L345" s="53" t="s">
        <v>157</v>
      </c>
      <c r="M345" t="s">
        <v>6648</v>
      </c>
      <c r="N345" s="53">
        <v>16</v>
      </c>
      <c r="O345" s="53">
        <v>60</v>
      </c>
      <c r="P345" s="53" t="s">
        <v>4656</v>
      </c>
      <c r="R345" t="s">
        <v>6649</v>
      </c>
    </row>
    <row r="346" spans="1:18" x14ac:dyDescent="0.4">
      <c r="A346" t="s">
        <v>573</v>
      </c>
      <c r="B346" s="53" t="s">
        <v>578</v>
      </c>
      <c r="C346" s="74">
        <v>16022150</v>
      </c>
      <c r="D346" s="74">
        <v>16022207</v>
      </c>
      <c r="E346" s="53">
        <f t="shared" si="14"/>
        <v>57</v>
      </c>
      <c r="F346" t="s">
        <v>576</v>
      </c>
      <c r="G346" t="s">
        <v>577</v>
      </c>
      <c r="H346" s="53" t="s">
        <v>4817</v>
      </c>
      <c r="I346" s="53" t="s">
        <v>4818</v>
      </c>
      <c r="J346" s="53" t="s">
        <v>4819</v>
      </c>
      <c r="K346" s="53" t="s">
        <v>4817</v>
      </c>
      <c r="L346" s="53" t="s">
        <v>4650</v>
      </c>
      <c r="M346" t="s">
        <v>6650</v>
      </c>
      <c r="N346" s="53">
        <v>0</v>
      </c>
      <c r="O346" s="53">
        <v>60</v>
      </c>
      <c r="P346" s="53" t="s">
        <v>4656</v>
      </c>
      <c r="R346" t="s">
        <v>6651</v>
      </c>
    </row>
    <row r="347" spans="1:18" x14ac:dyDescent="0.4">
      <c r="A347" t="s">
        <v>3849</v>
      </c>
      <c r="B347" s="53" t="s">
        <v>578</v>
      </c>
      <c r="C347" s="74">
        <v>17054542</v>
      </c>
      <c r="D347" s="74">
        <v>17054573</v>
      </c>
      <c r="E347" s="53">
        <f t="shared" si="14"/>
        <v>31</v>
      </c>
      <c r="F347" t="s">
        <v>3852</v>
      </c>
      <c r="G347" t="s">
        <v>3853</v>
      </c>
      <c r="H347" s="53" t="s">
        <v>3850</v>
      </c>
      <c r="I347" s="53" t="s">
        <v>3851</v>
      </c>
      <c r="J347" s="53" t="s">
        <v>5993</v>
      </c>
      <c r="K347" s="53" t="s">
        <v>6652</v>
      </c>
      <c r="L347" s="53" t="s">
        <v>157</v>
      </c>
      <c r="M347" t="s">
        <v>6653</v>
      </c>
      <c r="N347" s="53">
        <v>16</v>
      </c>
      <c r="O347" s="53">
        <v>60</v>
      </c>
      <c r="P347" s="53" t="s">
        <v>4656</v>
      </c>
      <c r="R347" t="s">
        <v>6654</v>
      </c>
    </row>
    <row r="348" spans="1:18" x14ac:dyDescent="0.4">
      <c r="A348" t="s">
        <v>1585</v>
      </c>
      <c r="B348" s="53" t="s">
        <v>578</v>
      </c>
      <c r="C348" s="74">
        <v>19105839</v>
      </c>
      <c r="D348" s="74">
        <v>19105883</v>
      </c>
      <c r="E348" s="53">
        <f t="shared" si="14"/>
        <v>44</v>
      </c>
      <c r="F348" t="s">
        <v>1588</v>
      </c>
      <c r="G348" t="s">
        <v>1589</v>
      </c>
      <c r="H348" s="53" t="s">
        <v>1586</v>
      </c>
      <c r="I348" s="53" t="s">
        <v>1587</v>
      </c>
      <c r="J348" s="53" t="s">
        <v>4767</v>
      </c>
      <c r="K348" s="53" t="s">
        <v>1587</v>
      </c>
      <c r="L348" s="53" t="s">
        <v>4650</v>
      </c>
      <c r="M348" t="s">
        <v>6655</v>
      </c>
      <c r="N348" s="53">
        <v>0</v>
      </c>
      <c r="O348" s="53">
        <v>60</v>
      </c>
      <c r="P348" s="53" t="s">
        <v>4656</v>
      </c>
      <c r="R348" t="s">
        <v>6656</v>
      </c>
    </row>
    <row r="349" spans="1:18" x14ac:dyDescent="0.4">
      <c r="A349" t="s">
        <v>1430</v>
      </c>
      <c r="B349" s="53" t="s">
        <v>578</v>
      </c>
      <c r="C349" s="74">
        <v>23142319</v>
      </c>
      <c r="D349" s="74">
        <v>23142347</v>
      </c>
      <c r="E349" s="53">
        <f t="shared" si="14"/>
        <v>28</v>
      </c>
      <c r="F349" t="s">
        <v>1433</v>
      </c>
      <c r="G349" t="s">
        <v>1434</v>
      </c>
      <c r="H349" s="53" t="s">
        <v>1431</v>
      </c>
      <c r="I349" s="53" t="s">
        <v>1432</v>
      </c>
      <c r="J349" s="53" t="s">
        <v>4969</v>
      </c>
      <c r="K349" s="53" t="s">
        <v>6657</v>
      </c>
      <c r="L349" s="53" t="s">
        <v>157</v>
      </c>
      <c r="M349" t="s">
        <v>6658</v>
      </c>
      <c r="N349" s="53">
        <v>0</v>
      </c>
      <c r="O349" s="53">
        <v>60</v>
      </c>
      <c r="P349" s="53" t="s">
        <v>4656</v>
      </c>
      <c r="R349" t="s">
        <v>6659</v>
      </c>
    </row>
    <row r="350" spans="1:18" x14ac:dyDescent="0.4">
      <c r="A350" t="s">
        <v>2096</v>
      </c>
      <c r="B350" s="53" t="s">
        <v>578</v>
      </c>
      <c r="C350" s="74">
        <v>23877959</v>
      </c>
      <c r="D350" s="74">
        <v>23877989</v>
      </c>
      <c r="E350" s="53">
        <f t="shared" si="14"/>
        <v>30</v>
      </c>
      <c r="F350" t="s">
        <v>2099</v>
      </c>
      <c r="G350" t="s">
        <v>2100</v>
      </c>
      <c r="H350" s="53" t="s">
        <v>2097</v>
      </c>
      <c r="I350" s="53" t="s">
        <v>2098</v>
      </c>
      <c r="J350" s="53" t="s">
        <v>5712</v>
      </c>
      <c r="K350" s="53" t="s">
        <v>6660</v>
      </c>
      <c r="L350" s="53" t="s">
        <v>157</v>
      </c>
      <c r="M350" t="s">
        <v>6661</v>
      </c>
      <c r="N350" s="53">
        <v>16</v>
      </c>
      <c r="O350" s="53">
        <v>60</v>
      </c>
      <c r="P350" s="53" t="s">
        <v>6198</v>
      </c>
      <c r="R350" t="s">
        <v>6662</v>
      </c>
    </row>
    <row r="351" spans="1:18" x14ac:dyDescent="0.4">
      <c r="A351" t="s">
        <v>2589</v>
      </c>
      <c r="B351" s="53" t="s">
        <v>578</v>
      </c>
      <c r="C351" s="74">
        <v>25338424</v>
      </c>
      <c r="D351" s="74">
        <v>25338465</v>
      </c>
      <c r="E351" s="53">
        <f t="shared" si="14"/>
        <v>41</v>
      </c>
      <c r="F351" t="s">
        <v>2592</v>
      </c>
      <c r="G351" t="s">
        <v>2593</v>
      </c>
      <c r="H351" s="53" t="s">
        <v>2590</v>
      </c>
      <c r="I351" s="53" t="s">
        <v>2591</v>
      </c>
      <c r="J351" s="53" t="s">
        <v>4873</v>
      </c>
      <c r="K351" s="53" t="s">
        <v>6663</v>
      </c>
      <c r="L351" s="53" t="s">
        <v>157</v>
      </c>
      <c r="M351" t="s">
        <v>6664</v>
      </c>
      <c r="N351" s="53">
        <v>0</v>
      </c>
      <c r="O351" s="53">
        <v>60</v>
      </c>
      <c r="P351" s="53" t="s">
        <v>4656</v>
      </c>
      <c r="R351" t="s">
        <v>6665</v>
      </c>
    </row>
    <row r="352" spans="1:18" s="54" customFormat="1" x14ac:dyDescent="0.4">
      <c r="A352" t="s">
        <v>1848</v>
      </c>
      <c r="B352" s="53" t="s">
        <v>1457</v>
      </c>
      <c r="C352" s="74">
        <v>6975887</v>
      </c>
      <c r="D352" s="74">
        <v>6975904</v>
      </c>
      <c r="E352" s="53">
        <f t="shared" si="14"/>
        <v>17</v>
      </c>
      <c r="F352" t="s">
        <v>1851</v>
      </c>
      <c r="G352" t="s">
        <v>1852</v>
      </c>
      <c r="H352" s="53" t="s">
        <v>1849</v>
      </c>
      <c r="I352" s="53" t="s">
        <v>1850</v>
      </c>
      <c r="J352" s="53" t="s">
        <v>5151</v>
      </c>
      <c r="K352" s="53" t="s">
        <v>6666</v>
      </c>
      <c r="L352" s="53" t="s">
        <v>157</v>
      </c>
      <c r="M352" t="s">
        <v>6667</v>
      </c>
      <c r="N352" s="53">
        <v>16</v>
      </c>
      <c r="O352" s="53">
        <v>60</v>
      </c>
      <c r="P352" s="53" t="s">
        <v>4656</v>
      </c>
      <c r="Q352"/>
      <c r="R352" t="s">
        <v>6668</v>
      </c>
    </row>
    <row r="353" spans="1:18" s="54" customFormat="1" x14ac:dyDescent="0.4">
      <c r="A353" t="s">
        <v>3328</v>
      </c>
      <c r="B353" s="53" t="s">
        <v>1457</v>
      </c>
      <c r="C353" s="74">
        <v>17770025</v>
      </c>
      <c r="D353" s="74">
        <v>17770066</v>
      </c>
      <c r="E353" s="53">
        <f t="shared" si="14"/>
        <v>41</v>
      </c>
      <c r="F353" t="s">
        <v>3331</v>
      </c>
      <c r="G353" t="s">
        <v>3332</v>
      </c>
      <c r="H353" s="53" t="s">
        <v>3329</v>
      </c>
      <c r="I353" s="53" t="s">
        <v>3330</v>
      </c>
      <c r="J353" s="53" t="s">
        <v>5569</v>
      </c>
      <c r="K353" s="53" t="s">
        <v>5570</v>
      </c>
      <c r="L353" s="53" t="s">
        <v>157</v>
      </c>
      <c r="M353" t="s">
        <v>6669</v>
      </c>
      <c r="N353" s="53">
        <v>16</v>
      </c>
      <c r="O353" s="53">
        <v>60</v>
      </c>
      <c r="P353" s="53" t="s">
        <v>4656</v>
      </c>
      <c r="Q353" s="53" t="s">
        <v>6670</v>
      </c>
      <c r="R353" t="s">
        <v>5348</v>
      </c>
    </row>
    <row r="354" spans="1:18" s="54" customFormat="1" x14ac:dyDescent="0.4">
      <c r="A354" t="s">
        <v>2292</v>
      </c>
      <c r="B354" s="53" t="s">
        <v>1457</v>
      </c>
      <c r="C354" s="74">
        <v>19962144</v>
      </c>
      <c r="D354" s="74">
        <v>19962166</v>
      </c>
      <c r="E354" s="53">
        <f t="shared" si="14"/>
        <v>22</v>
      </c>
      <c r="F354" t="s">
        <v>2295</v>
      </c>
      <c r="G354" t="s">
        <v>2296</v>
      </c>
      <c r="H354" s="53" t="s">
        <v>2293</v>
      </c>
      <c r="I354" s="53" t="s">
        <v>2294</v>
      </c>
      <c r="J354" s="53" t="s">
        <v>5537</v>
      </c>
      <c r="K354" s="53" t="s">
        <v>6671</v>
      </c>
      <c r="L354" s="53" t="s">
        <v>157</v>
      </c>
      <c r="M354" t="s">
        <v>6672</v>
      </c>
      <c r="N354" s="53">
        <v>16</v>
      </c>
      <c r="O354" s="53">
        <v>60</v>
      </c>
      <c r="P354" s="53" t="s">
        <v>4656</v>
      </c>
      <c r="Q354"/>
      <c r="R354" t="s">
        <v>6673</v>
      </c>
    </row>
    <row r="355" spans="1:18" x14ac:dyDescent="0.4">
      <c r="A355" t="s">
        <v>1971</v>
      </c>
      <c r="B355" s="53" t="s">
        <v>1457</v>
      </c>
      <c r="C355" s="74">
        <v>24569202</v>
      </c>
      <c r="D355" s="74">
        <v>24569258</v>
      </c>
      <c r="E355" s="53">
        <f t="shared" si="14"/>
        <v>56</v>
      </c>
      <c r="F355" t="s">
        <v>1974</v>
      </c>
      <c r="G355" t="s">
        <v>1975</v>
      </c>
      <c r="H355" s="53" t="s">
        <v>1972</v>
      </c>
      <c r="I355" s="53" t="s">
        <v>1973</v>
      </c>
      <c r="J355" s="53" t="s">
        <v>4946</v>
      </c>
      <c r="K355" s="53" t="s">
        <v>6674</v>
      </c>
      <c r="L355" s="53" t="s">
        <v>157</v>
      </c>
      <c r="M355" t="s">
        <v>6675</v>
      </c>
      <c r="N355" s="53">
        <v>0</v>
      </c>
      <c r="O355" s="53">
        <v>60</v>
      </c>
      <c r="P355" s="53" t="s">
        <v>4656</v>
      </c>
      <c r="R355" t="s">
        <v>6676</v>
      </c>
    </row>
    <row r="356" spans="1:18" x14ac:dyDescent="0.4">
      <c r="A356" t="s">
        <v>3116</v>
      </c>
      <c r="B356" s="53" t="s">
        <v>1457</v>
      </c>
      <c r="C356" s="74">
        <v>25291011</v>
      </c>
      <c r="D356" s="74">
        <v>25291039</v>
      </c>
      <c r="E356" s="53">
        <f t="shared" si="14"/>
        <v>28</v>
      </c>
      <c r="F356" t="s">
        <v>3119</v>
      </c>
      <c r="G356" t="s">
        <v>3120</v>
      </c>
      <c r="H356" s="53" t="s">
        <v>3117</v>
      </c>
      <c r="I356" s="53" t="s">
        <v>3118</v>
      </c>
      <c r="J356" s="53" t="s">
        <v>6012</v>
      </c>
      <c r="K356" s="53" t="s">
        <v>6677</v>
      </c>
      <c r="L356" s="53" t="s">
        <v>157</v>
      </c>
      <c r="M356" t="s">
        <v>6678</v>
      </c>
      <c r="N356" s="53">
        <v>16</v>
      </c>
      <c r="O356" s="53">
        <v>60</v>
      </c>
      <c r="P356" s="53" t="s">
        <v>4656</v>
      </c>
      <c r="R356" t="s">
        <v>6679</v>
      </c>
    </row>
    <row r="357" spans="1:18" x14ac:dyDescent="0.4">
      <c r="A357" t="s">
        <v>3085</v>
      </c>
      <c r="B357" s="53" t="s">
        <v>1457</v>
      </c>
      <c r="C357" s="74">
        <v>25291290</v>
      </c>
      <c r="D357" s="74">
        <v>25291293</v>
      </c>
      <c r="E357" s="53">
        <f t="shared" si="14"/>
        <v>3</v>
      </c>
      <c r="F357" t="s">
        <v>3088</v>
      </c>
      <c r="G357" t="s">
        <v>3089</v>
      </c>
      <c r="H357" s="53" t="s">
        <v>3086</v>
      </c>
      <c r="I357" s="53" t="s">
        <v>3087</v>
      </c>
      <c r="J357" s="53" t="s">
        <v>6009</v>
      </c>
      <c r="K357" s="53" t="s">
        <v>6680</v>
      </c>
      <c r="L357" s="53" t="s">
        <v>157</v>
      </c>
      <c r="M357" t="s">
        <v>6681</v>
      </c>
      <c r="N357" s="53">
        <v>16</v>
      </c>
      <c r="O357" s="53">
        <v>60</v>
      </c>
      <c r="P357" s="53" t="s">
        <v>4656</v>
      </c>
      <c r="R357" t="s">
        <v>6682</v>
      </c>
    </row>
    <row r="358" spans="1:18" x14ac:dyDescent="0.4">
      <c r="A358" t="s">
        <v>2015</v>
      </c>
      <c r="B358" s="53" t="s">
        <v>1457</v>
      </c>
      <c r="C358" s="74">
        <v>26852561</v>
      </c>
      <c r="D358" s="74">
        <v>26852592</v>
      </c>
      <c r="E358" s="53">
        <f t="shared" si="14"/>
        <v>31</v>
      </c>
      <c r="F358" t="s">
        <v>2018</v>
      </c>
      <c r="G358" t="s">
        <v>2019</v>
      </c>
      <c r="H358" s="53" t="s">
        <v>2016</v>
      </c>
      <c r="I358" s="53" t="s">
        <v>2017</v>
      </c>
      <c r="J358" s="53" t="s">
        <v>5316</v>
      </c>
      <c r="K358" s="53" t="s">
        <v>2017</v>
      </c>
      <c r="L358" s="53" t="s">
        <v>4650</v>
      </c>
      <c r="M358" t="s">
        <v>5319</v>
      </c>
      <c r="N358" s="53">
        <v>0</v>
      </c>
      <c r="O358" s="53">
        <v>60</v>
      </c>
      <c r="P358" s="53" t="s">
        <v>4656</v>
      </c>
      <c r="R358" t="s">
        <v>6683</v>
      </c>
    </row>
    <row r="359" spans="1:18" x14ac:dyDescent="0.4">
      <c r="A359" t="s">
        <v>1693</v>
      </c>
      <c r="B359" s="53" t="s">
        <v>1457</v>
      </c>
      <c r="C359" s="74">
        <v>34187775</v>
      </c>
      <c r="D359" s="74">
        <v>34187799</v>
      </c>
      <c r="E359" s="53">
        <f t="shared" si="14"/>
        <v>24</v>
      </c>
      <c r="F359" t="s">
        <v>1696</v>
      </c>
      <c r="G359" t="s">
        <v>1697</v>
      </c>
      <c r="H359" s="53" t="s">
        <v>1694</v>
      </c>
      <c r="I359" s="53" t="s">
        <v>1695</v>
      </c>
      <c r="J359" s="53" t="s">
        <v>5148</v>
      </c>
      <c r="K359" s="53" t="s">
        <v>6684</v>
      </c>
      <c r="L359" s="53" t="s">
        <v>157</v>
      </c>
      <c r="M359" t="s">
        <v>6685</v>
      </c>
      <c r="N359" s="53">
        <v>16</v>
      </c>
      <c r="O359" s="53">
        <v>60</v>
      </c>
      <c r="P359" s="53" t="s">
        <v>4656</v>
      </c>
      <c r="R359" t="s">
        <v>6686</v>
      </c>
    </row>
    <row r="360" spans="1:18" s="54" customFormat="1" x14ac:dyDescent="0.4">
      <c r="A360" t="s">
        <v>1452</v>
      </c>
      <c r="B360" s="53" t="s">
        <v>1457</v>
      </c>
      <c r="C360" s="74">
        <v>36420529</v>
      </c>
      <c r="D360" s="74">
        <v>36420567</v>
      </c>
      <c r="E360" s="53">
        <f t="shared" si="14"/>
        <v>38</v>
      </c>
      <c r="F360" t="s">
        <v>1455</v>
      </c>
      <c r="G360" t="s">
        <v>1456</v>
      </c>
      <c r="H360" s="53" t="s">
        <v>1453</v>
      </c>
      <c r="I360" s="53" t="s">
        <v>1454</v>
      </c>
      <c r="J360" s="53" t="s">
        <v>5641</v>
      </c>
      <c r="K360" s="53" t="s">
        <v>6687</v>
      </c>
      <c r="L360" s="53" t="s">
        <v>157</v>
      </c>
      <c r="M360" t="s">
        <v>6688</v>
      </c>
      <c r="N360" s="53">
        <v>0</v>
      </c>
      <c r="O360" s="53">
        <v>60</v>
      </c>
      <c r="P360" s="53" t="s">
        <v>4656</v>
      </c>
      <c r="Q360"/>
      <c r="R360" t="s">
        <v>6689</v>
      </c>
    </row>
    <row r="361" spans="1:18" s="54" customFormat="1" x14ac:dyDescent="0.4">
      <c r="A361" s="54" t="s">
        <v>4882</v>
      </c>
      <c r="B361" s="55" t="s">
        <v>1457</v>
      </c>
      <c r="C361" s="75">
        <v>37721885</v>
      </c>
      <c r="D361" s="75">
        <v>37721908</v>
      </c>
      <c r="E361" s="55">
        <f t="shared" si="14"/>
        <v>23</v>
      </c>
      <c r="F361" s="54" t="s">
        <v>3777</v>
      </c>
      <c r="G361" s="54" t="s">
        <v>3778</v>
      </c>
      <c r="H361" s="55" t="s">
        <v>3775</v>
      </c>
      <c r="I361" s="55" t="s">
        <v>3776</v>
      </c>
      <c r="J361" s="55" t="s">
        <v>4879</v>
      </c>
      <c r="K361" s="55" t="s">
        <v>6690</v>
      </c>
      <c r="L361" s="55" t="s">
        <v>157</v>
      </c>
      <c r="M361" s="54" t="s">
        <v>6691</v>
      </c>
      <c r="N361" s="55">
        <v>16</v>
      </c>
      <c r="O361" s="55">
        <v>0</v>
      </c>
      <c r="P361" s="55" t="s">
        <v>5077</v>
      </c>
      <c r="R361" t="s">
        <v>6692</v>
      </c>
    </row>
    <row r="362" spans="1:18" x14ac:dyDescent="0.4">
      <c r="A362" t="s">
        <v>3622</v>
      </c>
      <c r="B362" s="53" t="s">
        <v>1457</v>
      </c>
      <c r="C362" s="74">
        <v>38784745</v>
      </c>
      <c r="D362" s="74">
        <v>38784785</v>
      </c>
      <c r="E362" s="53">
        <f t="shared" si="14"/>
        <v>40</v>
      </c>
      <c r="F362" t="s">
        <v>3625</v>
      </c>
      <c r="G362" t="s">
        <v>3626</v>
      </c>
      <c r="H362" s="53" t="s">
        <v>5704</v>
      </c>
      <c r="I362" s="53" t="s">
        <v>3624</v>
      </c>
      <c r="J362" s="53" t="s">
        <v>5705</v>
      </c>
      <c r="K362" s="53" t="s">
        <v>3624</v>
      </c>
      <c r="L362" s="53" t="s">
        <v>4650</v>
      </c>
      <c r="M362" t="s">
        <v>6693</v>
      </c>
      <c r="N362" s="53">
        <v>0</v>
      </c>
      <c r="O362" s="53">
        <v>60</v>
      </c>
      <c r="P362" s="53" t="s">
        <v>4656</v>
      </c>
      <c r="R362" t="s">
        <v>6694</v>
      </c>
    </row>
    <row r="363" spans="1:18" x14ac:dyDescent="0.4">
      <c r="A363" t="s">
        <v>1937</v>
      </c>
      <c r="B363" s="53" t="s">
        <v>1457</v>
      </c>
      <c r="C363" s="74">
        <v>38784830</v>
      </c>
      <c r="D363" s="74">
        <v>38784886</v>
      </c>
      <c r="E363" s="53">
        <f t="shared" si="14"/>
        <v>56</v>
      </c>
      <c r="F363" t="s">
        <v>1940</v>
      </c>
      <c r="G363" t="s">
        <v>1941</v>
      </c>
      <c r="H363" s="53" t="s">
        <v>1938</v>
      </c>
      <c r="I363" s="53" t="s">
        <v>1939</v>
      </c>
      <c r="J363" s="53" t="s">
        <v>5709</v>
      </c>
      <c r="K363" s="53" t="s">
        <v>6695</v>
      </c>
      <c r="L363" s="53" t="s">
        <v>157</v>
      </c>
      <c r="M363" t="s">
        <v>6696</v>
      </c>
      <c r="N363" s="53">
        <v>0</v>
      </c>
      <c r="O363" s="53">
        <v>60</v>
      </c>
      <c r="P363" s="53" t="s">
        <v>4656</v>
      </c>
      <c r="R363" t="s">
        <v>6697</v>
      </c>
    </row>
    <row r="364" spans="1:18" x14ac:dyDescent="0.4">
      <c r="A364" t="s">
        <v>2768</v>
      </c>
      <c r="B364" s="53" t="s">
        <v>1457</v>
      </c>
      <c r="C364" s="74">
        <v>39954578</v>
      </c>
      <c r="D364" s="74">
        <v>39954606</v>
      </c>
      <c r="E364" s="53">
        <f t="shared" si="14"/>
        <v>28</v>
      </c>
      <c r="F364" t="s">
        <v>2771</v>
      </c>
      <c r="G364" t="s">
        <v>2772</v>
      </c>
      <c r="H364" s="53" t="s">
        <v>2769</v>
      </c>
      <c r="I364" s="53" t="s">
        <v>2770</v>
      </c>
      <c r="J364" s="53" t="s">
        <v>5231</v>
      </c>
      <c r="K364" s="53" t="s">
        <v>2770</v>
      </c>
      <c r="L364" s="53" t="s">
        <v>4650</v>
      </c>
      <c r="M364" t="s">
        <v>6698</v>
      </c>
      <c r="N364" s="53">
        <v>0</v>
      </c>
      <c r="O364" s="53">
        <v>60</v>
      </c>
      <c r="P364" s="53" t="s">
        <v>4656</v>
      </c>
      <c r="R364" t="s">
        <v>6699</v>
      </c>
    </row>
    <row r="365" spans="1:18" s="54" customFormat="1" x14ac:dyDescent="0.4">
      <c r="A365" t="s">
        <v>3763</v>
      </c>
      <c r="B365" s="53" t="s">
        <v>1457</v>
      </c>
      <c r="C365" s="74">
        <v>40916592</v>
      </c>
      <c r="D365" s="74">
        <v>40916627</v>
      </c>
      <c r="E365" s="53">
        <f t="shared" si="14"/>
        <v>35</v>
      </c>
      <c r="F365" t="s">
        <v>3766</v>
      </c>
      <c r="G365" t="s">
        <v>3767</v>
      </c>
      <c r="H365" s="53" t="s">
        <v>3764</v>
      </c>
      <c r="I365" s="53" t="s">
        <v>3765</v>
      </c>
      <c r="J365" s="53" t="s">
        <v>5524</v>
      </c>
      <c r="K365" s="53" t="s">
        <v>3764</v>
      </c>
      <c r="L365" s="53" t="s">
        <v>4650</v>
      </c>
      <c r="M365" t="s">
        <v>6700</v>
      </c>
      <c r="N365" s="53">
        <v>0</v>
      </c>
      <c r="O365" s="53">
        <v>60</v>
      </c>
      <c r="P365" s="53" t="s">
        <v>4700</v>
      </c>
      <c r="Q365"/>
      <c r="R365" t="s">
        <v>6701</v>
      </c>
    </row>
    <row r="366" spans="1:18" s="54" customFormat="1" x14ac:dyDescent="0.4">
      <c r="A366" t="s">
        <v>3655</v>
      </c>
      <c r="B366" s="53" t="s">
        <v>603</v>
      </c>
      <c r="C366" s="74">
        <v>9369351</v>
      </c>
      <c r="D366" s="74">
        <v>9369378</v>
      </c>
      <c r="E366" s="53">
        <f t="shared" si="14"/>
        <v>27</v>
      </c>
      <c r="F366" t="s">
        <v>3658</v>
      </c>
      <c r="G366" t="s">
        <v>3659</v>
      </c>
      <c r="H366" s="53" t="s">
        <v>3656</v>
      </c>
      <c r="I366" s="53" t="s">
        <v>3657</v>
      </c>
      <c r="J366" s="53" t="s">
        <v>4781</v>
      </c>
      <c r="K366" s="53" t="s">
        <v>6702</v>
      </c>
      <c r="L366" s="53" t="s">
        <v>157</v>
      </c>
      <c r="M366" t="s">
        <v>6703</v>
      </c>
      <c r="N366" s="53">
        <v>16</v>
      </c>
      <c r="O366" s="53">
        <v>60</v>
      </c>
      <c r="P366" s="53" t="s">
        <v>4656</v>
      </c>
      <c r="Q366"/>
      <c r="R366" t="s">
        <v>6704</v>
      </c>
    </row>
    <row r="367" spans="1:18" s="54" customFormat="1" x14ac:dyDescent="0.4">
      <c r="A367" t="s">
        <v>3383</v>
      </c>
      <c r="B367" s="53" t="s">
        <v>603</v>
      </c>
      <c r="C367" s="74">
        <v>14800507</v>
      </c>
      <c r="D367" s="74">
        <v>14800538</v>
      </c>
      <c r="E367" s="53">
        <f t="shared" si="14"/>
        <v>31</v>
      </c>
      <c r="F367" t="s">
        <v>3386</v>
      </c>
      <c r="G367" t="s">
        <v>3387</v>
      </c>
      <c r="H367" s="53" t="s">
        <v>3384</v>
      </c>
      <c r="I367" s="53" t="s">
        <v>3385</v>
      </c>
      <c r="J367" s="53" t="s">
        <v>5740</v>
      </c>
      <c r="K367" s="53" t="s">
        <v>6705</v>
      </c>
      <c r="L367" s="53" t="s">
        <v>157</v>
      </c>
      <c r="M367" t="s">
        <v>6706</v>
      </c>
      <c r="N367" s="53">
        <v>0</v>
      </c>
      <c r="O367" s="53">
        <v>60</v>
      </c>
      <c r="P367" s="53" t="s">
        <v>4656</v>
      </c>
      <c r="Q367"/>
      <c r="R367" t="s">
        <v>6707</v>
      </c>
    </row>
    <row r="368" spans="1:18" s="54" customFormat="1" x14ac:dyDescent="0.4">
      <c r="A368" t="s">
        <v>1541</v>
      </c>
      <c r="B368" s="53" t="s">
        <v>603</v>
      </c>
      <c r="C368" s="74">
        <v>20616282</v>
      </c>
      <c r="D368" s="74">
        <v>20616326</v>
      </c>
      <c r="E368" s="53">
        <f t="shared" ref="E368:E384" si="15">D368-C368</f>
        <v>44</v>
      </c>
      <c r="F368" t="s">
        <v>1544</v>
      </c>
      <c r="G368" t="s">
        <v>1545</v>
      </c>
      <c r="H368" s="53" t="s">
        <v>5483</v>
      </c>
      <c r="I368" s="53" t="s">
        <v>5484</v>
      </c>
      <c r="J368" s="53" t="s">
        <v>5485</v>
      </c>
      <c r="K368" s="53" t="s">
        <v>6708</v>
      </c>
      <c r="L368" s="53" t="s">
        <v>157</v>
      </c>
      <c r="M368" t="s">
        <v>6709</v>
      </c>
      <c r="N368" s="53">
        <v>16</v>
      </c>
      <c r="O368" s="53">
        <v>2</v>
      </c>
      <c r="P368" s="53" t="s">
        <v>4656</v>
      </c>
      <c r="Q368"/>
      <c r="R368" t="s">
        <v>6710</v>
      </c>
    </row>
    <row r="369" spans="1:18" s="54" customFormat="1" x14ac:dyDescent="0.4">
      <c r="A369" t="s">
        <v>598</v>
      </c>
      <c r="B369" s="53" t="s">
        <v>603</v>
      </c>
      <c r="C369" s="74">
        <v>21772765</v>
      </c>
      <c r="D369" s="74">
        <v>21772790</v>
      </c>
      <c r="E369" s="53">
        <f t="shared" si="15"/>
        <v>25</v>
      </c>
      <c r="F369" t="s">
        <v>601</v>
      </c>
      <c r="G369" t="s">
        <v>602</v>
      </c>
      <c r="H369" s="53" t="s">
        <v>599</v>
      </c>
      <c r="I369" s="53" t="s">
        <v>600</v>
      </c>
      <c r="J369" s="53" t="s">
        <v>4654</v>
      </c>
      <c r="K369" s="53" t="s">
        <v>6711</v>
      </c>
      <c r="L369" s="53" t="s">
        <v>157</v>
      </c>
      <c r="M369" t="s">
        <v>6712</v>
      </c>
      <c r="N369" s="53">
        <v>16</v>
      </c>
      <c r="O369" s="53">
        <v>60</v>
      </c>
      <c r="P369" s="53" t="s">
        <v>4656</v>
      </c>
      <c r="Q369"/>
      <c r="R369" t="s">
        <v>6713</v>
      </c>
    </row>
    <row r="370" spans="1:18" s="54" customFormat="1" x14ac:dyDescent="0.4">
      <c r="A370" t="s">
        <v>1870</v>
      </c>
      <c r="B370" s="53" t="s">
        <v>603</v>
      </c>
      <c r="C370" s="74">
        <v>23141476</v>
      </c>
      <c r="D370" s="74">
        <v>23141496</v>
      </c>
      <c r="E370" s="53">
        <f t="shared" si="15"/>
        <v>20</v>
      </c>
      <c r="F370" t="s">
        <v>1873</v>
      </c>
      <c r="G370" t="s">
        <v>1874</v>
      </c>
      <c r="H370" s="53" t="s">
        <v>1871</v>
      </c>
      <c r="I370" s="53" t="s">
        <v>1872</v>
      </c>
      <c r="J370" s="53" t="s">
        <v>5630</v>
      </c>
      <c r="K370" s="53" t="s">
        <v>1871</v>
      </c>
      <c r="L370" s="53" t="s">
        <v>4650</v>
      </c>
      <c r="M370" t="s">
        <v>6714</v>
      </c>
      <c r="N370" s="53">
        <v>16</v>
      </c>
      <c r="O370" s="53">
        <v>60</v>
      </c>
      <c r="P370" s="53" t="s">
        <v>4656</v>
      </c>
      <c r="Q370"/>
      <c r="R370" t="s">
        <v>6715</v>
      </c>
    </row>
    <row r="371" spans="1:18" s="54" customFormat="1" x14ac:dyDescent="0.4">
      <c r="A371" t="s">
        <v>2236</v>
      </c>
      <c r="B371" s="53" t="s">
        <v>603</v>
      </c>
      <c r="C371" s="74">
        <v>31396996</v>
      </c>
      <c r="D371" s="74">
        <v>31397037</v>
      </c>
      <c r="E371" s="53">
        <f t="shared" si="15"/>
        <v>41</v>
      </c>
      <c r="F371" t="s">
        <v>2239</v>
      </c>
      <c r="G371" t="s">
        <v>2240</v>
      </c>
      <c r="H371" s="53" t="s">
        <v>2237</v>
      </c>
      <c r="I371" s="53" t="s">
        <v>2238</v>
      </c>
      <c r="J371" s="53" t="s">
        <v>4849</v>
      </c>
      <c r="K371" s="53" t="s">
        <v>2237</v>
      </c>
      <c r="L371" s="53" t="s">
        <v>4650</v>
      </c>
      <c r="M371" t="s">
        <v>6716</v>
      </c>
      <c r="N371" s="53">
        <v>16</v>
      </c>
      <c r="O371" s="53">
        <v>60</v>
      </c>
      <c r="P371" s="53" t="s">
        <v>5169</v>
      </c>
      <c r="Q371"/>
      <c r="R371" t="s">
        <v>6717</v>
      </c>
    </row>
    <row r="372" spans="1:18" s="54" customFormat="1" x14ac:dyDescent="0.4">
      <c r="A372" t="s">
        <v>3556</v>
      </c>
      <c r="B372" s="53" t="s">
        <v>290</v>
      </c>
      <c r="C372" s="74">
        <v>5543145</v>
      </c>
      <c r="D372" s="74">
        <v>5543176</v>
      </c>
      <c r="E372" s="53">
        <f t="shared" si="15"/>
        <v>31</v>
      </c>
      <c r="F372" t="s">
        <v>3559</v>
      </c>
      <c r="G372" t="s">
        <v>3560</v>
      </c>
      <c r="H372" s="53" t="s">
        <v>3557</v>
      </c>
      <c r="I372" s="53" t="s">
        <v>3558</v>
      </c>
      <c r="J372" s="53" t="s">
        <v>5579</v>
      </c>
      <c r="K372" s="53" t="s">
        <v>6718</v>
      </c>
      <c r="L372" s="53" t="s">
        <v>157</v>
      </c>
      <c r="M372" t="s">
        <v>6719</v>
      </c>
      <c r="N372" s="53">
        <v>16</v>
      </c>
      <c r="O372" s="53">
        <v>43</v>
      </c>
      <c r="P372" s="53" t="s">
        <v>4783</v>
      </c>
      <c r="Q372"/>
      <c r="R372" t="s">
        <v>6720</v>
      </c>
    </row>
    <row r="373" spans="1:18" x14ac:dyDescent="0.4">
      <c r="A373" t="s">
        <v>2435</v>
      </c>
      <c r="B373" s="53" t="s">
        <v>290</v>
      </c>
      <c r="C373" s="74">
        <v>7183309</v>
      </c>
      <c r="D373" s="74">
        <v>7183341</v>
      </c>
      <c r="E373" s="53">
        <f t="shared" si="15"/>
        <v>32</v>
      </c>
      <c r="F373" t="s">
        <v>2438</v>
      </c>
      <c r="G373" t="s">
        <v>2439</v>
      </c>
      <c r="H373" s="53" t="s">
        <v>2436</v>
      </c>
      <c r="I373" s="53" t="s">
        <v>2437</v>
      </c>
      <c r="J373" s="53" t="s">
        <v>5305</v>
      </c>
      <c r="K373" s="53" t="s">
        <v>6721</v>
      </c>
      <c r="L373" s="53" t="s">
        <v>157</v>
      </c>
      <c r="M373" t="s">
        <v>6722</v>
      </c>
      <c r="N373" s="53">
        <v>0</v>
      </c>
      <c r="O373" s="53">
        <v>60</v>
      </c>
      <c r="P373" s="53" t="s">
        <v>5340</v>
      </c>
      <c r="R373" t="s">
        <v>6723</v>
      </c>
    </row>
    <row r="374" spans="1:18" x14ac:dyDescent="0.4">
      <c r="A374" t="s">
        <v>1760</v>
      </c>
      <c r="B374" s="53" t="s">
        <v>290</v>
      </c>
      <c r="C374" s="74">
        <v>7631547</v>
      </c>
      <c r="D374" s="74">
        <v>7631574</v>
      </c>
      <c r="E374" s="53">
        <f t="shared" si="15"/>
        <v>27</v>
      </c>
      <c r="F374" t="s">
        <v>1763</v>
      </c>
      <c r="G374" t="s">
        <v>1764</v>
      </c>
      <c r="H374" s="53" t="s">
        <v>1761</v>
      </c>
      <c r="I374" s="53" t="s">
        <v>1762</v>
      </c>
      <c r="J374" s="53" t="s">
        <v>4876</v>
      </c>
      <c r="K374" s="53" t="s">
        <v>6724</v>
      </c>
      <c r="L374" s="53" t="s">
        <v>157</v>
      </c>
      <c r="M374" t="s">
        <v>6725</v>
      </c>
      <c r="N374" s="53">
        <v>0</v>
      </c>
      <c r="O374" s="53">
        <v>60</v>
      </c>
      <c r="P374" s="53" t="s">
        <v>4656</v>
      </c>
      <c r="R374" t="s">
        <v>6726</v>
      </c>
    </row>
    <row r="375" spans="1:18" x14ac:dyDescent="0.4">
      <c r="A375" t="s">
        <v>373</v>
      </c>
      <c r="B375" s="53" t="s">
        <v>290</v>
      </c>
      <c r="C375" s="74">
        <v>10246876</v>
      </c>
      <c r="D375" s="74">
        <v>10246920</v>
      </c>
      <c r="E375" s="53">
        <f t="shared" si="15"/>
        <v>44</v>
      </c>
      <c r="F375" t="s">
        <v>376</v>
      </c>
      <c r="G375" t="s">
        <v>377</v>
      </c>
      <c r="H375" s="53" t="s">
        <v>374</v>
      </c>
      <c r="I375" s="53" t="s">
        <v>375</v>
      </c>
      <c r="J375" s="53" t="s">
        <v>4943</v>
      </c>
      <c r="K375" s="53" t="s">
        <v>6727</v>
      </c>
      <c r="L375" s="53" t="s">
        <v>157</v>
      </c>
      <c r="M375" t="s">
        <v>6728</v>
      </c>
      <c r="N375" s="53">
        <v>0</v>
      </c>
      <c r="O375" s="53">
        <v>60</v>
      </c>
      <c r="P375" s="53" t="s">
        <v>4656</v>
      </c>
      <c r="R375" t="s">
        <v>6729</v>
      </c>
    </row>
    <row r="376" spans="1:18" x14ac:dyDescent="0.4">
      <c r="A376" t="s">
        <v>3470</v>
      </c>
      <c r="B376" s="53" t="s">
        <v>834</v>
      </c>
      <c r="C376" s="74">
        <v>2743202</v>
      </c>
      <c r="D376" s="74">
        <v>2743227</v>
      </c>
      <c r="E376" s="53">
        <f t="shared" si="15"/>
        <v>25</v>
      </c>
      <c r="F376" t="s">
        <v>3473</v>
      </c>
      <c r="G376" t="s">
        <v>3474</v>
      </c>
      <c r="H376" s="53" t="s">
        <v>3471</v>
      </c>
      <c r="I376" s="53" t="s">
        <v>3472</v>
      </c>
      <c r="J376" s="53" t="s">
        <v>5488</v>
      </c>
      <c r="K376" s="53" t="s">
        <v>6730</v>
      </c>
      <c r="L376" s="53" t="s">
        <v>157</v>
      </c>
      <c r="M376" t="s">
        <v>6731</v>
      </c>
      <c r="N376" s="53">
        <v>0</v>
      </c>
      <c r="O376" s="53">
        <v>60</v>
      </c>
      <c r="P376" s="53" t="s">
        <v>5173</v>
      </c>
      <c r="R376" t="s">
        <v>6732</v>
      </c>
    </row>
    <row r="377" spans="1:18" x14ac:dyDescent="0.4">
      <c r="A377" t="s">
        <v>829</v>
      </c>
      <c r="B377" s="53" t="s">
        <v>834</v>
      </c>
      <c r="C377" s="74">
        <v>8523731</v>
      </c>
      <c r="D377" s="74">
        <v>8523757</v>
      </c>
      <c r="E377" s="53">
        <f t="shared" si="15"/>
        <v>26</v>
      </c>
      <c r="F377" t="s">
        <v>832</v>
      </c>
      <c r="G377" t="s">
        <v>833</v>
      </c>
      <c r="H377" s="53" t="s">
        <v>830</v>
      </c>
      <c r="I377" s="53" t="s">
        <v>831</v>
      </c>
      <c r="J377" s="53" t="s">
        <v>5460</v>
      </c>
      <c r="K377" s="53" t="s">
        <v>831</v>
      </c>
      <c r="L377" s="53" t="s">
        <v>4650</v>
      </c>
      <c r="M377" t="s">
        <v>6733</v>
      </c>
      <c r="N377" s="53">
        <v>16</v>
      </c>
      <c r="O377" s="53">
        <v>60</v>
      </c>
      <c r="P377" s="53" t="s">
        <v>4656</v>
      </c>
      <c r="R377" t="s">
        <v>6734</v>
      </c>
    </row>
    <row r="378" spans="1:18" x14ac:dyDescent="0.4">
      <c r="A378" s="54" t="s">
        <v>4882</v>
      </c>
      <c r="B378" s="55" t="s">
        <v>834</v>
      </c>
      <c r="C378" s="75">
        <v>25833092</v>
      </c>
      <c r="D378" s="75">
        <v>25833115</v>
      </c>
      <c r="E378" s="55">
        <f t="shared" si="15"/>
        <v>23</v>
      </c>
      <c r="F378" s="54" t="s">
        <v>3777</v>
      </c>
      <c r="G378" s="54" t="s">
        <v>3778</v>
      </c>
      <c r="H378" s="55" t="s">
        <v>3775</v>
      </c>
      <c r="I378" s="55" t="s">
        <v>3776</v>
      </c>
      <c r="J378" s="55" t="s">
        <v>4879</v>
      </c>
      <c r="K378" s="55" t="s">
        <v>6735</v>
      </c>
      <c r="L378" s="55" t="s">
        <v>157</v>
      </c>
      <c r="M378" s="54" t="s">
        <v>6736</v>
      </c>
      <c r="N378" s="55">
        <v>16</v>
      </c>
      <c r="O378" s="55">
        <v>60</v>
      </c>
      <c r="P378" s="55" t="s">
        <v>5077</v>
      </c>
      <c r="Q378" s="54"/>
      <c r="R378" t="s">
        <v>6737</v>
      </c>
    </row>
    <row r="379" spans="1:18" x14ac:dyDescent="0.4">
      <c r="A379" t="s">
        <v>2176</v>
      </c>
      <c r="B379" s="53" t="s">
        <v>834</v>
      </c>
      <c r="C379" s="74">
        <v>28420213</v>
      </c>
      <c r="D379" s="74">
        <v>28420240</v>
      </c>
      <c r="E379" s="53">
        <f t="shared" si="15"/>
        <v>27</v>
      </c>
      <c r="F379" t="s">
        <v>2179</v>
      </c>
      <c r="G379" t="s">
        <v>2180</v>
      </c>
      <c r="H379" s="53" t="s">
        <v>2177</v>
      </c>
      <c r="I379" s="53" t="s">
        <v>2178</v>
      </c>
      <c r="J379" s="53" t="s">
        <v>5075</v>
      </c>
      <c r="K379" s="53" t="s">
        <v>6738</v>
      </c>
      <c r="L379" s="53" t="s">
        <v>157</v>
      </c>
      <c r="M379" t="s">
        <v>6739</v>
      </c>
      <c r="N379" s="53">
        <v>0</v>
      </c>
      <c r="O379" s="53">
        <v>60</v>
      </c>
      <c r="P379" s="53" t="s">
        <v>4748</v>
      </c>
      <c r="R379" t="s">
        <v>6740</v>
      </c>
    </row>
    <row r="380" spans="1:18" s="54" customFormat="1" x14ac:dyDescent="0.4">
      <c r="A380" t="s">
        <v>2132</v>
      </c>
      <c r="B380" s="53" t="s">
        <v>834</v>
      </c>
      <c r="C380" s="74">
        <v>28445671</v>
      </c>
      <c r="D380" s="74">
        <v>28445695</v>
      </c>
      <c r="E380" s="53">
        <f t="shared" si="15"/>
        <v>24</v>
      </c>
      <c r="F380" t="s">
        <v>2135</v>
      </c>
      <c r="G380" t="s">
        <v>2136</v>
      </c>
      <c r="H380" s="53" t="s">
        <v>2133</v>
      </c>
      <c r="I380" s="53" t="s">
        <v>2134</v>
      </c>
      <c r="J380" s="53" t="s">
        <v>5605</v>
      </c>
      <c r="K380" s="53" t="s">
        <v>6741</v>
      </c>
      <c r="L380" s="53" t="s">
        <v>157</v>
      </c>
      <c r="M380" t="s">
        <v>6742</v>
      </c>
      <c r="N380" s="53">
        <v>16</v>
      </c>
      <c r="O380" s="53">
        <v>0</v>
      </c>
      <c r="P380" s="53" t="s">
        <v>4656</v>
      </c>
      <c r="Q380"/>
      <c r="R380" t="s">
        <v>6743</v>
      </c>
    </row>
    <row r="381" spans="1:18" s="54" customFormat="1" x14ac:dyDescent="0.4">
      <c r="A381" t="s">
        <v>1993</v>
      </c>
      <c r="B381" s="53" t="s">
        <v>834</v>
      </c>
      <c r="C381" s="74">
        <v>37411422</v>
      </c>
      <c r="D381" s="74">
        <v>37411470</v>
      </c>
      <c r="E381" s="53">
        <f t="shared" si="15"/>
        <v>48</v>
      </c>
      <c r="F381" t="s">
        <v>1996</v>
      </c>
      <c r="G381" t="s">
        <v>1997</v>
      </c>
      <c r="H381" s="53" t="s">
        <v>1994</v>
      </c>
      <c r="I381" s="53" t="s">
        <v>1995</v>
      </c>
      <c r="J381" s="53" t="s">
        <v>4744</v>
      </c>
      <c r="K381" s="53" t="s">
        <v>1995</v>
      </c>
      <c r="L381" s="53" t="s">
        <v>4650</v>
      </c>
      <c r="M381" t="s">
        <v>4745</v>
      </c>
      <c r="N381" s="53">
        <v>0</v>
      </c>
      <c r="O381" s="53">
        <v>60</v>
      </c>
      <c r="P381" s="53" t="s">
        <v>4656</v>
      </c>
      <c r="Q381"/>
      <c r="R381" t="s">
        <v>6744</v>
      </c>
    </row>
    <row r="382" spans="1:18" x14ac:dyDescent="0.4">
      <c r="A382" t="s">
        <v>2521</v>
      </c>
      <c r="B382" s="53" t="s">
        <v>1731</v>
      </c>
      <c r="C382" s="74">
        <v>7234163</v>
      </c>
      <c r="D382" s="74">
        <v>7234189</v>
      </c>
      <c r="E382" s="53">
        <f t="shared" si="15"/>
        <v>26</v>
      </c>
      <c r="F382" t="s">
        <v>2524</v>
      </c>
      <c r="G382" t="s">
        <v>2525</v>
      </c>
      <c r="H382" s="53" t="s">
        <v>2522</v>
      </c>
      <c r="I382" s="53" t="s">
        <v>2523</v>
      </c>
      <c r="J382" s="53" t="s">
        <v>5611</v>
      </c>
      <c r="K382" s="53" t="s">
        <v>5612</v>
      </c>
      <c r="L382" s="53" t="s">
        <v>157</v>
      </c>
      <c r="M382" t="s">
        <v>5613</v>
      </c>
      <c r="N382" s="53">
        <v>16</v>
      </c>
      <c r="O382" s="53">
        <v>60</v>
      </c>
      <c r="P382" s="53" t="s">
        <v>5614</v>
      </c>
      <c r="R382" t="s">
        <v>6745</v>
      </c>
    </row>
    <row r="383" spans="1:18" x14ac:dyDescent="0.4">
      <c r="A383" s="54" t="s">
        <v>5680</v>
      </c>
      <c r="B383" s="55" t="s">
        <v>1731</v>
      </c>
      <c r="C383" s="75">
        <v>14360254</v>
      </c>
      <c r="D383" s="75">
        <v>14360272</v>
      </c>
      <c r="E383" s="55">
        <f t="shared" si="15"/>
        <v>18</v>
      </c>
      <c r="F383" s="54" t="s">
        <v>709</v>
      </c>
      <c r="G383" s="54" t="s">
        <v>710</v>
      </c>
      <c r="H383" s="55" t="s">
        <v>5681</v>
      </c>
      <c r="I383" s="55" t="s">
        <v>5682</v>
      </c>
      <c r="J383" s="55" t="s">
        <v>5683</v>
      </c>
      <c r="K383" s="55" t="s">
        <v>6746</v>
      </c>
      <c r="L383" s="55" t="s">
        <v>157</v>
      </c>
      <c r="M383" s="54" t="s">
        <v>6747</v>
      </c>
      <c r="N383" s="55">
        <v>16</v>
      </c>
      <c r="O383" s="55">
        <v>9</v>
      </c>
      <c r="P383" s="55" t="s">
        <v>4656</v>
      </c>
      <c r="Q383" s="54"/>
      <c r="R383" t="s">
        <v>6748</v>
      </c>
    </row>
    <row r="384" spans="1:18" x14ac:dyDescent="0.4">
      <c r="A384" t="s">
        <v>779</v>
      </c>
      <c r="B384" s="53" t="s">
        <v>784</v>
      </c>
      <c r="C384" s="74">
        <v>44034944</v>
      </c>
      <c r="D384" s="74">
        <v>44035017</v>
      </c>
      <c r="E384" s="53">
        <f t="shared" si="15"/>
        <v>73</v>
      </c>
      <c r="F384" t="s">
        <v>782</v>
      </c>
      <c r="G384" t="s">
        <v>783</v>
      </c>
      <c r="H384" s="53" t="s">
        <v>780</v>
      </c>
      <c r="I384" s="53" t="s">
        <v>781</v>
      </c>
      <c r="J384" s="53" t="s">
        <v>5145</v>
      </c>
      <c r="K384" s="53" t="s">
        <v>780</v>
      </c>
      <c r="L384" s="53" t="s">
        <v>4650</v>
      </c>
      <c r="M384" t="s">
        <v>6749</v>
      </c>
      <c r="N384" s="53">
        <v>0</v>
      </c>
      <c r="O384" s="53">
        <v>60</v>
      </c>
      <c r="P384" s="53" t="s">
        <v>4656</v>
      </c>
      <c r="R384" t="s">
        <v>6750</v>
      </c>
    </row>
  </sheetData>
  <sortState xmlns:xlrd2="http://schemas.microsoft.com/office/spreadsheetml/2017/richdata2" ref="A2:R384">
    <sortCondition ref="B2:B384"/>
    <sortCondition ref="D2:D384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B44E-9AE5-4C12-8023-D383000D36AD}">
  <dimension ref="A1:E127"/>
  <sheetViews>
    <sheetView workbookViewId="0">
      <selection activeCell="B31" sqref="B31"/>
    </sheetView>
  </sheetViews>
  <sheetFormatPr defaultRowHeight="14.6" x14ac:dyDescent="0.4"/>
  <cols>
    <col min="1" max="1" width="10.84375" customWidth="1"/>
    <col min="2" max="2" width="22.53515625" customWidth="1"/>
  </cols>
  <sheetData>
    <row r="1" spans="1:5" x14ac:dyDescent="0.4">
      <c r="A1" s="48" t="s">
        <v>6751</v>
      </c>
    </row>
    <row r="2" spans="1:5" x14ac:dyDescent="0.4">
      <c r="A2" t="s">
        <v>6752</v>
      </c>
      <c r="E2" s="36"/>
    </row>
    <row r="3" spans="1:5" x14ac:dyDescent="0.4">
      <c r="A3" t="s">
        <v>6753</v>
      </c>
      <c r="E3" s="36"/>
    </row>
    <row r="4" spans="1:5" x14ac:dyDescent="0.4">
      <c r="A4" t="s">
        <v>6754</v>
      </c>
      <c r="E4" s="36"/>
    </row>
    <row r="5" spans="1:5" x14ac:dyDescent="0.4">
      <c r="A5" t="s">
        <v>6755</v>
      </c>
      <c r="E5" s="36"/>
    </row>
    <row r="6" spans="1:5" x14ac:dyDescent="0.4">
      <c r="A6" t="s">
        <v>6756</v>
      </c>
      <c r="E6" s="36"/>
    </row>
    <row r="8" spans="1:5" x14ac:dyDescent="0.4">
      <c r="A8" t="s">
        <v>6757</v>
      </c>
      <c r="E8" s="36"/>
    </row>
    <row r="9" spans="1:5" x14ac:dyDescent="0.4">
      <c r="A9" t="s">
        <v>6758</v>
      </c>
      <c r="E9" s="36"/>
    </row>
    <row r="10" spans="1:5" x14ac:dyDescent="0.4">
      <c r="A10" t="s">
        <v>6759</v>
      </c>
      <c r="E10" s="36"/>
    </row>
    <row r="11" spans="1:5" x14ac:dyDescent="0.4">
      <c r="A11" t="s">
        <v>6760</v>
      </c>
      <c r="E11" s="36"/>
    </row>
    <row r="12" spans="1:5" x14ac:dyDescent="0.4">
      <c r="A12" t="s">
        <v>6761</v>
      </c>
      <c r="E12" s="36"/>
    </row>
    <row r="13" spans="1:5" x14ac:dyDescent="0.4">
      <c r="A13" t="s">
        <v>6762</v>
      </c>
      <c r="E13" s="36"/>
    </row>
    <row r="14" spans="1:5" x14ac:dyDescent="0.4">
      <c r="A14" t="s">
        <v>6763</v>
      </c>
      <c r="E14" s="36"/>
    </row>
    <row r="15" spans="1:5" x14ac:dyDescent="0.4">
      <c r="A15" t="s">
        <v>6764</v>
      </c>
      <c r="E15" s="36"/>
    </row>
    <row r="16" spans="1:5" x14ac:dyDescent="0.4">
      <c r="A16" t="s">
        <v>6765</v>
      </c>
      <c r="E16" s="36"/>
    </row>
    <row r="19" spans="1:5" x14ac:dyDescent="0.4">
      <c r="A19" s="48" t="s">
        <v>6766</v>
      </c>
      <c r="E19" s="36"/>
    </row>
    <row r="20" spans="1:5" x14ac:dyDescent="0.4">
      <c r="A20" t="s">
        <v>6767</v>
      </c>
      <c r="B20" t="s">
        <v>6768</v>
      </c>
      <c r="C20" t="s">
        <v>6769</v>
      </c>
    </row>
    <row r="21" spans="1:5" x14ac:dyDescent="0.4">
      <c r="A21" t="s">
        <v>24</v>
      </c>
      <c r="B21" t="s">
        <v>6770</v>
      </c>
      <c r="C21" t="s">
        <v>6771</v>
      </c>
    </row>
    <row r="22" spans="1:5" x14ac:dyDescent="0.4">
      <c r="A22" t="s">
        <v>135</v>
      </c>
      <c r="B22" t="s">
        <v>6772</v>
      </c>
      <c r="C22" t="s">
        <v>6773</v>
      </c>
    </row>
    <row r="23" spans="1:5" x14ac:dyDescent="0.4">
      <c r="A23" t="s">
        <v>150</v>
      </c>
      <c r="B23" t="s">
        <v>6774</v>
      </c>
      <c r="C23" t="s">
        <v>6775</v>
      </c>
    </row>
    <row r="26" spans="1:5" x14ac:dyDescent="0.4">
      <c r="A26" s="48" t="s">
        <v>6776</v>
      </c>
    </row>
    <row r="27" spans="1:5" x14ac:dyDescent="0.4">
      <c r="A27" t="s">
        <v>6777</v>
      </c>
      <c r="B27" t="s">
        <v>6778</v>
      </c>
    </row>
    <row r="28" spans="1:5" x14ac:dyDescent="0.4">
      <c r="A28" t="s">
        <v>6779</v>
      </c>
      <c r="B28" t="s">
        <v>6780</v>
      </c>
    </row>
    <row r="31" spans="1:5" x14ac:dyDescent="0.4">
      <c r="A31" s="48" t="s">
        <v>6781</v>
      </c>
    </row>
    <row r="32" spans="1:5" x14ac:dyDescent="0.4">
      <c r="A32" t="s">
        <v>24</v>
      </c>
    </row>
    <row r="33" spans="1:1" x14ac:dyDescent="0.4">
      <c r="A33" t="s">
        <v>135</v>
      </c>
    </row>
    <row r="34" spans="1:1" x14ac:dyDescent="0.4">
      <c r="A34" t="s">
        <v>150</v>
      </c>
    </row>
    <row r="35" spans="1:1" x14ac:dyDescent="0.4">
      <c r="A35" t="s">
        <v>165</v>
      </c>
    </row>
    <row r="36" spans="1:1" x14ac:dyDescent="0.4">
      <c r="A36" t="s">
        <v>179</v>
      </c>
    </row>
    <row r="37" spans="1:1" x14ac:dyDescent="0.4">
      <c r="A37" t="s">
        <v>192</v>
      </c>
    </row>
    <row r="38" spans="1:1" x14ac:dyDescent="0.4">
      <c r="A38" t="s">
        <v>205</v>
      </c>
    </row>
    <row r="39" spans="1:1" x14ac:dyDescent="0.4">
      <c r="A39" t="s">
        <v>217</v>
      </c>
    </row>
    <row r="40" spans="1:1" x14ac:dyDescent="0.4">
      <c r="A40" t="s">
        <v>26</v>
      </c>
    </row>
    <row r="41" spans="1:1" x14ac:dyDescent="0.4">
      <c r="A41" t="s">
        <v>241</v>
      </c>
    </row>
    <row r="42" spans="1:1" x14ac:dyDescent="0.4">
      <c r="A42" t="s">
        <v>254</v>
      </c>
    </row>
    <row r="43" spans="1:1" x14ac:dyDescent="0.4">
      <c r="A43" t="s">
        <v>266</v>
      </c>
    </row>
    <row r="44" spans="1:1" x14ac:dyDescent="0.4">
      <c r="A44" t="s">
        <v>279</v>
      </c>
    </row>
    <row r="45" spans="1:1" x14ac:dyDescent="0.4">
      <c r="A45" t="s">
        <v>292</v>
      </c>
    </row>
    <row r="46" spans="1:1" x14ac:dyDescent="0.4">
      <c r="A46" t="s">
        <v>304</v>
      </c>
    </row>
    <row r="47" spans="1:1" x14ac:dyDescent="0.4">
      <c r="A47" t="s">
        <v>316</v>
      </c>
    </row>
    <row r="48" spans="1:1" x14ac:dyDescent="0.4">
      <c r="A48" t="s">
        <v>329</v>
      </c>
    </row>
    <row r="49" spans="1:1" x14ac:dyDescent="0.4">
      <c r="A49" t="s">
        <v>341</v>
      </c>
    </row>
    <row r="50" spans="1:1" x14ac:dyDescent="0.4">
      <c r="A50" t="s">
        <v>354</v>
      </c>
    </row>
    <row r="51" spans="1:1" x14ac:dyDescent="0.4">
      <c r="A51" t="s">
        <v>367</v>
      </c>
    </row>
    <row r="52" spans="1:1" x14ac:dyDescent="0.4">
      <c r="A52" t="s">
        <v>380</v>
      </c>
    </row>
    <row r="53" spans="1:1" x14ac:dyDescent="0.4">
      <c r="A53" t="s">
        <v>392</v>
      </c>
    </row>
    <row r="54" spans="1:1" x14ac:dyDescent="0.4">
      <c r="A54" t="s">
        <v>404</v>
      </c>
    </row>
    <row r="55" spans="1:1" x14ac:dyDescent="0.4">
      <c r="A55" t="s">
        <v>417</v>
      </c>
    </row>
    <row r="56" spans="1:1" x14ac:dyDescent="0.4">
      <c r="A56" t="s">
        <v>429</v>
      </c>
    </row>
    <row r="57" spans="1:1" x14ac:dyDescent="0.4">
      <c r="A57" t="s">
        <v>442</v>
      </c>
    </row>
    <row r="58" spans="1:1" x14ac:dyDescent="0.4">
      <c r="A58" t="s">
        <v>455</v>
      </c>
    </row>
    <row r="59" spans="1:1" x14ac:dyDescent="0.4">
      <c r="A59" t="s">
        <v>468</v>
      </c>
    </row>
    <row r="60" spans="1:1" x14ac:dyDescent="0.4">
      <c r="A60" t="s">
        <v>480</v>
      </c>
    </row>
    <row r="61" spans="1:1" x14ac:dyDescent="0.4">
      <c r="A61" t="s">
        <v>493</v>
      </c>
    </row>
    <row r="62" spans="1:1" x14ac:dyDescent="0.4">
      <c r="A62" t="s">
        <v>505</v>
      </c>
    </row>
    <row r="63" spans="1:1" x14ac:dyDescent="0.4">
      <c r="A63" t="s">
        <v>518</v>
      </c>
    </row>
    <row r="64" spans="1:1" x14ac:dyDescent="0.4">
      <c r="A64" t="s">
        <v>530</v>
      </c>
    </row>
    <row r="65" spans="1:1" x14ac:dyDescent="0.4">
      <c r="A65" t="s">
        <v>542</v>
      </c>
    </row>
    <row r="66" spans="1:1" x14ac:dyDescent="0.4">
      <c r="A66" t="s">
        <v>555</v>
      </c>
    </row>
    <row r="67" spans="1:1" x14ac:dyDescent="0.4">
      <c r="A67" t="s">
        <v>567</v>
      </c>
    </row>
    <row r="68" spans="1:1" x14ac:dyDescent="0.4">
      <c r="A68" t="s">
        <v>580</v>
      </c>
    </row>
    <row r="69" spans="1:1" x14ac:dyDescent="0.4">
      <c r="A69" t="s">
        <v>592</v>
      </c>
    </row>
    <row r="70" spans="1:1" x14ac:dyDescent="0.4">
      <c r="A70" t="s">
        <v>605</v>
      </c>
    </row>
    <row r="71" spans="1:1" x14ac:dyDescent="0.4">
      <c r="A71" t="s">
        <v>617</v>
      </c>
    </row>
    <row r="72" spans="1:1" x14ac:dyDescent="0.4">
      <c r="A72" t="s">
        <v>630</v>
      </c>
    </row>
    <row r="73" spans="1:1" x14ac:dyDescent="0.4">
      <c r="A73" t="s">
        <v>641</v>
      </c>
    </row>
    <row r="74" spans="1:1" x14ac:dyDescent="0.4">
      <c r="A74" t="s">
        <v>652</v>
      </c>
    </row>
    <row r="75" spans="1:1" x14ac:dyDescent="0.4">
      <c r="A75" t="s">
        <v>664</v>
      </c>
    </row>
    <row r="76" spans="1:1" x14ac:dyDescent="0.4">
      <c r="A76" t="s">
        <v>676</v>
      </c>
    </row>
    <row r="77" spans="1:1" x14ac:dyDescent="0.4">
      <c r="A77" t="s">
        <v>688</v>
      </c>
    </row>
    <row r="78" spans="1:1" x14ac:dyDescent="0.4">
      <c r="A78" t="s">
        <v>700</v>
      </c>
    </row>
    <row r="79" spans="1:1" x14ac:dyDescent="0.4">
      <c r="A79" t="s">
        <v>712</v>
      </c>
    </row>
    <row r="80" spans="1:1" x14ac:dyDescent="0.4">
      <c r="A80" t="s">
        <v>724</v>
      </c>
    </row>
    <row r="81" spans="1:1" x14ac:dyDescent="0.4">
      <c r="A81" t="s">
        <v>737</v>
      </c>
    </row>
    <row r="82" spans="1:1" x14ac:dyDescent="0.4">
      <c r="A82" t="s">
        <v>748</v>
      </c>
    </row>
    <row r="83" spans="1:1" x14ac:dyDescent="0.4">
      <c r="A83" t="s">
        <v>760</v>
      </c>
    </row>
    <row r="84" spans="1:1" x14ac:dyDescent="0.4">
      <c r="A84" t="s">
        <v>773</v>
      </c>
    </row>
    <row r="85" spans="1:1" x14ac:dyDescent="0.4">
      <c r="A85" t="s">
        <v>787</v>
      </c>
    </row>
    <row r="86" spans="1:1" x14ac:dyDescent="0.4">
      <c r="A86" t="s">
        <v>799</v>
      </c>
    </row>
    <row r="87" spans="1:1" x14ac:dyDescent="0.4">
      <c r="A87" t="s">
        <v>811</v>
      </c>
    </row>
    <row r="88" spans="1:1" x14ac:dyDescent="0.4">
      <c r="A88" t="s">
        <v>823</v>
      </c>
    </row>
    <row r="89" spans="1:1" x14ac:dyDescent="0.4">
      <c r="A89" t="s">
        <v>837</v>
      </c>
    </row>
    <row r="90" spans="1:1" x14ac:dyDescent="0.4">
      <c r="A90" t="s">
        <v>849</v>
      </c>
    </row>
    <row r="91" spans="1:1" x14ac:dyDescent="0.4">
      <c r="A91" t="s">
        <v>862</v>
      </c>
    </row>
    <row r="92" spans="1:1" x14ac:dyDescent="0.4">
      <c r="A92" t="s">
        <v>874</v>
      </c>
    </row>
    <row r="93" spans="1:1" x14ac:dyDescent="0.4">
      <c r="A93" t="s">
        <v>886</v>
      </c>
    </row>
    <row r="94" spans="1:1" x14ac:dyDescent="0.4">
      <c r="A94" t="s">
        <v>899</v>
      </c>
    </row>
    <row r="95" spans="1:1" x14ac:dyDescent="0.4">
      <c r="A95" t="s">
        <v>910</v>
      </c>
    </row>
    <row r="96" spans="1:1" x14ac:dyDescent="0.4">
      <c r="A96" t="s">
        <v>923</v>
      </c>
    </row>
    <row r="97" spans="1:1" x14ac:dyDescent="0.4">
      <c r="A97" t="s">
        <v>938</v>
      </c>
    </row>
    <row r="98" spans="1:1" x14ac:dyDescent="0.4">
      <c r="A98" t="s">
        <v>950</v>
      </c>
    </row>
    <row r="99" spans="1:1" x14ac:dyDescent="0.4">
      <c r="A99" t="s">
        <v>962</v>
      </c>
    </row>
    <row r="100" spans="1:1" x14ac:dyDescent="0.4">
      <c r="A100" t="s">
        <v>973</v>
      </c>
    </row>
    <row r="101" spans="1:1" x14ac:dyDescent="0.4">
      <c r="A101" t="s">
        <v>985</v>
      </c>
    </row>
    <row r="102" spans="1:1" x14ac:dyDescent="0.4">
      <c r="A102" t="s">
        <v>996</v>
      </c>
    </row>
    <row r="103" spans="1:1" x14ac:dyDescent="0.4">
      <c r="A103" t="s">
        <v>1007</v>
      </c>
    </row>
    <row r="104" spans="1:1" x14ac:dyDescent="0.4">
      <c r="A104" t="s">
        <v>1019</v>
      </c>
    </row>
    <row r="105" spans="1:1" x14ac:dyDescent="0.4">
      <c r="A105" t="s">
        <v>1031</v>
      </c>
    </row>
    <row r="106" spans="1:1" x14ac:dyDescent="0.4">
      <c r="A106" t="s">
        <v>1047</v>
      </c>
    </row>
    <row r="107" spans="1:1" x14ac:dyDescent="0.4">
      <c r="A107" t="s">
        <v>1059</v>
      </c>
    </row>
    <row r="108" spans="1:1" x14ac:dyDescent="0.4">
      <c r="A108" t="s">
        <v>1072</v>
      </c>
    </row>
    <row r="109" spans="1:1" x14ac:dyDescent="0.4">
      <c r="A109" t="s">
        <v>1084</v>
      </c>
    </row>
    <row r="110" spans="1:1" x14ac:dyDescent="0.4">
      <c r="A110" t="s">
        <v>1097</v>
      </c>
    </row>
    <row r="111" spans="1:1" x14ac:dyDescent="0.4">
      <c r="A111" t="s">
        <v>1110</v>
      </c>
    </row>
    <row r="112" spans="1:1" x14ac:dyDescent="0.4">
      <c r="A112" t="s">
        <v>2054</v>
      </c>
    </row>
    <row r="113" spans="1:1" x14ac:dyDescent="0.4">
      <c r="A113" t="s">
        <v>2066</v>
      </c>
    </row>
    <row r="114" spans="1:1" x14ac:dyDescent="0.4">
      <c r="A114" t="s">
        <v>2078</v>
      </c>
    </row>
    <row r="115" spans="1:1" x14ac:dyDescent="0.4">
      <c r="A115" t="s">
        <v>2090</v>
      </c>
    </row>
    <row r="116" spans="1:1" x14ac:dyDescent="0.4">
      <c r="A116" t="s">
        <v>2102</v>
      </c>
    </row>
    <row r="117" spans="1:1" x14ac:dyDescent="0.4">
      <c r="A117" t="s">
        <v>2114</v>
      </c>
    </row>
    <row r="118" spans="1:1" x14ac:dyDescent="0.4">
      <c r="A118" t="s">
        <v>2127</v>
      </c>
    </row>
    <row r="119" spans="1:1" x14ac:dyDescent="0.4">
      <c r="A119" t="s">
        <v>2138</v>
      </c>
    </row>
    <row r="120" spans="1:1" x14ac:dyDescent="0.4">
      <c r="A120" s="103" t="s">
        <v>1123</v>
      </c>
    </row>
    <row r="121" spans="1:1" x14ac:dyDescent="0.4">
      <c r="A121" s="103" t="s">
        <v>1136</v>
      </c>
    </row>
    <row r="122" spans="1:1" x14ac:dyDescent="0.4">
      <c r="A122" s="103" t="s">
        <v>1150</v>
      </c>
    </row>
    <row r="123" spans="1:1" x14ac:dyDescent="0.4">
      <c r="A123" s="103" t="s">
        <v>1162</v>
      </c>
    </row>
    <row r="124" spans="1:1" x14ac:dyDescent="0.4">
      <c r="A124" s="103" t="s">
        <v>2195</v>
      </c>
    </row>
    <row r="125" spans="1:1" x14ac:dyDescent="0.4">
      <c r="A125" s="103" t="s">
        <v>1174</v>
      </c>
    </row>
    <row r="126" spans="1:1" x14ac:dyDescent="0.4">
      <c r="A126" s="103" t="s">
        <v>2218</v>
      </c>
    </row>
    <row r="127" spans="1:1" x14ac:dyDescent="0.4">
      <c r="A127" s="103" t="s">
        <v>2230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9CD1-57F4-428E-8348-D1D31CB540E7}">
  <dimension ref="A1:AW395"/>
  <sheetViews>
    <sheetView workbookViewId="0">
      <selection activeCell="AD2" sqref="AD2:AW14"/>
    </sheetView>
  </sheetViews>
  <sheetFormatPr defaultRowHeight="14.6" x14ac:dyDescent="0.4"/>
  <cols>
    <col min="1" max="1" width="18.53515625" customWidth="1"/>
    <col min="2" max="2" width="11.15234375" style="53" customWidth="1"/>
    <col min="3" max="3" width="30.15234375" customWidth="1"/>
    <col min="4" max="4" width="8.15234375" customWidth="1"/>
    <col min="5" max="6" width="4.69140625" style="53" customWidth="1"/>
    <col min="7" max="7" width="42.23046875" style="53" customWidth="1"/>
    <col min="8" max="9" width="8.15234375" style="53" customWidth="1"/>
    <col min="10" max="10" width="10.15234375" customWidth="1"/>
    <col min="13" max="18" width="5.53515625" customWidth="1"/>
    <col min="19" max="19" width="5.23046875" customWidth="1"/>
    <col min="20" max="25" width="5.15234375" customWidth="1"/>
    <col min="26" max="26" width="5" customWidth="1"/>
    <col min="27" max="27" width="6" customWidth="1"/>
  </cols>
  <sheetData>
    <row r="1" spans="1:49" ht="43.75" x14ac:dyDescent="0.4">
      <c r="A1" s="48" t="s">
        <v>4631</v>
      </c>
      <c r="B1" s="58" t="s">
        <v>4635</v>
      </c>
      <c r="C1" s="48" t="s">
        <v>4636</v>
      </c>
      <c r="D1" s="48" t="s">
        <v>4637</v>
      </c>
      <c r="E1" s="49" t="s">
        <v>4638</v>
      </c>
      <c r="F1" s="49" t="s">
        <v>4639</v>
      </c>
      <c r="G1" s="49" t="s">
        <v>4640</v>
      </c>
      <c r="H1" s="49" t="s">
        <v>4641</v>
      </c>
      <c r="I1" s="49" t="s">
        <v>4642</v>
      </c>
      <c r="J1" s="48" t="s">
        <v>6782</v>
      </c>
      <c r="K1" s="49" t="s">
        <v>6783</v>
      </c>
      <c r="L1" s="58" t="s">
        <v>6784</v>
      </c>
      <c r="M1" s="58" t="s">
        <v>6785</v>
      </c>
      <c r="N1" s="58" t="s">
        <v>6786</v>
      </c>
      <c r="O1" s="58" t="s">
        <v>6787</v>
      </c>
      <c r="P1" s="58" t="s">
        <v>6788</v>
      </c>
      <c r="Q1" s="58" t="s">
        <v>6789</v>
      </c>
      <c r="R1" s="58" t="s">
        <v>6790</v>
      </c>
      <c r="S1" s="58" t="s">
        <v>6787</v>
      </c>
      <c r="T1" s="58" t="s">
        <v>6788</v>
      </c>
      <c r="U1" s="58" t="s">
        <v>6789</v>
      </c>
      <c r="V1" s="58" t="s">
        <v>6790</v>
      </c>
      <c r="W1" s="58" t="s">
        <v>6791</v>
      </c>
      <c r="X1" s="58" t="s">
        <v>6792</v>
      </c>
      <c r="Y1" s="58" t="s">
        <v>6793</v>
      </c>
      <c r="Z1" s="58" t="s">
        <v>6794</v>
      </c>
      <c r="AA1" s="58" t="s">
        <v>6795</v>
      </c>
      <c r="AB1" s="58"/>
      <c r="AC1" s="58"/>
    </row>
    <row r="2" spans="1:49" x14ac:dyDescent="0.4">
      <c r="A2" t="s">
        <v>2892</v>
      </c>
      <c r="B2" s="53">
        <v>71</v>
      </c>
      <c r="C2" t="s">
        <v>2895</v>
      </c>
      <c r="D2" t="s">
        <v>5872</v>
      </c>
      <c r="E2" s="53" t="s">
        <v>2893</v>
      </c>
      <c r="F2" s="53" t="s">
        <v>2894</v>
      </c>
      <c r="G2" s="53" t="s">
        <v>5873</v>
      </c>
      <c r="H2" s="53" t="s">
        <v>2894</v>
      </c>
      <c r="I2" s="53" t="s">
        <v>4650</v>
      </c>
      <c r="J2" t="s">
        <v>5874</v>
      </c>
      <c r="K2" t="str">
        <f t="shared" ref="K2:K65" si="0" xml:space="preserve"> SUBSTITUTE( SUBSTITUTE( SUBSTITUTE( SUBSTITUTE( SUBSTITUTE( SUBSTITUTE( SUBSTITUTE( SUBSTITUTE( J2, "A", 1), "C", 2), "G", 3),"T", 4), 1, "T"), 2, "G"), 3, "C"), 4, "A")</f>
        <v>CTCTCTCACGTAAGAAGTAGTTCAATACAGTCAACCACAATTAAGACATGTTGAGAAATTGTCCAACAACAAACAA</v>
      </c>
      <c r="L2" t="str">
        <f t="shared" ref="L2:L65" si="1">MID(K2,77,1) &amp; MID(K2,76,1) &amp; MID(K2,75,1) &amp; MID(K2,74,1) &amp; MID(K2,73,1) &amp; MID(K2,72,1) &amp; MID(K2,71,1) &amp; MID(K2,70,1) &amp; MID(K2,69,1) &amp; MID(K2,68,1) &amp; MID(K2,67,1) &amp; MID(K2,66,1) &amp; MID(K2,65,1) &amp; MID(K2,64,1) &amp; MID(K2,63,1) &amp; MID(K2,62,1) &amp; MID(K2,61,1) &amp;MID(K2,60,1) &amp; MID(K2,59,1) &amp; MID(K2,58,1) &amp; MID(K2,57,1) &amp; MID(K2,56,1) &amp; MID(K2,55,1) &amp; MID(K2,54,1) &amp; MID(K2,53,1) &amp; MID(K2,52,1) &amp; MID(K2,51,1) &amp; MID(K2,50,1) &amp; MID(K2,49,1) &amp; MID(K2,48,1) &amp; MID(K2,47,1) &amp; MID(K2,46,1) &amp; MID(K2,45,1) &amp; MID(K2,44,1) &amp; MID(K2,43,1) &amp; MID(K2,42,1) &amp; MID(K2,41,1) &amp; MID(K2,40,1) &amp; MID(K2,39,1) &amp; MID(K2,38,1) &amp; MID(K2,37,1) &amp; MID(K2,36,1) &amp; MID(K2,35,1) &amp; MID(K2,34,1) &amp; MID(K2,33,1) &amp; MID(K2,32,1) &amp; MID(K2,31,1) &amp; MID(K2,30,1) &amp; MID(K2,29,1) &amp; MID(K2,28,1) &amp; MID(K2,27,1) &amp; MID(K2,26,1) &amp; MID(K2,25,1) &amp; MID(K2,24,1) &amp; MID(K2,23,1) &amp; MID(K2,22,1) &amp; MID(K2,21,1) &amp; MID(K2,20,1) &amp; MID(K2,19,1) &amp; MID(K2,18,1) &amp; MID(K2,17,1) &amp; MID(K2,16,1) &amp; MID(K2,15,1) &amp; MID(K2,14,1) &amp; MID(K2,13,1) &amp; MID(K2,12,1) &amp; MID(K2,11,1) &amp; MID(K2,10,1) &amp; MID(K2,9,1) &amp; MID(K2,8,1) &amp; MID(K2,7,1) &amp; MID(K2,6,1) &amp; MID(K2,5,1) &amp; MID(K2,4,1) &amp; MID(K2,3,1) &amp; MID(K2,2,1) &amp; MID(K2,1,1)</f>
        <v>AACAAACAACAACCTGTTAAAGAGTTGTACAGAATTAACACCAACTGACATAACTTGATGAAGAATGCACTCTCTC</v>
      </c>
      <c r="M2">
        <f t="shared" ref="M2:M65" si="2">FIND(C2,J2)</f>
        <v>1</v>
      </c>
      <c r="N2" t="e">
        <f t="shared" ref="N2:N65" si="3">FIND(C2,L2)</f>
        <v>#VALUE!</v>
      </c>
      <c r="O2" t="e">
        <f t="shared" ref="O2:O65" si="4">FIND(E2,J2)</f>
        <v>#VALUE!</v>
      </c>
      <c r="P2" t="e">
        <f t="shared" ref="P2:P65" si="5">FIND(E2,L2)</f>
        <v>#VALUE!</v>
      </c>
      <c r="Q2">
        <f t="shared" ref="Q2:Q65" si="6">FIND(F2,J2)</f>
        <v>61</v>
      </c>
      <c r="R2" t="e">
        <f t="shared" ref="R2:R65" si="7">FIND(F2,L2)</f>
        <v>#VALUE!</v>
      </c>
      <c r="U2">
        <v>61</v>
      </c>
      <c r="W2">
        <f t="shared" ref="W2:W65" si="8">MAX(S2:V2)</f>
        <v>61</v>
      </c>
      <c r="X2">
        <f t="shared" ref="X2:X65" si="9">LEN(E2)</f>
        <v>16</v>
      </c>
      <c r="Y2">
        <f t="shared" ref="Y2:Y65" si="10">LEN(F2)</f>
        <v>16</v>
      </c>
      <c r="Z2">
        <f t="shared" ref="Z2:Z65" si="11">MAX(X2:Y2)</f>
        <v>16</v>
      </c>
      <c r="AA2">
        <f>(W2+Z2)-1</f>
        <v>76</v>
      </c>
      <c r="AD2" s="124" t="s">
        <v>4636</v>
      </c>
      <c r="AE2" s="124" t="s">
        <v>4637</v>
      </c>
      <c r="AF2" s="124" t="s">
        <v>4638</v>
      </c>
      <c r="AG2" s="124" t="s">
        <v>4639</v>
      </c>
      <c r="AH2" s="124" t="s">
        <v>4640</v>
      </c>
      <c r="AI2" s="124" t="s">
        <v>4641</v>
      </c>
      <c r="AJ2" s="124" t="s">
        <v>4642</v>
      </c>
      <c r="AK2" s="124" t="s">
        <v>6782</v>
      </c>
      <c r="AL2" s="124" t="s">
        <v>6783</v>
      </c>
      <c r="AM2" s="125" t="s">
        <v>6784</v>
      </c>
      <c r="AN2" s="123"/>
      <c r="AO2" s="123"/>
      <c r="AP2" s="123"/>
      <c r="AQ2" s="123"/>
      <c r="AR2" s="123"/>
      <c r="AS2" s="123"/>
      <c r="AT2" s="123"/>
      <c r="AU2" s="123"/>
      <c r="AV2" s="123"/>
      <c r="AW2" s="123"/>
    </row>
    <row r="3" spans="1:49" x14ac:dyDescent="0.4">
      <c r="A3" t="s">
        <v>3085</v>
      </c>
      <c r="B3" s="53">
        <v>73</v>
      </c>
      <c r="C3" t="s">
        <v>3088</v>
      </c>
      <c r="D3" t="s">
        <v>3089</v>
      </c>
      <c r="E3" s="53" t="s">
        <v>3086</v>
      </c>
      <c r="F3" s="53" t="s">
        <v>3087</v>
      </c>
      <c r="G3" s="53" t="s">
        <v>6009</v>
      </c>
      <c r="H3" s="53" t="s">
        <v>3086</v>
      </c>
      <c r="I3" s="53" t="s">
        <v>4650</v>
      </c>
      <c r="J3" t="s">
        <v>6010</v>
      </c>
      <c r="K3" t="str">
        <f t="shared" si="0"/>
        <v>GTGTTTACACTGGCAAAAGTAGTGGTATTACCGAGAGGGTCCACCGCGTCGTCAGATTCCGTGACGTACAGTCACG</v>
      </c>
      <c r="L3" t="str">
        <f t="shared" si="1"/>
        <v>GCACTGACATGCAGTGCCTTAGACTGCTGCGCCACCTGGGAGAGCCATTATGGTGATGAAAACGGTCACATTTGTG</v>
      </c>
      <c r="M3">
        <f t="shared" si="2"/>
        <v>1</v>
      </c>
      <c r="N3" t="e">
        <f t="shared" si="3"/>
        <v>#VALUE!</v>
      </c>
      <c r="O3">
        <f t="shared" si="4"/>
        <v>66</v>
      </c>
      <c r="P3" t="e">
        <f t="shared" si="5"/>
        <v>#VALUE!</v>
      </c>
      <c r="Q3" t="e">
        <f t="shared" si="6"/>
        <v>#VALUE!</v>
      </c>
      <c r="R3" t="e">
        <f t="shared" si="7"/>
        <v>#VALUE!</v>
      </c>
      <c r="S3">
        <v>66</v>
      </c>
      <c r="W3">
        <f t="shared" si="8"/>
        <v>66</v>
      </c>
      <c r="X3">
        <f t="shared" si="9"/>
        <v>11</v>
      </c>
      <c r="Y3">
        <f t="shared" si="10"/>
        <v>11</v>
      </c>
      <c r="Z3">
        <f t="shared" si="11"/>
        <v>11</v>
      </c>
      <c r="AA3">
        <f t="shared" ref="AA3:AA66" si="12">(W3+Z3)-1</f>
        <v>76</v>
      </c>
      <c r="AD3" s="123" t="s">
        <v>2895</v>
      </c>
      <c r="AE3" s="123" t="s">
        <v>5872</v>
      </c>
      <c r="AF3" s="123" t="s">
        <v>2893</v>
      </c>
      <c r="AG3" s="123" t="s">
        <v>2894</v>
      </c>
      <c r="AH3" s="123" t="s">
        <v>5873</v>
      </c>
      <c r="AI3" s="123" t="s">
        <v>2894</v>
      </c>
      <c r="AJ3" s="123" t="s">
        <v>4650</v>
      </c>
      <c r="AK3" s="123" t="s">
        <v>5874</v>
      </c>
      <c r="AL3" s="123" t="str">
        <f xml:space="preserve"> SUBSTITUTE( SUBSTITUTE( SUBSTITUTE( SUBSTITUTE( SUBSTITUTE( SUBSTITUTE( SUBSTITUTE( SUBSTITUTE( AK3, "A", 1), "C", 2), "G", 3),"T", 4), 1, "T"), 2, "G"), 3, "C"), 4, "A")</f>
        <v>CTCTCTCACGTAAGAAGTAGTTCAATACAGTCAACCACAATTAAGACATGTTGAGAAATTGTCCAACAACAAACAA</v>
      </c>
      <c r="AM3" s="123" t="str">
        <f>MID(AL3,77,1) &amp; MID(AL3,76,1) &amp; MID(AL3,75,1) &amp; MID(AL3,74,1) &amp; MID(AL3,73,1) &amp; MID(AL3,72,1) &amp; MID(AL3,71,1) &amp; MID(AL3,70,1) &amp; MID(AL3,69,1) &amp; MID(AL3,68,1) &amp; MID(AL3,67,1) &amp; MID(AL3,66,1) &amp; MID(AL3,65,1) &amp; MID(AL3,64,1) &amp; MID(AL3,63,1) &amp; MID(AL3,62,1) &amp; MID(AL3,61,1) &amp;MID(AL3,60,1) &amp; MID(AL3,59,1) &amp; MID(AL3,58,1) &amp; MID(AL3,57,1) &amp; MID(AL3,56,1) &amp; MID(AL3,55,1) &amp; MID(AL3,54,1) &amp; MID(AL3,53,1) &amp; MID(AL3,52,1) &amp; MID(AL3,51,1) &amp; MID(AL3,50,1) &amp; MID(AL3,49,1) &amp; MID(AL3,48,1) &amp; MID(AL3,47,1) &amp; MID(AL3,46,1) &amp; MID(AL3,45,1) &amp; MID(AL3,44,1) &amp; MID(AL3,43,1) &amp; MID(AL3,42,1) &amp; MID(AL3,41,1) &amp; MID(AL3,40,1) &amp; MID(AL3,39,1) &amp; MID(AL3,38,1) &amp; MID(AL3,37,1) &amp; MID(AL3,36,1) &amp; MID(AL3,35,1) &amp; MID(AL3,34,1) &amp; MID(AL3,33,1) &amp; MID(AL3,32,1) &amp; MID(AL3,31,1) &amp; MID(AL3,30,1) &amp; MID(AL3,29,1) &amp; MID(AL3,28,1) &amp; MID(AL3,27,1) &amp; MID(AL3,26,1) &amp; MID(AL3,25,1) &amp; MID(AL3,24,1) &amp; MID(AL3,23,1) &amp; MID(AL3,22,1) &amp; MID(AL3,21,1) &amp; MID(AL3,20,1) &amp; MID(AL3,19,1) &amp; MID(AL3,18,1) &amp; MID(AL3,17,1) &amp; MID(AL3,16,1) &amp; MID(AL3,15,1) &amp; MID(AL3,14,1) &amp; MID(AL3,13,1) &amp; MID(AL3,12,1) &amp; MID(AL3,11,1) &amp; MID(AL3,10,1) &amp; MID(AL3,9,1) &amp; MID(AL3,8,1) &amp; MID(AL3,7,1) &amp; MID(AL3,6,1) &amp; MID(AL3,5,1) &amp; MID(AL3,4,1) &amp; MID(AL3,3,1) &amp; MID(AL3,2,1) &amp; MID(AL3,1,1)</f>
        <v>AACAAACAACAACCTGTTAAAGAGTTGTACAGAATTAACACCAACTGACATAACTTGATGAAGAATGCACTCTCTC</v>
      </c>
      <c r="AN3" s="123"/>
      <c r="AO3" s="123"/>
      <c r="AP3" s="123"/>
      <c r="AQ3" s="123"/>
      <c r="AR3" s="123"/>
      <c r="AS3" s="123"/>
      <c r="AT3" s="123"/>
      <c r="AU3" s="123"/>
      <c r="AV3" s="123"/>
      <c r="AW3" s="123"/>
    </row>
    <row r="4" spans="1:49" x14ac:dyDescent="0.4">
      <c r="A4" t="s">
        <v>247</v>
      </c>
      <c r="B4" s="53">
        <v>9</v>
      </c>
      <c r="C4" t="s">
        <v>250</v>
      </c>
      <c r="D4" t="s">
        <v>251</v>
      </c>
      <c r="E4" s="53" t="s">
        <v>248</v>
      </c>
      <c r="F4" s="53" t="s">
        <v>249</v>
      </c>
      <c r="G4" s="53" t="s">
        <v>5227</v>
      </c>
      <c r="H4" s="53" t="s">
        <v>5228</v>
      </c>
      <c r="I4" s="53" t="s">
        <v>157</v>
      </c>
      <c r="J4" t="s">
        <v>5229</v>
      </c>
      <c r="K4" t="str">
        <f t="shared" si="0"/>
        <v>GTATTGTGTGAAATAGTATCCTGTAATATTTTATGTGTAAGTACGCATATTGTTCAATAATTCGTACTACGGACGT</v>
      </c>
      <c r="L4" t="str">
        <f t="shared" si="1"/>
        <v>TGCAGGCATCATGCTTAATAACTTGTTATACGCATGAATGTGTATTTTATAATGTCCTATGATAAAGTGTGTTATG</v>
      </c>
      <c r="M4" t="e">
        <f t="shared" si="2"/>
        <v>#VALUE!</v>
      </c>
      <c r="N4">
        <f t="shared" si="3"/>
        <v>1</v>
      </c>
      <c r="O4" t="e">
        <f t="shared" si="4"/>
        <v>#VALUE!</v>
      </c>
      <c r="P4">
        <f t="shared" si="5"/>
        <v>62</v>
      </c>
      <c r="Q4" t="e">
        <f t="shared" si="6"/>
        <v>#VALUE!</v>
      </c>
      <c r="R4" t="e">
        <f t="shared" si="7"/>
        <v>#VALUE!</v>
      </c>
      <c r="T4">
        <v>62</v>
      </c>
      <c r="W4">
        <f t="shared" si="8"/>
        <v>62</v>
      </c>
      <c r="X4">
        <f t="shared" si="9"/>
        <v>14</v>
      </c>
      <c r="Y4">
        <f t="shared" si="10"/>
        <v>14</v>
      </c>
      <c r="Z4">
        <f t="shared" si="11"/>
        <v>14</v>
      </c>
      <c r="AA4">
        <f t="shared" si="12"/>
        <v>75</v>
      </c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</row>
    <row r="5" spans="1:49" x14ac:dyDescent="0.4">
      <c r="A5" t="s">
        <v>1397</v>
      </c>
      <c r="B5" s="53">
        <v>5</v>
      </c>
      <c r="C5" t="s">
        <v>1400</v>
      </c>
      <c r="D5" t="s">
        <v>1401</v>
      </c>
      <c r="E5" s="53" t="s">
        <v>1398</v>
      </c>
      <c r="F5" s="53" t="s">
        <v>1399</v>
      </c>
      <c r="G5" s="53" t="s">
        <v>5334</v>
      </c>
      <c r="H5" s="53" t="s">
        <v>5335</v>
      </c>
      <c r="I5" s="53" t="s">
        <v>157</v>
      </c>
      <c r="J5" t="s">
        <v>5336</v>
      </c>
      <c r="K5" t="str">
        <f t="shared" si="0"/>
        <v>TAGGGTAGGTTCCGGACACGGTAGTCGTGGGGCAACGAGTAATCATTGGTATACTTGTAACTTGTTAGGGTGCTTG</v>
      </c>
      <c r="L5" t="str">
        <f t="shared" si="1"/>
        <v>GTTCGTGGGATTGTTCAATGTTCATATGGTTACTAATGAGCAACGGGGTGCTGATGGCACAGGCCTTGGATGGGAT</v>
      </c>
      <c r="M5" t="e">
        <f t="shared" si="2"/>
        <v>#VALUE!</v>
      </c>
      <c r="N5">
        <f t="shared" si="3"/>
        <v>1</v>
      </c>
      <c r="O5" t="e">
        <f t="shared" si="4"/>
        <v>#VALUE!</v>
      </c>
      <c r="P5">
        <f t="shared" si="5"/>
        <v>64</v>
      </c>
      <c r="Q5" t="e">
        <f t="shared" si="6"/>
        <v>#VALUE!</v>
      </c>
      <c r="R5" t="e">
        <f t="shared" si="7"/>
        <v>#VALUE!</v>
      </c>
      <c r="T5">
        <v>64</v>
      </c>
      <c r="W5">
        <f t="shared" si="8"/>
        <v>64</v>
      </c>
      <c r="X5">
        <f t="shared" si="9"/>
        <v>12</v>
      </c>
      <c r="Y5">
        <f t="shared" si="10"/>
        <v>12</v>
      </c>
      <c r="Z5">
        <f t="shared" si="11"/>
        <v>12</v>
      </c>
      <c r="AA5">
        <f t="shared" si="12"/>
        <v>75</v>
      </c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</row>
    <row r="6" spans="1:49" x14ac:dyDescent="0.4">
      <c r="A6" t="s">
        <v>585</v>
      </c>
      <c r="B6" s="53">
        <v>6</v>
      </c>
      <c r="C6" t="s">
        <v>588</v>
      </c>
      <c r="D6" t="s">
        <v>589</v>
      </c>
      <c r="E6" s="53" t="s">
        <v>586</v>
      </c>
      <c r="F6" s="53" t="s">
        <v>587</v>
      </c>
      <c r="G6" s="53" t="s">
        <v>5559</v>
      </c>
      <c r="H6" s="53" t="s">
        <v>5560</v>
      </c>
      <c r="I6" s="53" t="s">
        <v>157</v>
      </c>
      <c r="J6" t="s">
        <v>5561</v>
      </c>
      <c r="K6" t="str">
        <f t="shared" si="0"/>
        <v>AGTATGACATCTCGTTTATAATTCAAACTTTGTCTTGACGTCCCCGCGTGACCAGTAGACCGAAAAGCACCTTTAC</v>
      </c>
      <c r="L6" t="str">
        <f t="shared" si="1"/>
        <v>CATTTCCACGAAAAGCCAGATGACCAGTGCGCCCCTGCAGTTCTGTTTCAAACTTAATATTTGCTCTACAGTATGA</v>
      </c>
      <c r="M6" t="e">
        <f t="shared" si="2"/>
        <v>#VALUE!</v>
      </c>
      <c r="N6">
        <f t="shared" si="3"/>
        <v>1</v>
      </c>
      <c r="O6" t="e">
        <f t="shared" si="4"/>
        <v>#VALUE!</v>
      </c>
      <c r="P6">
        <f t="shared" si="5"/>
        <v>64</v>
      </c>
      <c r="Q6" t="e">
        <f t="shared" si="6"/>
        <v>#VALUE!</v>
      </c>
      <c r="R6" t="e">
        <f t="shared" si="7"/>
        <v>#VALUE!</v>
      </c>
      <c r="T6">
        <v>64</v>
      </c>
      <c r="W6">
        <f t="shared" si="8"/>
        <v>64</v>
      </c>
      <c r="X6">
        <f t="shared" si="9"/>
        <v>12</v>
      </c>
      <c r="Y6">
        <f t="shared" si="10"/>
        <v>12</v>
      </c>
      <c r="Z6">
        <f t="shared" si="11"/>
        <v>12</v>
      </c>
      <c r="AA6">
        <f t="shared" si="12"/>
        <v>75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spans="1:49" x14ac:dyDescent="0.4">
      <c r="A7" t="s">
        <v>779</v>
      </c>
      <c r="B7" s="53">
        <v>74</v>
      </c>
      <c r="C7" t="s">
        <v>782</v>
      </c>
      <c r="D7" t="s">
        <v>783</v>
      </c>
      <c r="E7" s="53" t="s">
        <v>780</v>
      </c>
      <c r="F7" s="53" t="s">
        <v>781</v>
      </c>
      <c r="G7" s="53" t="s">
        <v>5145</v>
      </c>
      <c r="H7" s="53" t="s">
        <v>780</v>
      </c>
      <c r="I7" s="53" t="s">
        <v>4650</v>
      </c>
      <c r="J7" t="s">
        <v>5146</v>
      </c>
      <c r="K7" t="str">
        <f t="shared" si="0"/>
        <v>ACGTCCTCTCGTCCCATCTGTGGACAATCTGTGGAATGTAGATCTGACTTACAAACGTAAAAGTGTATACTATTAA</v>
      </c>
      <c r="L7" t="str">
        <f t="shared" si="1"/>
        <v>AATTATCATATGTGAAAATGCAAACATTCAGTCTAGATGTAAGGTGTCTAACAGGTGTCTACCCTGCTCTCCTGCA</v>
      </c>
      <c r="M7">
        <f t="shared" si="2"/>
        <v>1</v>
      </c>
      <c r="N7" t="e">
        <f t="shared" si="3"/>
        <v>#VALUE!</v>
      </c>
      <c r="O7">
        <f t="shared" si="4"/>
        <v>68</v>
      </c>
      <c r="P7" t="e">
        <f t="shared" si="5"/>
        <v>#VALUE!</v>
      </c>
      <c r="Q7" t="e">
        <f t="shared" si="6"/>
        <v>#VALUE!</v>
      </c>
      <c r="R7" t="e">
        <f t="shared" si="7"/>
        <v>#VALUE!</v>
      </c>
      <c r="S7">
        <v>68</v>
      </c>
      <c r="W7">
        <f t="shared" si="8"/>
        <v>68</v>
      </c>
      <c r="X7">
        <f t="shared" si="9"/>
        <v>8</v>
      </c>
      <c r="Y7">
        <f t="shared" si="10"/>
        <v>8</v>
      </c>
      <c r="Z7">
        <f t="shared" si="11"/>
        <v>8</v>
      </c>
      <c r="AA7">
        <f t="shared" si="12"/>
        <v>75</v>
      </c>
      <c r="AD7" s="124" t="s">
        <v>6782</v>
      </c>
      <c r="AE7" s="60">
        <f>LEN(AF7)</f>
        <v>76</v>
      </c>
      <c r="AF7" s="123" t="s">
        <v>5874</v>
      </c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</row>
    <row r="8" spans="1:49" x14ac:dyDescent="0.4">
      <c r="A8" t="s">
        <v>1793</v>
      </c>
      <c r="B8" s="53">
        <v>74</v>
      </c>
      <c r="C8" t="s">
        <v>1796</v>
      </c>
      <c r="D8" t="s">
        <v>1797</v>
      </c>
      <c r="E8" s="53" t="s">
        <v>1794</v>
      </c>
      <c r="F8" s="53" t="s">
        <v>1795</v>
      </c>
      <c r="G8" s="53" t="s">
        <v>5546</v>
      </c>
      <c r="H8" s="53" t="s">
        <v>1794</v>
      </c>
      <c r="I8" s="53" t="s">
        <v>4650</v>
      </c>
      <c r="J8" t="s">
        <v>5547</v>
      </c>
      <c r="K8" t="str">
        <f t="shared" si="0"/>
        <v>GAGAACGATGAACGTCACATAGAGTGTAGACCCTTCTGTGACATTTAGGGTTATGTCCATCAAGACAATGACCTGA</v>
      </c>
      <c r="L8" t="str">
        <f t="shared" si="1"/>
        <v>AGTCCAGTAACAGAACTACCTGTATTGGGATTTACAGTGTCTTCCCAGATGTGAGATACACTGCAAGTAGCAAGAG</v>
      </c>
      <c r="M8">
        <f t="shared" si="2"/>
        <v>1</v>
      </c>
      <c r="N8" t="e">
        <f t="shared" si="3"/>
        <v>#VALUE!</v>
      </c>
      <c r="O8">
        <f t="shared" si="4"/>
        <v>62</v>
      </c>
      <c r="P8" t="e">
        <f t="shared" si="5"/>
        <v>#VALUE!</v>
      </c>
      <c r="Q8" t="e">
        <f t="shared" si="6"/>
        <v>#VALUE!</v>
      </c>
      <c r="R8" t="e">
        <f t="shared" si="7"/>
        <v>#VALUE!</v>
      </c>
      <c r="S8">
        <v>62</v>
      </c>
      <c r="W8">
        <f t="shared" si="8"/>
        <v>62</v>
      </c>
      <c r="X8">
        <f t="shared" si="9"/>
        <v>14</v>
      </c>
      <c r="Y8">
        <f t="shared" si="10"/>
        <v>12</v>
      </c>
      <c r="Z8">
        <f t="shared" si="11"/>
        <v>14</v>
      </c>
      <c r="AA8">
        <f t="shared" si="12"/>
        <v>75</v>
      </c>
      <c r="AD8" s="124" t="s">
        <v>4636</v>
      </c>
      <c r="AE8" s="60"/>
      <c r="AF8" s="123" t="s">
        <v>2895</v>
      </c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</row>
    <row r="9" spans="1:49" x14ac:dyDescent="0.4">
      <c r="A9" t="s">
        <v>3999</v>
      </c>
      <c r="B9" s="53">
        <v>65</v>
      </c>
      <c r="C9" t="s">
        <v>4002</v>
      </c>
      <c r="D9" t="s">
        <v>5860</v>
      </c>
      <c r="E9" s="53" t="s">
        <v>4000</v>
      </c>
      <c r="F9" s="53" t="s">
        <v>4001</v>
      </c>
      <c r="G9" s="53" t="s">
        <v>5861</v>
      </c>
      <c r="H9" s="53" t="s">
        <v>4000</v>
      </c>
      <c r="I9" s="53" t="s">
        <v>4650</v>
      </c>
      <c r="J9" t="s">
        <v>5862</v>
      </c>
      <c r="K9" t="str">
        <f t="shared" si="0"/>
        <v>GTGTACCGAGAAACGAGTTTTACTAATTTTTGACTGTCTCTTAGTACTTTTTTAACGTTTAGAGGCTACATTTCAG</v>
      </c>
      <c r="L9" t="str">
        <f t="shared" si="1"/>
        <v>GACTTTACATCGGAGATTTGCAATTTTTTCATGATTCTCTGTCAGTTTTTAATCATTTTGAGCAAAGAGCCATGTG</v>
      </c>
      <c r="M9">
        <f t="shared" si="2"/>
        <v>1</v>
      </c>
      <c r="N9" t="e">
        <f t="shared" si="3"/>
        <v>#VALUE!</v>
      </c>
      <c r="O9">
        <f t="shared" si="4"/>
        <v>56</v>
      </c>
      <c r="P9" t="e">
        <f t="shared" si="5"/>
        <v>#VALUE!</v>
      </c>
      <c r="Q9" t="e">
        <f t="shared" si="6"/>
        <v>#VALUE!</v>
      </c>
      <c r="R9" t="e">
        <f t="shared" si="7"/>
        <v>#VALUE!</v>
      </c>
      <c r="S9">
        <v>56</v>
      </c>
      <c r="W9">
        <f t="shared" si="8"/>
        <v>56</v>
      </c>
      <c r="X9">
        <f t="shared" si="9"/>
        <v>20</v>
      </c>
      <c r="Y9">
        <f t="shared" si="10"/>
        <v>20</v>
      </c>
      <c r="Z9">
        <f t="shared" si="11"/>
        <v>20</v>
      </c>
      <c r="AA9">
        <f t="shared" si="12"/>
        <v>75</v>
      </c>
      <c r="AD9" s="124" t="s">
        <v>4637</v>
      </c>
      <c r="AE9" s="60"/>
      <c r="AF9" s="123" t="s">
        <v>6796</v>
      </c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</row>
    <row r="10" spans="1:49" x14ac:dyDescent="0.4">
      <c r="A10" t="s">
        <v>2852</v>
      </c>
      <c r="B10" s="53">
        <v>69</v>
      </c>
      <c r="C10" t="s">
        <v>2855</v>
      </c>
      <c r="D10" t="s">
        <v>6068</v>
      </c>
      <c r="E10" s="53" t="s">
        <v>2853</v>
      </c>
      <c r="F10" s="53" t="s">
        <v>2854</v>
      </c>
      <c r="G10" s="53" t="s">
        <v>6069</v>
      </c>
      <c r="H10" s="53" t="s">
        <v>2853</v>
      </c>
      <c r="I10" s="53" t="s">
        <v>4650</v>
      </c>
      <c r="J10" t="s">
        <v>6070</v>
      </c>
      <c r="K10" t="str">
        <f t="shared" si="0"/>
        <v>GAATAGAGTTTCCTTACCCTTACTCTTCGTTCGTGTTACTGGTACCCCAGTCTGCCATACTCAAAAGTTCCCCAAG</v>
      </c>
      <c r="L10" t="str">
        <f t="shared" si="1"/>
        <v>GAACCCCTTGAAAACTCATACCGTCTGACCCCATGGTCATTGTGCTTGCTTCTCATTCCCATTCCTTTGAGATAAG</v>
      </c>
      <c r="M10">
        <f t="shared" si="2"/>
        <v>1</v>
      </c>
      <c r="N10" t="e">
        <f t="shared" si="3"/>
        <v>#VALUE!</v>
      </c>
      <c r="O10">
        <f t="shared" si="4"/>
        <v>59</v>
      </c>
      <c r="P10" t="e">
        <f t="shared" si="5"/>
        <v>#VALUE!</v>
      </c>
      <c r="Q10" t="e">
        <f t="shared" si="6"/>
        <v>#VALUE!</v>
      </c>
      <c r="R10" t="e">
        <f t="shared" si="7"/>
        <v>#VALUE!</v>
      </c>
      <c r="S10">
        <v>59</v>
      </c>
      <c r="W10">
        <f t="shared" si="8"/>
        <v>59</v>
      </c>
      <c r="X10">
        <f t="shared" si="9"/>
        <v>17</v>
      </c>
      <c r="Y10">
        <f t="shared" si="10"/>
        <v>17</v>
      </c>
      <c r="Z10">
        <f t="shared" si="11"/>
        <v>17</v>
      </c>
      <c r="AA10">
        <f t="shared" si="12"/>
        <v>75</v>
      </c>
      <c r="AD10" s="124" t="s">
        <v>4641</v>
      </c>
      <c r="AE10" s="60"/>
      <c r="AF10" s="123" t="s">
        <v>6797</v>
      </c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spans="1:49" x14ac:dyDescent="0.4">
      <c r="A11" t="s">
        <v>211</v>
      </c>
      <c r="B11" s="53">
        <v>11</v>
      </c>
      <c r="C11" t="s">
        <v>214</v>
      </c>
      <c r="D11" t="s">
        <v>215</v>
      </c>
      <c r="E11" s="53" t="s">
        <v>212</v>
      </c>
      <c r="F11" s="53" t="s">
        <v>213</v>
      </c>
      <c r="G11" s="53" t="s">
        <v>5194</v>
      </c>
      <c r="H11" s="53" t="s">
        <v>5195</v>
      </c>
      <c r="I11" s="53" t="s">
        <v>157</v>
      </c>
      <c r="J11" t="s">
        <v>5196</v>
      </c>
      <c r="K11" t="str">
        <f t="shared" si="0"/>
        <v>GCATTGATGTAGAATTTGTTAGAGTGTTTATAACACCATAAATTATAAAAGTTCTAAAGAGACTTGAGAAGGACGT</v>
      </c>
      <c r="L11" t="str">
        <f t="shared" si="1"/>
        <v>TGCAGGAAGAGTTCAGAGAAATCTTGAAAATATTAAATACCACAATATTTGTGAGATTGTTTAAGATGTAGTTACG</v>
      </c>
      <c r="M11" t="e">
        <f t="shared" si="2"/>
        <v>#VALUE!</v>
      </c>
      <c r="N11">
        <f t="shared" si="3"/>
        <v>1</v>
      </c>
      <c r="O11" t="e">
        <f t="shared" si="4"/>
        <v>#VALUE!</v>
      </c>
      <c r="P11">
        <f t="shared" si="5"/>
        <v>60</v>
      </c>
      <c r="Q11" t="e">
        <f t="shared" si="6"/>
        <v>#VALUE!</v>
      </c>
      <c r="R11" t="e">
        <f t="shared" si="7"/>
        <v>#VALUE!</v>
      </c>
      <c r="T11">
        <v>60</v>
      </c>
      <c r="W11">
        <f t="shared" si="8"/>
        <v>60</v>
      </c>
      <c r="X11">
        <f t="shared" si="9"/>
        <v>14</v>
      </c>
      <c r="Y11">
        <f t="shared" si="10"/>
        <v>14</v>
      </c>
      <c r="Z11">
        <f t="shared" si="11"/>
        <v>14</v>
      </c>
      <c r="AA11">
        <f t="shared" si="12"/>
        <v>73</v>
      </c>
      <c r="AD11" s="124" t="s">
        <v>4638</v>
      </c>
      <c r="AE11" s="60"/>
      <c r="AF11" s="123" t="s">
        <v>2893</v>
      </c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</row>
    <row r="12" spans="1:49" x14ac:dyDescent="0.4">
      <c r="A12" t="s">
        <v>3126</v>
      </c>
      <c r="B12" s="53">
        <v>69</v>
      </c>
      <c r="C12" t="s">
        <v>3129</v>
      </c>
      <c r="D12" t="s">
        <v>5920</v>
      </c>
      <c r="E12" s="53" t="s">
        <v>3127</v>
      </c>
      <c r="F12" s="53" t="s">
        <v>3128</v>
      </c>
      <c r="G12" s="53" t="s">
        <v>5921</v>
      </c>
      <c r="H12" s="53" t="s">
        <v>3127</v>
      </c>
      <c r="I12" s="53" t="s">
        <v>4650</v>
      </c>
      <c r="J12" t="s">
        <v>5922</v>
      </c>
      <c r="K12" t="str">
        <f t="shared" si="0"/>
        <v>CGAATTTGTCGACGATAATCCTGTGATATCTACGATATGTTTGACTATGTGTCTCAACCTTTTGAGACGGGACAGA</v>
      </c>
      <c r="L12" t="str">
        <f t="shared" si="1"/>
        <v>AGACAGGGCAGAGTTTTCCAACTCTGTGTATCAGTTTGTATAGCATCTATAGTGTCCTAATAGCAGCTGTTTAAGC</v>
      </c>
      <c r="M12">
        <f t="shared" si="2"/>
        <v>1</v>
      </c>
      <c r="N12" t="e">
        <f t="shared" si="3"/>
        <v>#VALUE!</v>
      </c>
      <c r="O12">
        <f t="shared" si="4"/>
        <v>59</v>
      </c>
      <c r="P12" t="e">
        <f t="shared" si="5"/>
        <v>#VALUE!</v>
      </c>
      <c r="Q12" t="e">
        <f t="shared" si="6"/>
        <v>#VALUE!</v>
      </c>
      <c r="R12" t="e">
        <f t="shared" si="7"/>
        <v>#VALUE!</v>
      </c>
      <c r="S12">
        <v>59</v>
      </c>
      <c r="W12">
        <f t="shared" si="8"/>
        <v>59</v>
      </c>
      <c r="X12">
        <f t="shared" si="9"/>
        <v>15</v>
      </c>
      <c r="Y12">
        <f t="shared" si="10"/>
        <v>15</v>
      </c>
      <c r="Z12">
        <f t="shared" si="11"/>
        <v>15</v>
      </c>
      <c r="AA12">
        <f t="shared" si="12"/>
        <v>73</v>
      </c>
      <c r="AD12" s="124" t="s">
        <v>4639</v>
      </c>
      <c r="AE12" s="60"/>
      <c r="AF12" s="123" t="s">
        <v>2894</v>
      </c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</row>
    <row r="13" spans="1:49" x14ac:dyDescent="0.4">
      <c r="A13" t="s">
        <v>223</v>
      </c>
      <c r="B13" s="53">
        <v>12</v>
      </c>
      <c r="C13" t="s">
        <v>226</v>
      </c>
      <c r="D13" t="s">
        <v>227</v>
      </c>
      <c r="E13" s="53" t="s">
        <v>224</v>
      </c>
      <c r="F13" s="53" t="s">
        <v>225</v>
      </c>
      <c r="G13" s="53" t="s">
        <v>5648</v>
      </c>
      <c r="H13" s="53" t="s">
        <v>5649</v>
      </c>
      <c r="I13" s="53" t="s">
        <v>157</v>
      </c>
      <c r="J13" t="s">
        <v>5650</v>
      </c>
      <c r="K13" t="str">
        <f t="shared" si="0"/>
        <v>GTTAAAGTTTGGAAGTTCGCCGCATATCCGGATATTGCGACATTTTTATCTTTCTGAGTTTTGTGGTACTAACAGA</v>
      </c>
      <c r="L13" t="str">
        <f t="shared" si="1"/>
        <v>AGACAATCATGGTGTTTTGAGTCTTTCTATTTTTACAGCGTTATAGGCCTATACGCCGCTTGAAGGTTTGAAATTG</v>
      </c>
      <c r="M13" t="e">
        <f t="shared" si="2"/>
        <v>#VALUE!</v>
      </c>
      <c r="N13">
        <f t="shared" si="3"/>
        <v>1</v>
      </c>
      <c r="O13" t="e">
        <f t="shared" si="4"/>
        <v>#VALUE!</v>
      </c>
      <c r="P13" t="e">
        <f t="shared" si="5"/>
        <v>#VALUE!</v>
      </c>
      <c r="Q13" t="e">
        <f t="shared" si="6"/>
        <v>#VALUE!</v>
      </c>
      <c r="R13">
        <f t="shared" si="7"/>
        <v>57</v>
      </c>
      <c r="V13">
        <v>57</v>
      </c>
      <c r="W13">
        <f t="shared" si="8"/>
        <v>57</v>
      </c>
      <c r="X13">
        <f t="shared" si="9"/>
        <v>16</v>
      </c>
      <c r="Y13">
        <f t="shared" si="10"/>
        <v>15</v>
      </c>
      <c r="Z13">
        <f t="shared" si="11"/>
        <v>16</v>
      </c>
      <c r="AA13">
        <f t="shared" si="12"/>
        <v>72</v>
      </c>
      <c r="AD13" s="124" t="s">
        <v>4640</v>
      </c>
      <c r="AE13" s="60"/>
      <c r="AF13" s="123" t="s">
        <v>5873</v>
      </c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</row>
    <row r="14" spans="1:49" x14ac:dyDescent="0.4">
      <c r="A14" s="54" t="s">
        <v>4907</v>
      </c>
      <c r="B14" s="55">
        <v>63</v>
      </c>
      <c r="C14" s="54" t="s">
        <v>301</v>
      </c>
      <c r="D14" s="54" t="s">
        <v>302</v>
      </c>
      <c r="E14" s="55" t="s">
        <v>299</v>
      </c>
      <c r="F14" s="55" t="s">
        <v>300</v>
      </c>
      <c r="G14" s="55" t="s">
        <v>4908</v>
      </c>
      <c r="H14" s="55" t="s">
        <v>300</v>
      </c>
      <c r="I14" s="55" t="s">
        <v>4650</v>
      </c>
      <c r="J14" s="54" t="s">
        <v>4909</v>
      </c>
      <c r="K14" t="str">
        <f t="shared" si="0"/>
        <v>CCTACCAACAGTAAAGAGACGTTTACATTATGATATTATTGGTCTGTGCATCTTTCAAGATCCTTATTAACAATAA</v>
      </c>
      <c r="L14" t="str">
        <f t="shared" si="1"/>
        <v>AATAACAATTATTCCTAGAACTTTCTACGTGTCTGGTTATTATAGTATTACATTTGCAGAGAAATGACAACCATCC</v>
      </c>
      <c r="M14">
        <f t="shared" si="2"/>
        <v>1</v>
      </c>
      <c r="N14" t="e">
        <f t="shared" si="3"/>
        <v>#VALUE!</v>
      </c>
      <c r="O14" t="e">
        <f t="shared" si="4"/>
        <v>#VALUE!</v>
      </c>
      <c r="P14" t="e">
        <f t="shared" si="5"/>
        <v>#VALUE!</v>
      </c>
      <c r="Q14">
        <f t="shared" si="6"/>
        <v>53</v>
      </c>
      <c r="R14" t="e">
        <f t="shared" si="7"/>
        <v>#VALUE!</v>
      </c>
      <c r="U14">
        <v>53</v>
      </c>
      <c r="W14">
        <f t="shared" si="8"/>
        <v>53</v>
      </c>
      <c r="X14">
        <f t="shared" si="9"/>
        <v>20</v>
      </c>
      <c r="Y14">
        <f t="shared" si="10"/>
        <v>18</v>
      </c>
      <c r="Z14">
        <f t="shared" si="11"/>
        <v>20</v>
      </c>
      <c r="AA14">
        <f t="shared" si="12"/>
        <v>72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</row>
    <row r="15" spans="1:49" x14ac:dyDescent="0.4">
      <c r="A15" t="s">
        <v>2943</v>
      </c>
      <c r="B15" s="53">
        <v>62</v>
      </c>
      <c r="C15" t="s">
        <v>2946</v>
      </c>
      <c r="D15" t="s">
        <v>5961</v>
      </c>
      <c r="E15" s="53" t="s">
        <v>2944</v>
      </c>
      <c r="F15" s="53" t="s">
        <v>2945</v>
      </c>
      <c r="G15" s="53" t="s">
        <v>5962</v>
      </c>
      <c r="H15" s="53" t="s">
        <v>2945</v>
      </c>
      <c r="I15" s="53" t="s">
        <v>4650</v>
      </c>
      <c r="J15" t="s">
        <v>5963</v>
      </c>
      <c r="K15" t="str">
        <f t="shared" si="0"/>
        <v>CGATTTACATTTAGCTCACCGACATCGTCGAGGGTCCTAGCGAACTCGAAAGTTTTCAGACGTAAAAGTTTTGCGA</v>
      </c>
      <c r="L15" t="str">
        <f t="shared" si="1"/>
        <v>AGCGTTTTGAAAATGCAGACTTTTGAAAGCTCAAGCGATCCTGGGAGCTGCTACAGCCACTCGATTTACATTTAGC</v>
      </c>
      <c r="M15">
        <f t="shared" si="2"/>
        <v>1</v>
      </c>
      <c r="N15" t="e">
        <f t="shared" si="3"/>
        <v>#VALUE!</v>
      </c>
      <c r="O15" t="e">
        <f t="shared" si="4"/>
        <v>#VALUE!</v>
      </c>
      <c r="P15" t="e">
        <f t="shared" si="5"/>
        <v>#VALUE!</v>
      </c>
      <c r="Q15">
        <f t="shared" si="6"/>
        <v>52</v>
      </c>
      <c r="R15" t="e">
        <f t="shared" si="7"/>
        <v>#VALUE!</v>
      </c>
      <c r="U15">
        <v>52</v>
      </c>
      <c r="W15">
        <f t="shared" si="8"/>
        <v>52</v>
      </c>
      <c r="X15">
        <f t="shared" si="9"/>
        <v>21</v>
      </c>
      <c r="Y15">
        <f t="shared" si="10"/>
        <v>21</v>
      </c>
      <c r="Z15">
        <f t="shared" si="11"/>
        <v>21</v>
      </c>
      <c r="AA15">
        <f t="shared" si="12"/>
        <v>72</v>
      </c>
    </row>
    <row r="16" spans="1:49" x14ac:dyDescent="0.4">
      <c r="A16" s="54" t="s">
        <v>5113</v>
      </c>
      <c r="B16" s="55">
        <v>64</v>
      </c>
      <c r="C16" s="54" t="s">
        <v>350</v>
      </c>
      <c r="D16" s="54" t="s">
        <v>351</v>
      </c>
      <c r="E16" s="55" t="s">
        <v>348</v>
      </c>
      <c r="F16" s="55" t="s">
        <v>349</v>
      </c>
      <c r="G16" s="55" t="s">
        <v>5114</v>
      </c>
      <c r="H16" s="55" t="s">
        <v>348</v>
      </c>
      <c r="I16" s="55" t="s">
        <v>4650</v>
      </c>
      <c r="J16" s="54" t="s">
        <v>5115</v>
      </c>
      <c r="K16" t="str">
        <f t="shared" si="0"/>
        <v>CGTCCCGCGTTTCAAGAAACGAACAGTCTGCTTAGTAACCCAGATTTGATGTCTGGTAATACCGATAATAAGTCTA</v>
      </c>
      <c r="L16" t="str">
        <f t="shared" si="1"/>
        <v>ATCTGAATAATAGCCATAATGGTCTGTAGTTTAGACCCAATGATTCGTCTGACAAGCAAAGAACTTTGCGCCCTGC</v>
      </c>
      <c r="M16">
        <f t="shared" si="2"/>
        <v>1</v>
      </c>
      <c r="N16" t="e">
        <f t="shared" si="3"/>
        <v>#VALUE!</v>
      </c>
      <c r="O16">
        <f t="shared" si="4"/>
        <v>58</v>
      </c>
      <c r="P16" t="e">
        <f t="shared" si="5"/>
        <v>#VALUE!</v>
      </c>
      <c r="Q16" t="e">
        <f t="shared" si="6"/>
        <v>#VALUE!</v>
      </c>
      <c r="R16" t="e">
        <f t="shared" si="7"/>
        <v>#VALUE!</v>
      </c>
      <c r="S16">
        <v>58</v>
      </c>
      <c r="W16">
        <f t="shared" si="8"/>
        <v>58</v>
      </c>
      <c r="X16">
        <f t="shared" si="9"/>
        <v>14</v>
      </c>
      <c r="Y16">
        <f t="shared" si="10"/>
        <v>14</v>
      </c>
      <c r="Z16">
        <f t="shared" si="11"/>
        <v>14</v>
      </c>
      <c r="AA16">
        <f t="shared" si="12"/>
        <v>71</v>
      </c>
    </row>
    <row r="17" spans="1:27" x14ac:dyDescent="0.4">
      <c r="A17" s="54" t="s">
        <v>5113</v>
      </c>
      <c r="B17" s="55">
        <v>64</v>
      </c>
      <c r="C17" s="54" t="s">
        <v>350</v>
      </c>
      <c r="D17" s="54" t="s">
        <v>351</v>
      </c>
      <c r="E17" s="55" t="s">
        <v>348</v>
      </c>
      <c r="F17" s="55" t="s">
        <v>349</v>
      </c>
      <c r="G17" s="55" t="s">
        <v>5114</v>
      </c>
      <c r="H17" s="55" t="s">
        <v>348</v>
      </c>
      <c r="I17" s="55" t="s">
        <v>4650</v>
      </c>
      <c r="J17" s="54" t="s">
        <v>5115</v>
      </c>
      <c r="K17" t="str">
        <f t="shared" si="0"/>
        <v>CGTCCCGCGTTTCAAGAAACGAACAGTCTGCTTAGTAACCCAGATTTGATGTCTGGTAATACCGATAATAAGTCTA</v>
      </c>
      <c r="L17" t="str">
        <f t="shared" si="1"/>
        <v>ATCTGAATAATAGCCATAATGGTCTGTAGTTTAGACCCAATGATTCGTCTGACAAGCAAAGAACTTTGCGCCCTGC</v>
      </c>
      <c r="M17">
        <f t="shared" si="2"/>
        <v>1</v>
      </c>
      <c r="N17" t="e">
        <f t="shared" si="3"/>
        <v>#VALUE!</v>
      </c>
      <c r="O17">
        <f t="shared" si="4"/>
        <v>58</v>
      </c>
      <c r="P17" t="e">
        <f t="shared" si="5"/>
        <v>#VALUE!</v>
      </c>
      <c r="Q17" t="e">
        <f t="shared" si="6"/>
        <v>#VALUE!</v>
      </c>
      <c r="R17" t="e">
        <f t="shared" si="7"/>
        <v>#VALUE!</v>
      </c>
      <c r="S17">
        <v>58</v>
      </c>
      <c r="W17">
        <f t="shared" si="8"/>
        <v>58</v>
      </c>
      <c r="X17">
        <f t="shared" si="9"/>
        <v>14</v>
      </c>
      <c r="Y17">
        <f t="shared" si="10"/>
        <v>14</v>
      </c>
      <c r="Z17">
        <f t="shared" si="11"/>
        <v>14</v>
      </c>
      <c r="AA17">
        <f t="shared" si="12"/>
        <v>71</v>
      </c>
    </row>
    <row r="18" spans="1:27" x14ac:dyDescent="0.4">
      <c r="A18" t="s">
        <v>2841</v>
      </c>
      <c r="B18" s="53">
        <v>61</v>
      </c>
      <c r="C18" t="s">
        <v>2844</v>
      </c>
      <c r="D18" t="s">
        <v>5836</v>
      </c>
      <c r="E18" s="53" t="s">
        <v>2842</v>
      </c>
      <c r="F18" s="53" t="s">
        <v>2843</v>
      </c>
      <c r="G18" s="53" t="s">
        <v>5837</v>
      </c>
      <c r="H18" s="53" t="s">
        <v>2842</v>
      </c>
      <c r="I18" s="53" t="s">
        <v>4650</v>
      </c>
      <c r="J18" t="s">
        <v>5838</v>
      </c>
      <c r="K18" t="str">
        <f t="shared" si="0"/>
        <v>GTTTACATTCCTATGCGAACTTACTTAATTTATGCAAATATTGGTTAGTTTAACGTATGAGCTCAGTAGGTCAGGG</v>
      </c>
      <c r="L18" t="str">
        <f t="shared" si="1"/>
        <v>GGGACTGGATGACTCGAGTATGCAATTTGATTGGTTATAAACGTATTTAATTCATTCAAGCGTATCCTTACATTTG</v>
      </c>
      <c r="M18">
        <f t="shared" si="2"/>
        <v>1</v>
      </c>
      <c r="N18" t="e">
        <f t="shared" si="3"/>
        <v>#VALUE!</v>
      </c>
      <c r="O18">
        <f t="shared" si="4"/>
        <v>51</v>
      </c>
      <c r="P18" t="e">
        <f t="shared" si="5"/>
        <v>#VALUE!</v>
      </c>
      <c r="Q18" t="e">
        <f t="shared" si="6"/>
        <v>#VALUE!</v>
      </c>
      <c r="R18" t="e">
        <f t="shared" si="7"/>
        <v>#VALUE!</v>
      </c>
      <c r="S18">
        <v>51</v>
      </c>
      <c r="W18">
        <f t="shared" si="8"/>
        <v>51</v>
      </c>
      <c r="X18">
        <f t="shared" si="9"/>
        <v>21</v>
      </c>
      <c r="Y18">
        <f t="shared" si="10"/>
        <v>21</v>
      </c>
      <c r="Z18">
        <f t="shared" si="11"/>
        <v>21</v>
      </c>
      <c r="AA18">
        <f t="shared" si="12"/>
        <v>71</v>
      </c>
    </row>
    <row r="19" spans="1:27" x14ac:dyDescent="0.4">
      <c r="A19" t="s">
        <v>1892</v>
      </c>
      <c r="B19" s="53">
        <v>13</v>
      </c>
      <c r="C19" t="s">
        <v>1895</v>
      </c>
      <c r="D19" t="s">
        <v>1896</v>
      </c>
      <c r="E19" s="53" t="s">
        <v>1893</v>
      </c>
      <c r="F19" s="53" t="s">
        <v>1894</v>
      </c>
      <c r="G19" s="53" t="s">
        <v>4663</v>
      </c>
      <c r="H19" s="53" t="s">
        <v>4664</v>
      </c>
      <c r="I19" s="53" t="s">
        <v>157</v>
      </c>
      <c r="J19" t="s">
        <v>4665</v>
      </c>
      <c r="K19" t="str">
        <f t="shared" si="0"/>
        <v>CTCTTCCTGGAGCCTGCAGATTCAGCGCCAAAACGGACTGTTGTGGGGCGGAGTAGTAGGCTAACCGAGTTCTTCA</v>
      </c>
      <c r="L19" t="str">
        <f t="shared" si="1"/>
        <v>ACTTCTTGAGCCAATCGGATGATGAGGCGGGGTGTTGTCAGGCAAAACCGCGACTTAGACGTCCGAGGTCCTTCTC</v>
      </c>
      <c r="M19" t="e">
        <f t="shared" si="2"/>
        <v>#VALUE!</v>
      </c>
      <c r="N19">
        <f t="shared" si="3"/>
        <v>1</v>
      </c>
      <c r="O19" t="e">
        <f t="shared" si="4"/>
        <v>#VALUE!</v>
      </c>
      <c r="P19" t="e">
        <f t="shared" si="5"/>
        <v>#VALUE!</v>
      </c>
      <c r="Q19" t="e">
        <f t="shared" si="6"/>
        <v>#VALUE!</v>
      </c>
      <c r="R19">
        <f t="shared" si="7"/>
        <v>54</v>
      </c>
      <c r="V19">
        <v>54</v>
      </c>
      <c r="W19">
        <f t="shared" si="8"/>
        <v>54</v>
      </c>
      <c r="X19">
        <f t="shared" si="9"/>
        <v>17</v>
      </c>
      <c r="Y19">
        <f t="shared" si="10"/>
        <v>17</v>
      </c>
      <c r="Z19">
        <f t="shared" si="11"/>
        <v>17</v>
      </c>
      <c r="AA19">
        <f t="shared" si="12"/>
        <v>70</v>
      </c>
    </row>
    <row r="20" spans="1:27" x14ac:dyDescent="0.4">
      <c r="A20" t="s">
        <v>2413</v>
      </c>
      <c r="B20" s="53">
        <v>17</v>
      </c>
      <c r="C20" t="s">
        <v>2416</v>
      </c>
      <c r="D20" t="s">
        <v>2417</v>
      </c>
      <c r="E20" s="53" t="s">
        <v>2414</v>
      </c>
      <c r="F20" s="53" t="s">
        <v>2415</v>
      </c>
      <c r="G20" s="53" t="s">
        <v>4740</v>
      </c>
      <c r="H20" s="53" t="s">
        <v>4741</v>
      </c>
      <c r="I20" s="53" t="s">
        <v>157</v>
      </c>
      <c r="J20" t="s">
        <v>4742</v>
      </c>
      <c r="K20" t="str">
        <f t="shared" si="0"/>
        <v>GATCTCCCACTTCCTACTTAGTAATTAGTAACTATGGTACTCTGCTGATTCACTTTTTAGACGGTTACACGGGAAC</v>
      </c>
      <c r="L20" t="str">
        <f t="shared" si="1"/>
        <v>CAAGGGCACATTGGCAGATTTTTCACTTAGTCGTCTCATGGTATCAATGATTAATGATTCATCCTTCACCCTCTAG</v>
      </c>
      <c r="M20" t="e">
        <f t="shared" si="2"/>
        <v>#VALUE!</v>
      </c>
      <c r="N20">
        <f t="shared" si="3"/>
        <v>1</v>
      </c>
      <c r="O20" t="e">
        <f t="shared" si="4"/>
        <v>#VALUE!</v>
      </c>
      <c r="P20" t="e">
        <f t="shared" si="5"/>
        <v>#VALUE!</v>
      </c>
      <c r="Q20" t="e">
        <f t="shared" si="6"/>
        <v>#VALUE!</v>
      </c>
      <c r="R20">
        <f t="shared" si="7"/>
        <v>48</v>
      </c>
      <c r="V20">
        <v>48</v>
      </c>
      <c r="W20">
        <f t="shared" si="8"/>
        <v>48</v>
      </c>
      <c r="X20">
        <f t="shared" si="9"/>
        <v>23</v>
      </c>
      <c r="Y20">
        <f t="shared" si="10"/>
        <v>20</v>
      </c>
      <c r="Z20">
        <f t="shared" si="11"/>
        <v>23</v>
      </c>
      <c r="AA20">
        <f t="shared" si="12"/>
        <v>70</v>
      </c>
    </row>
    <row r="21" spans="1:27" x14ac:dyDescent="0.4">
      <c r="A21" s="54" t="s">
        <v>4907</v>
      </c>
      <c r="B21" s="55">
        <v>14</v>
      </c>
      <c r="C21" s="54" t="s">
        <v>301</v>
      </c>
      <c r="D21" s="54" t="s">
        <v>302</v>
      </c>
      <c r="E21" s="55" t="s">
        <v>299</v>
      </c>
      <c r="F21" s="55" t="s">
        <v>300</v>
      </c>
      <c r="G21" s="55" t="s">
        <v>4908</v>
      </c>
      <c r="H21" s="55" t="s">
        <v>4911</v>
      </c>
      <c r="I21" s="55" t="s">
        <v>157</v>
      </c>
      <c r="J21" s="54" t="s">
        <v>4912</v>
      </c>
      <c r="K21" t="str">
        <f t="shared" si="0"/>
        <v>TTATTGTTAATAAAGATCTTGAAAGATGTGCAGACCAATAATATCATAAGGTAAACGTCTCTTTACTGTTGGTAGG</v>
      </c>
      <c r="L21" t="str">
        <f t="shared" si="1"/>
        <v>GGATGGTTGTCATTTCTCTGCAAATGGAATACTATAATAACCAGACGTGTAGAAAGTTCTAGAAATAATTGTTATT</v>
      </c>
      <c r="M21" t="e">
        <f t="shared" si="2"/>
        <v>#VALUE!</v>
      </c>
      <c r="N21">
        <f t="shared" si="3"/>
        <v>1</v>
      </c>
      <c r="O21" t="e">
        <f t="shared" si="4"/>
        <v>#VALUE!</v>
      </c>
      <c r="P21">
        <f t="shared" si="5"/>
        <v>51</v>
      </c>
      <c r="Q21" t="e">
        <f t="shared" si="6"/>
        <v>#VALUE!</v>
      </c>
      <c r="R21" t="e">
        <f t="shared" si="7"/>
        <v>#VALUE!</v>
      </c>
      <c r="T21">
        <v>51</v>
      </c>
      <c r="W21">
        <f t="shared" si="8"/>
        <v>51</v>
      </c>
      <c r="X21">
        <f t="shared" si="9"/>
        <v>20</v>
      </c>
      <c r="Y21">
        <f t="shared" si="10"/>
        <v>18</v>
      </c>
      <c r="Z21">
        <f t="shared" si="11"/>
        <v>20</v>
      </c>
      <c r="AA21">
        <f t="shared" si="12"/>
        <v>70</v>
      </c>
    </row>
    <row r="22" spans="1:27" x14ac:dyDescent="0.4">
      <c r="A22" t="s">
        <v>1749</v>
      </c>
      <c r="B22" s="53">
        <v>65</v>
      </c>
      <c r="C22" t="s">
        <v>1752</v>
      </c>
      <c r="D22" t="s">
        <v>1753</v>
      </c>
      <c r="E22" s="53" t="s">
        <v>1750</v>
      </c>
      <c r="F22" s="53" t="s">
        <v>1751</v>
      </c>
      <c r="G22" s="53" t="s">
        <v>4966</v>
      </c>
      <c r="H22" s="53" t="s">
        <v>1751</v>
      </c>
      <c r="I22" s="53" t="s">
        <v>4650</v>
      </c>
      <c r="J22" t="s">
        <v>4967</v>
      </c>
      <c r="K22" t="str">
        <f t="shared" si="0"/>
        <v>CAGAGAGAGAGAAACGTAGTAATGTGAATCGTTCTCGGCTTCAGTAGCATTTACTACCAAGGGGATTAAAATATAT</v>
      </c>
      <c r="L22" t="str">
        <f t="shared" si="1"/>
        <v>TATATAAAATTAGGGGAACCATCATTTACGATGACTTCGGCTCTTGCTAAGTGTAATGATGCAAAGAGAGAGAGAC</v>
      </c>
      <c r="M22">
        <f t="shared" si="2"/>
        <v>1</v>
      </c>
      <c r="N22" t="e">
        <f t="shared" si="3"/>
        <v>#VALUE!</v>
      </c>
      <c r="O22" t="e">
        <f t="shared" si="4"/>
        <v>#VALUE!</v>
      </c>
      <c r="P22" t="e">
        <f t="shared" si="5"/>
        <v>#VALUE!</v>
      </c>
      <c r="Q22">
        <f t="shared" si="6"/>
        <v>53</v>
      </c>
      <c r="R22" t="e">
        <f t="shared" si="7"/>
        <v>#VALUE!</v>
      </c>
      <c r="U22">
        <v>53</v>
      </c>
      <c r="W22">
        <f t="shared" si="8"/>
        <v>53</v>
      </c>
      <c r="X22">
        <f t="shared" si="9"/>
        <v>15</v>
      </c>
      <c r="Y22">
        <f t="shared" si="10"/>
        <v>18</v>
      </c>
      <c r="Z22">
        <f t="shared" si="11"/>
        <v>18</v>
      </c>
      <c r="AA22">
        <f t="shared" si="12"/>
        <v>70</v>
      </c>
    </row>
    <row r="23" spans="1:27" x14ac:dyDescent="0.4">
      <c r="A23" t="s">
        <v>2249</v>
      </c>
      <c r="B23" s="53">
        <v>62</v>
      </c>
      <c r="C23" t="s">
        <v>2252</v>
      </c>
      <c r="D23" t="s">
        <v>2253</v>
      </c>
      <c r="E23" s="53" t="s">
        <v>5127</v>
      </c>
      <c r="F23" s="53" t="s">
        <v>5128</v>
      </c>
      <c r="G23" s="53" t="s">
        <v>5129</v>
      </c>
      <c r="H23" s="53" t="s">
        <v>5128</v>
      </c>
      <c r="I23" s="53" t="s">
        <v>4650</v>
      </c>
      <c r="J23" t="s">
        <v>5130</v>
      </c>
      <c r="K23" t="str">
        <f t="shared" si="0"/>
        <v>CCCTCCGTCCGTTTTCCAATGTTTGGTTACTGACTCATAAGCACAACCCAAACACCCCTTCTTCATAAAAACCTAA</v>
      </c>
      <c r="L23" t="str">
        <f t="shared" si="1"/>
        <v>AATCCAAAAATACTTCTTCCCCACAAACCCAACACGAATACTCAGTCATTGGTTTGTAACCTTTTGCCTGCCTCCC</v>
      </c>
      <c r="M23">
        <f t="shared" si="2"/>
        <v>1</v>
      </c>
      <c r="N23" t="e">
        <f t="shared" si="3"/>
        <v>#VALUE!</v>
      </c>
      <c r="O23" t="e">
        <f t="shared" si="4"/>
        <v>#VALUE!</v>
      </c>
      <c r="P23" t="e">
        <f t="shared" si="5"/>
        <v>#VALUE!</v>
      </c>
      <c r="Q23">
        <f t="shared" si="6"/>
        <v>56</v>
      </c>
      <c r="R23" t="e">
        <f t="shared" si="7"/>
        <v>#VALUE!</v>
      </c>
      <c r="U23">
        <v>56</v>
      </c>
      <c r="W23">
        <f t="shared" si="8"/>
        <v>56</v>
      </c>
      <c r="X23">
        <f t="shared" si="9"/>
        <v>14</v>
      </c>
      <c r="Y23">
        <f t="shared" si="10"/>
        <v>14</v>
      </c>
      <c r="Z23">
        <f t="shared" si="11"/>
        <v>14</v>
      </c>
      <c r="AA23">
        <f t="shared" si="12"/>
        <v>69</v>
      </c>
    </row>
    <row r="24" spans="1:27" x14ac:dyDescent="0.4">
      <c r="A24" t="s">
        <v>3633</v>
      </c>
      <c r="C24" t="s">
        <v>3636</v>
      </c>
      <c r="D24" t="s">
        <v>3637</v>
      </c>
      <c r="E24" s="53" t="s">
        <v>3634</v>
      </c>
      <c r="F24" s="53" t="s">
        <v>3635</v>
      </c>
      <c r="G24" s="53" t="s">
        <v>5303</v>
      </c>
      <c r="H24" s="53" t="s">
        <v>3634</v>
      </c>
      <c r="I24" s="53" t="s">
        <v>4650</v>
      </c>
      <c r="J24" t="s">
        <v>5304</v>
      </c>
      <c r="K24" t="str">
        <f t="shared" si="0"/>
        <v>CTTACGTCCCGGTCCCTCACTCTCCATGACATTAACACATTAAGGACCCACCTCTATAACCAGTCCCTTCGATTAG</v>
      </c>
      <c r="L24" t="str">
        <f t="shared" si="1"/>
        <v>GATTAGCTTCCCTGACCAATATCTCCACCCAGGAATTACACAATTACAGTACCTCTCACTCCCTGGCCCTGCATTC</v>
      </c>
      <c r="M24">
        <f t="shared" si="2"/>
        <v>1</v>
      </c>
      <c r="N24" t="e">
        <f t="shared" si="3"/>
        <v>#VALUE!</v>
      </c>
      <c r="O24">
        <f t="shared" si="4"/>
        <v>56</v>
      </c>
      <c r="P24" t="e">
        <f t="shared" si="5"/>
        <v>#VALUE!</v>
      </c>
      <c r="Q24" t="e">
        <f t="shared" si="6"/>
        <v>#VALUE!</v>
      </c>
      <c r="R24" t="e">
        <f t="shared" si="7"/>
        <v>#VALUE!</v>
      </c>
      <c r="S24">
        <v>56</v>
      </c>
      <c r="W24">
        <f t="shared" si="8"/>
        <v>56</v>
      </c>
      <c r="X24">
        <f t="shared" si="9"/>
        <v>14</v>
      </c>
      <c r="Y24">
        <f t="shared" si="10"/>
        <v>14</v>
      </c>
      <c r="Z24">
        <f t="shared" si="11"/>
        <v>14</v>
      </c>
      <c r="AA24">
        <f t="shared" si="12"/>
        <v>69</v>
      </c>
    </row>
    <row r="25" spans="1:27" x14ac:dyDescent="0.4">
      <c r="A25" t="s">
        <v>435</v>
      </c>
      <c r="B25" s="53">
        <v>22</v>
      </c>
      <c r="C25" t="s">
        <v>438</v>
      </c>
      <c r="D25" t="s">
        <v>439</v>
      </c>
      <c r="E25" s="53" t="s">
        <v>4790</v>
      </c>
      <c r="F25" s="53" t="s">
        <v>437</v>
      </c>
      <c r="G25" s="53" t="s">
        <v>4791</v>
      </c>
      <c r="H25" s="53" t="s">
        <v>4792</v>
      </c>
      <c r="I25" s="53" t="s">
        <v>157</v>
      </c>
      <c r="J25" t="s">
        <v>4793</v>
      </c>
      <c r="K25" t="str">
        <f t="shared" si="0"/>
        <v>GTCCAGTTACCTACGGTCAAATTTTTTTTTTTATGTCGATCGATGTACAAAATTACATATTAAAGTTATCGGTTTG</v>
      </c>
      <c r="L25" t="str">
        <f t="shared" si="1"/>
        <v>GTTTGGCTATTGAAATTATACATTAAAACATGTAGCTAGCTGTATTTTTTTTTTTAAACTGGCATCCATTGACCTG</v>
      </c>
      <c r="M25" t="e">
        <f t="shared" si="2"/>
        <v>#VALUE!</v>
      </c>
      <c r="N25">
        <f t="shared" si="3"/>
        <v>1</v>
      </c>
      <c r="O25" t="e">
        <f t="shared" si="4"/>
        <v>#VALUE!</v>
      </c>
      <c r="P25" t="e">
        <f t="shared" si="5"/>
        <v>#VALUE!</v>
      </c>
      <c r="Q25" t="e">
        <f t="shared" si="6"/>
        <v>#VALUE!</v>
      </c>
      <c r="R25">
        <f t="shared" si="7"/>
        <v>51</v>
      </c>
      <c r="V25">
        <v>51</v>
      </c>
      <c r="W25">
        <f t="shared" si="8"/>
        <v>51</v>
      </c>
      <c r="X25">
        <f t="shared" si="9"/>
        <v>18</v>
      </c>
      <c r="Y25">
        <f t="shared" si="10"/>
        <v>18</v>
      </c>
      <c r="Z25">
        <f t="shared" si="11"/>
        <v>18</v>
      </c>
      <c r="AA25">
        <f t="shared" si="12"/>
        <v>68</v>
      </c>
    </row>
    <row r="26" spans="1:27" x14ac:dyDescent="0.4">
      <c r="A26" s="54" t="s">
        <v>5680</v>
      </c>
      <c r="B26" s="55">
        <v>19</v>
      </c>
      <c r="C26" s="54" t="s">
        <v>709</v>
      </c>
      <c r="D26" s="54" t="s">
        <v>710</v>
      </c>
      <c r="E26" s="55" t="s">
        <v>5686</v>
      </c>
      <c r="F26" s="55" t="s">
        <v>5687</v>
      </c>
      <c r="G26" s="55" t="s">
        <v>5688</v>
      </c>
      <c r="H26" s="55" t="s">
        <v>5689</v>
      </c>
      <c r="I26" s="55" t="s">
        <v>157</v>
      </c>
      <c r="J26" s="54" t="s">
        <v>5690</v>
      </c>
      <c r="K26" t="str">
        <f t="shared" si="0"/>
        <v>GTGTCGTTCATCGACGATTCGTGATCGAGCCGTGGTCCTAATTTTTACTCAATTCAAGGTACATTTCAGTTTTCAC</v>
      </c>
      <c r="L26" t="str">
        <f t="shared" si="1"/>
        <v>CACTTTTGACTTTACATGGAACTTAACTCATTTTTAATCCTGGTGCCGAGCTAGTGCTTAGCAGCTACTTGCTGTG</v>
      </c>
      <c r="M26" t="e">
        <f t="shared" si="2"/>
        <v>#VALUE!</v>
      </c>
      <c r="N26">
        <f t="shared" si="3"/>
        <v>1</v>
      </c>
      <c r="O26" t="e">
        <f t="shared" si="4"/>
        <v>#VALUE!</v>
      </c>
      <c r="P26">
        <f t="shared" si="5"/>
        <v>49</v>
      </c>
      <c r="Q26" t="e">
        <f t="shared" si="6"/>
        <v>#VALUE!</v>
      </c>
      <c r="R26" t="e">
        <f t="shared" si="7"/>
        <v>#VALUE!</v>
      </c>
      <c r="T26">
        <v>49</v>
      </c>
      <c r="W26">
        <f t="shared" si="8"/>
        <v>49</v>
      </c>
      <c r="X26">
        <f t="shared" si="9"/>
        <v>20</v>
      </c>
      <c r="Y26">
        <f t="shared" si="10"/>
        <v>20</v>
      </c>
      <c r="Z26">
        <f t="shared" si="11"/>
        <v>20</v>
      </c>
      <c r="AA26">
        <f t="shared" si="12"/>
        <v>68</v>
      </c>
    </row>
    <row r="27" spans="1:27" x14ac:dyDescent="0.4">
      <c r="A27" s="54" t="s">
        <v>5680</v>
      </c>
      <c r="B27" s="55">
        <v>58</v>
      </c>
      <c r="C27" s="54" t="s">
        <v>709</v>
      </c>
      <c r="D27" s="54" t="s">
        <v>710</v>
      </c>
      <c r="E27" s="55" t="s">
        <v>5681</v>
      </c>
      <c r="F27" s="55" t="s">
        <v>5682</v>
      </c>
      <c r="G27" s="55" t="s">
        <v>5683</v>
      </c>
      <c r="H27" s="55" t="s">
        <v>5681</v>
      </c>
      <c r="I27" s="55" t="s">
        <v>4650</v>
      </c>
      <c r="J27" s="54" t="s">
        <v>5684</v>
      </c>
      <c r="K27" t="str">
        <f t="shared" si="0"/>
        <v>GTGAAAACTGAAATGTACCTTGAATTGAGTAGAAATTAGAGCCACGACTCGATCACGAATCGTCGATTAACGACAT</v>
      </c>
      <c r="L27" t="str">
        <f t="shared" si="1"/>
        <v>TACAGCAATTAGCTGCTAAGCACTAGCTCAGCACCGAGATTAAAGATGAGTTAAGTTCCATGTAAAGTCAAAAGTG</v>
      </c>
      <c r="M27">
        <f t="shared" si="2"/>
        <v>1</v>
      </c>
      <c r="N27" t="e">
        <f t="shared" si="3"/>
        <v>#VALUE!</v>
      </c>
      <c r="O27">
        <f t="shared" si="4"/>
        <v>49</v>
      </c>
      <c r="P27" t="e">
        <f t="shared" si="5"/>
        <v>#VALUE!</v>
      </c>
      <c r="Q27" t="e">
        <f t="shared" si="6"/>
        <v>#VALUE!</v>
      </c>
      <c r="R27" t="e">
        <f t="shared" si="7"/>
        <v>#VALUE!</v>
      </c>
      <c r="S27">
        <v>49</v>
      </c>
      <c r="W27">
        <f t="shared" si="8"/>
        <v>49</v>
      </c>
      <c r="X27">
        <f t="shared" si="9"/>
        <v>20</v>
      </c>
      <c r="Y27">
        <f t="shared" si="10"/>
        <v>20</v>
      </c>
      <c r="Z27">
        <f t="shared" si="11"/>
        <v>20</v>
      </c>
      <c r="AA27">
        <f t="shared" si="12"/>
        <v>68</v>
      </c>
    </row>
    <row r="28" spans="1:27" x14ac:dyDescent="0.4">
      <c r="A28" t="s">
        <v>943</v>
      </c>
      <c r="B28" s="53">
        <v>58</v>
      </c>
      <c r="C28" t="s">
        <v>946</v>
      </c>
      <c r="D28" t="s">
        <v>5969</v>
      </c>
      <c r="E28" s="53" t="s">
        <v>944</v>
      </c>
      <c r="F28" s="53" t="s">
        <v>945</v>
      </c>
      <c r="G28" s="53" t="s">
        <v>5970</v>
      </c>
      <c r="H28" s="53" t="s">
        <v>944</v>
      </c>
      <c r="I28" s="53" t="s">
        <v>4650</v>
      </c>
      <c r="J28" t="s">
        <v>5971</v>
      </c>
      <c r="K28" t="str">
        <f t="shared" si="0"/>
        <v>CTCCTACCTACTCTGAAAAGTCTATTAATGTCGCCCAGATAAATTTATATTTTTTAAGACGCACTTACACTGGGGA</v>
      </c>
      <c r="L28" t="str">
        <f t="shared" si="1"/>
        <v>AGGGGTCACATTCACGCAGAATTTTTTATATTTAAATAGACCCGCTGTAATTATCTGAAAAGTCTCATCCATCCTC</v>
      </c>
      <c r="M28">
        <f t="shared" si="2"/>
        <v>1</v>
      </c>
      <c r="N28" t="e">
        <f t="shared" si="3"/>
        <v>#VALUE!</v>
      </c>
      <c r="O28">
        <f t="shared" si="4"/>
        <v>48</v>
      </c>
      <c r="P28" t="e">
        <f t="shared" si="5"/>
        <v>#VALUE!</v>
      </c>
      <c r="Q28" t="e">
        <f t="shared" si="6"/>
        <v>#VALUE!</v>
      </c>
      <c r="R28" t="e">
        <f t="shared" si="7"/>
        <v>#VALUE!</v>
      </c>
      <c r="S28">
        <v>48</v>
      </c>
      <c r="W28">
        <f t="shared" si="8"/>
        <v>48</v>
      </c>
      <c r="X28">
        <f t="shared" si="9"/>
        <v>21</v>
      </c>
      <c r="Y28">
        <f t="shared" si="10"/>
        <v>21</v>
      </c>
      <c r="Z28">
        <f t="shared" si="11"/>
        <v>21</v>
      </c>
      <c r="AA28">
        <f t="shared" si="12"/>
        <v>68</v>
      </c>
    </row>
    <row r="29" spans="1:27" x14ac:dyDescent="0.4">
      <c r="A29" s="54" t="s">
        <v>4730</v>
      </c>
      <c r="B29" s="55">
        <v>16</v>
      </c>
      <c r="C29" s="54" t="s">
        <v>1664</v>
      </c>
      <c r="D29" s="54" t="s">
        <v>1665</v>
      </c>
      <c r="E29" s="55" t="s">
        <v>1662</v>
      </c>
      <c r="F29" s="55" t="s">
        <v>1663</v>
      </c>
      <c r="G29" s="55" t="s">
        <v>4731</v>
      </c>
      <c r="H29" s="55" t="s">
        <v>4732</v>
      </c>
      <c r="I29" s="55" t="s">
        <v>157</v>
      </c>
      <c r="J29" s="54" t="s">
        <v>4735</v>
      </c>
      <c r="K29" t="str">
        <f t="shared" si="0"/>
        <v>TGAGAAGTGGTTGGTTAGGATTGGACTTGGGTATTTTGGAGAAACTAATAGAAGTTATAAATGCGCCTACATGTGT</v>
      </c>
      <c r="L29" t="str">
        <f t="shared" si="1"/>
        <v>TGTGTACATCCGCGTAAATATTGAAGATAATCAAAGAGGTTTTATGGGTTCAGGTTAGGATTGGTTGGTGAAGAGT</v>
      </c>
      <c r="M29" t="e">
        <f t="shared" si="2"/>
        <v>#VALUE!</v>
      </c>
      <c r="N29">
        <f t="shared" si="3"/>
        <v>1</v>
      </c>
      <c r="O29" t="e">
        <f t="shared" si="4"/>
        <v>#VALUE!</v>
      </c>
      <c r="P29" t="e">
        <f t="shared" si="5"/>
        <v>#VALUE!</v>
      </c>
      <c r="Q29" t="e">
        <f t="shared" si="6"/>
        <v>#VALUE!</v>
      </c>
      <c r="R29">
        <f t="shared" si="7"/>
        <v>51</v>
      </c>
      <c r="V29">
        <v>51</v>
      </c>
      <c r="W29">
        <f t="shared" si="8"/>
        <v>51</v>
      </c>
      <c r="X29">
        <f t="shared" si="9"/>
        <v>17</v>
      </c>
      <c r="Y29">
        <f t="shared" si="10"/>
        <v>17</v>
      </c>
      <c r="Z29">
        <f t="shared" si="11"/>
        <v>17</v>
      </c>
      <c r="AA29">
        <f t="shared" si="12"/>
        <v>67</v>
      </c>
    </row>
    <row r="30" spans="1:27" x14ac:dyDescent="0.4">
      <c r="A30" t="s">
        <v>185</v>
      </c>
      <c r="B30" s="53">
        <v>13</v>
      </c>
      <c r="C30" t="s">
        <v>188</v>
      </c>
      <c r="D30" t="s">
        <v>189</v>
      </c>
      <c r="E30" s="53" t="s">
        <v>186</v>
      </c>
      <c r="F30" s="53" t="s">
        <v>187</v>
      </c>
      <c r="G30" s="53" t="s">
        <v>5010</v>
      </c>
      <c r="H30" s="53" t="s">
        <v>5011</v>
      </c>
      <c r="I30" s="53" t="s">
        <v>157</v>
      </c>
      <c r="J30" t="s">
        <v>5012</v>
      </c>
      <c r="K30" t="str">
        <f t="shared" si="0"/>
        <v>TTCCTATCTAAATTTTTTTCAAAGTGGATCGGTAAGTCTGGTTTTATACAATCAAATTTTGCATGAAGAGGTCCCG</v>
      </c>
      <c r="L30" t="str">
        <f t="shared" si="1"/>
        <v>GCCCTGGAGAAGTACGTTTTAAACTAACATATTTTGGTCTGAATGGCTAGGTGAAACTTTTTTTAAATCTATCCTT</v>
      </c>
      <c r="M30" t="e">
        <f t="shared" si="2"/>
        <v>#VALUE!</v>
      </c>
      <c r="N30">
        <f t="shared" si="3"/>
        <v>1</v>
      </c>
      <c r="O30" t="e">
        <f t="shared" si="4"/>
        <v>#VALUE!</v>
      </c>
      <c r="P30">
        <f t="shared" si="5"/>
        <v>47</v>
      </c>
      <c r="Q30" t="e">
        <f t="shared" si="6"/>
        <v>#VALUE!</v>
      </c>
      <c r="R30" t="e">
        <f t="shared" si="7"/>
        <v>#VALUE!</v>
      </c>
      <c r="T30">
        <v>47</v>
      </c>
      <c r="W30">
        <f t="shared" si="8"/>
        <v>47</v>
      </c>
      <c r="X30">
        <f t="shared" si="9"/>
        <v>21</v>
      </c>
      <c r="Y30">
        <f t="shared" si="10"/>
        <v>21</v>
      </c>
      <c r="Z30">
        <f t="shared" si="11"/>
        <v>21</v>
      </c>
      <c r="AA30">
        <f t="shared" si="12"/>
        <v>67</v>
      </c>
    </row>
    <row r="31" spans="1:27" x14ac:dyDescent="0.4">
      <c r="A31" t="s">
        <v>1001</v>
      </c>
      <c r="B31" s="53">
        <v>57</v>
      </c>
      <c r="C31" t="s">
        <v>1004</v>
      </c>
      <c r="D31" t="s">
        <v>5892</v>
      </c>
      <c r="E31" s="53" t="s">
        <v>1002</v>
      </c>
      <c r="F31" s="53" t="s">
        <v>1003</v>
      </c>
      <c r="G31" s="53" t="s">
        <v>5893</v>
      </c>
      <c r="H31" s="53" t="s">
        <v>1002</v>
      </c>
      <c r="I31" s="53" t="s">
        <v>4650</v>
      </c>
      <c r="J31" t="s">
        <v>5894</v>
      </c>
      <c r="K31" t="str">
        <f t="shared" si="0"/>
        <v>TCTACTATACCTAAACGACACACACGCCCATAGTACATTACTGATTAAGAGTTCAGGATGAGTTGACCAATAGTAA</v>
      </c>
      <c r="L31" t="str">
        <f t="shared" si="1"/>
        <v>AATGATAACCAGTTGAGTAGGACTTGAGAATTAGTCATTACATGATACCCGCACACACAGCAAATCCATATCATCT</v>
      </c>
      <c r="M31">
        <f t="shared" si="2"/>
        <v>1</v>
      </c>
      <c r="N31" t="e">
        <f t="shared" si="3"/>
        <v>#VALUE!</v>
      </c>
      <c r="O31">
        <f t="shared" si="4"/>
        <v>47</v>
      </c>
      <c r="P31" t="e">
        <f t="shared" si="5"/>
        <v>#VALUE!</v>
      </c>
      <c r="Q31" t="e">
        <f t="shared" si="6"/>
        <v>#VALUE!</v>
      </c>
      <c r="R31" t="e">
        <f t="shared" si="7"/>
        <v>#VALUE!</v>
      </c>
      <c r="S31">
        <v>47</v>
      </c>
      <c r="W31">
        <f t="shared" si="8"/>
        <v>47</v>
      </c>
      <c r="X31">
        <f t="shared" si="9"/>
        <v>21</v>
      </c>
      <c r="Y31">
        <f t="shared" si="10"/>
        <v>21</v>
      </c>
      <c r="Z31">
        <f t="shared" si="11"/>
        <v>21</v>
      </c>
      <c r="AA31">
        <f t="shared" si="12"/>
        <v>67</v>
      </c>
    </row>
    <row r="32" spans="1:27" x14ac:dyDescent="0.4">
      <c r="A32" t="s">
        <v>1848</v>
      </c>
      <c r="B32" s="53">
        <v>59</v>
      </c>
      <c r="C32" t="s">
        <v>1851</v>
      </c>
      <c r="D32" t="s">
        <v>1852</v>
      </c>
      <c r="E32" s="53" t="s">
        <v>1849</v>
      </c>
      <c r="F32" s="53" t="s">
        <v>1850</v>
      </c>
      <c r="G32" s="53" t="s">
        <v>5151</v>
      </c>
      <c r="H32" s="53" t="s">
        <v>1849</v>
      </c>
      <c r="I32" s="53" t="s">
        <v>4650</v>
      </c>
      <c r="J32" t="s">
        <v>5152</v>
      </c>
      <c r="K32" t="str">
        <f t="shared" si="0"/>
        <v>ACGTCCTCGACACTACCCTTCTAGATTCCTCGTCTTTTTTGAGGTCACATGTTTGACAAGTTTGGGGTCTCCTGTA</v>
      </c>
      <c r="L32" t="str">
        <f t="shared" si="1"/>
        <v>ATGTCCTCTGGGGTTTGAACAGTTTGTACACTGGAGTTTTTTCTGCTCCTTAGATCTTCCCATCACAGCTCCTGCA</v>
      </c>
      <c r="M32">
        <f t="shared" si="2"/>
        <v>1</v>
      </c>
      <c r="N32" t="e">
        <f t="shared" si="3"/>
        <v>#VALUE!</v>
      </c>
      <c r="O32">
        <f t="shared" si="4"/>
        <v>53</v>
      </c>
      <c r="P32" t="e">
        <f t="shared" si="5"/>
        <v>#VALUE!</v>
      </c>
      <c r="Q32" t="e">
        <f t="shared" si="6"/>
        <v>#VALUE!</v>
      </c>
      <c r="R32" t="e">
        <f t="shared" si="7"/>
        <v>#VALUE!</v>
      </c>
      <c r="S32">
        <v>53</v>
      </c>
      <c r="W32">
        <f t="shared" si="8"/>
        <v>53</v>
      </c>
      <c r="X32">
        <f t="shared" si="9"/>
        <v>14</v>
      </c>
      <c r="Y32">
        <f t="shared" si="10"/>
        <v>14</v>
      </c>
      <c r="Z32">
        <f t="shared" si="11"/>
        <v>14</v>
      </c>
      <c r="AA32">
        <f t="shared" si="12"/>
        <v>66</v>
      </c>
    </row>
    <row r="33" spans="1:27" x14ac:dyDescent="0.4">
      <c r="A33" t="s">
        <v>3568</v>
      </c>
      <c r="B33" s="53">
        <v>59</v>
      </c>
      <c r="C33" t="s">
        <v>3571</v>
      </c>
      <c r="D33" t="s">
        <v>3572</v>
      </c>
      <c r="E33" s="53" t="s">
        <v>5256</v>
      </c>
      <c r="F33" s="53" t="s">
        <v>5257</v>
      </c>
      <c r="G33" s="53" t="s">
        <v>5258</v>
      </c>
      <c r="H33" s="53" t="s">
        <v>5257</v>
      </c>
      <c r="I33" s="53" t="s">
        <v>4650</v>
      </c>
      <c r="J33" t="s">
        <v>5259</v>
      </c>
      <c r="K33" t="str">
        <f t="shared" si="0"/>
        <v>CGTCCTTCGTTTCAAGCCACTGTTTGTTTCACAAGGTAATATCAAACTTTCTCGTGCTTCGTCTTGGTGCGCTACT</v>
      </c>
      <c r="L33" t="str">
        <f t="shared" si="1"/>
        <v>TCATCGCGTGGTTCTGCTTCGTGCTCTTTCAAACTATAATGGAACACTTTGTTTGTCACCGAACTTTGCTTCCTGC</v>
      </c>
      <c r="M33">
        <f t="shared" si="2"/>
        <v>1</v>
      </c>
      <c r="N33" t="e">
        <f t="shared" si="3"/>
        <v>#VALUE!</v>
      </c>
      <c r="O33" t="e">
        <f t="shared" si="4"/>
        <v>#VALUE!</v>
      </c>
      <c r="P33" t="e">
        <f t="shared" si="5"/>
        <v>#VALUE!</v>
      </c>
      <c r="Q33">
        <f t="shared" si="6"/>
        <v>53</v>
      </c>
      <c r="R33" t="e">
        <f t="shared" si="7"/>
        <v>#VALUE!</v>
      </c>
      <c r="U33">
        <v>53</v>
      </c>
      <c r="W33">
        <f t="shared" si="8"/>
        <v>53</v>
      </c>
      <c r="X33">
        <f t="shared" si="9"/>
        <v>14</v>
      </c>
      <c r="Y33">
        <f t="shared" si="10"/>
        <v>14</v>
      </c>
      <c r="Z33">
        <f t="shared" si="11"/>
        <v>14</v>
      </c>
      <c r="AA33">
        <f t="shared" si="12"/>
        <v>66</v>
      </c>
    </row>
    <row r="34" spans="1:27" x14ac:dyDescent="0.4">
      <c r="A34" t="s">
        <v>474</v>
      </c>
      <c r="B34" s="53">
        <v>57</v>
      </c>
      <c r="C34" t="s">
        <v>477</v>
      </c>
      <c r="D34" t="s">
        <v>478</v>
      </c>
      <c r="E34" s="53" t="s">
        <v>475</v>
      </c>
      <c r="F34" s="53" t="s">
        <v>476</v>
      </c>
      <c r="G34" s="53" t="s">
        <v>5573</v>
      </c>
      <c r="H34" s="53" t="s">
        <v>476</v>
      </c>
      <c r="I34" s="53" t="s">
        <v>4650</v>
      </c>
      <c r="J34" t="s">
        <v>5574</v>
      </c>
      <c r="K34" t="str">
        <f t="shared" si="0"/>
        <v>ACGGTAGTATTTGTTGGATTGTTCATTGATTACGTAGTTTGTTACATGTCCTCTATCCCAGCGTACAAGGTTCAAT</v>
      </c>
      <c r="L34" t="str">
        <f t="shared" si="1"/>
        <v>TAACTTGGAACATGCGACCCTATCTCCTGTACATTGTTTGATGCATTAGTTACTTGTTAGGTTGTTTATGATGGCA</v>
      </c>
      <c r="M34">
        <f t="shared" si="2"/>
        <v>1</v>
      </c>
      <c r="N34" t="e">
        <f t="shared" si="3"/>
        <v>#VALUE!</v>
      </c>
      <c r="O34" t="e">
        <f t="shared" si="4"/>
        <v>#VALUE!</v>
      </c>
      <c r="P34" t="e">
        <f t="shared" si="5"/>
        <v>#VALUE!</v>
      </c>
      <c r="Q34">
        <f t="shared" si="6"/>
        <v>48</v>
      </c>
      <c r="R34" t="e">
        <f t="shared" si="7"/>
        <v>#VALUE!</v>
      </c>
      <c r="U34">
        <v>48</v>
      </c>
      <c r="W34">
        <f t="shared" si="8"/>
        <v>48</v>
      </c>
      <c r="X34">
        <f t="shared" si="9"/>
        <v>19</v>
      </c>
      <c r="Y34">
        <f t="shared" si="10"/>
        <v>17</v>
      </c>
      <c r="Z34">
        <f t="shared" si="11"/>
        <v>19</v>
      </c>
      <c r="AA34">
        <f t="shared" si="12"/>
        <v>66</v>
      </c>
    </row>
    <row r="35" spans="1:27" x14ac:dyDescent="0.4">
      <c r="A35" t="s">
        <v>1982</v>
      </c>
      <c r="B35" s="53">
        <v>57</v>
      </c>
      <c r="C35" t="s">
        <v>1985</v>
      </c>
      <c r="D35" t="s">
        <v>1986</v>
      </c>
      <c r="E35" s="53" t="s">
        <v>1983</v>
      </c>
      <c r="F35" s="53" t="s">
        <v>1984</v>
      </c>
      <c r="G35" s="53" t="s">
        <v>5652</v>
      </c>
      <c r="H35" s="53" t="s">
        <v>1983</v>
      </c>
      <c r="I35" s="53" t="s">
        <v>4650</v>
      </c>
      <c r="J35" t="s">
        <v>5653</v>
      </c>
      <c r="K35" t="str">
        <f t="shared" si="0"/>
        <v>CGACTCCTTCCTAAGACATAAACGACTTCTTCATAAGAGTTCCAAAACTGAAAGGGGCACAACCAGCCTACGCGAG</v>
      </c>
      <c r="L35" t="str">
        <f t="shared" si="1"/>
        <v>GAGCGCATCCGACCAACACGGGGAAAGTCAAAACCTTGAGAATACTTCTTCAGCAAATACAGAATCCTTCCTCAGC</v>
      </c>
      <c r="M35">
        <f t="shared" si="2"/>
        <v>1</v>
      </c>
      <c r="N35" t="e">
        <f t="shared" si="3"/>
        <v>#VALUE!</v>
      </c>
      <c r="O35">
        <f t="shared" si="4"/>
        <v>50</v>
      </c>
      <c r="P35" t="e">
        <f t="shared" si="5"/>
        <v>#VALUE!</v>
      </c>
      <c r="Q35" t="e">
        <f t="shared" si="6"/>
        <v>#VALUE!</v>
      </c>
      <c r="R35" t="e">
        <f t="shared" si="7"/>
        <v>#VALUE!</v>
      </c>
      <c r="S35">
        <v>50</v>
      </c>
      <c r="W35">
        <f t="shared" si="8"/>
        <v>50</v>
      </c>
      <c r="X35">
        <f t="shared" si="9"/>
        <v>16</v>
      </c>
      <c r="Y35">
        <f t="shared" si="10"/>
        <v>17</v>
      </c>
      <c r="Z35">
        <f t="shared" si="11"/>
        <v>17</v>
      </c>
      <c r="AA35">
        <f t="shared" si="12"/>
        <v>66</v>
      </c>
    </row>
    <row r="36" spans="1:27" x14ac:dyDescent="0.4">
      <c r="A36" t="s">
        <v>3136</v>
      </c>
      <c r="B36" s="53">
        <v>62</v>
      </c>
      <c r="C36" t="s">
        <v>3139</v>
      </c>
      <c r="D36" t="s">
        <v>5904</v>
      </c>
      <c r="E36" s="53" t="s">
        <v>3137</v>
      </c>
      <c r="F36" s="53" t="s">
        <v>3138</v>
      </c>
      <c r="G36" s="53" t="s">
        <v>5905</v>
      </c>
      <c r="H36" s="53" t="s">
        <v>3137</v>
      </c>
      <c r="I36" s="53" t="s">
        <v>4650</v>
      </c>
      <c r="J36" t="s">
        <v>5906</v>
      </c>
      <c r="K36" t="str">
        <f t="shared" si="0"/>
        <v>CCCTCTGAATTTTGTTGGAGTTTTCTGGATGTGTTATATATGTGCTATTGTGGTATACAGCGAACAGAGGAAGTGG</v>
      </c>
      <c r="L36" t="str">
        <f t="shared" si="1"/>
        <v>GGTGAAGGAGACAAGCGACATATGGTGTTATCGTGTATATATTGTGTAGGTCTTTTGAGGTTGTTTTAAGTCTCCC</v>
      </c>
      <c r="M36">
        <f t="shared" si="2"/>
        <v>1</v>
      </c>
      <c r="N36" t="e">
        <f t="shared" si="3"/>
        <v>#VALUE!</v>
      </c>
      <c r="O36">
        <f t="shared" si="4"/>
        <v>52</v>
      </c>
      <c r="P36" t="e">
        <f t="shared" si="5"/>
        <v>#VALUE!</v>
      </c>
      <c r="Q36" t="e">
        <f t="shared" si="6"/>
        <v>#VALUE!</v>
      </c>
      <c r="R36" t="e">
        <f t="shared" si="7"/>
        <v>#VALUE!</v>
      </c>
      <c r="S36">
        <v>52</v>
      </c>
      <c r="W36">
        <f t="shared" si="8"/>
        <v>52</v>
      </c>
      <c r="X36">
        <f t="shared" si="9"/>
        <v>15</v>
      </c>
      <c r="Y36">
        <f t="shared" si="10"/>
        <v>15</v>
      </c>
      <c r="Z36">
        <f t="shared" si="11"/>
        <v>15</v>
      </c>
      <c r="AA36">
        <f t="shared" si="12"/>
        <v>66</v>
      </c>
    </row>
    <row r="37" spans="1:27" x14ac:dyDescent="0.4">
      <c r="A37" s="54" t="s">
        <v>4730</v>
      </c>
      <c r="B37" s="55">
        <v>18</v>
      </c>
      <c r="C37" s="54" t="s">
        <v>1664</v>
      </c>
      <c r="D37" s="54" t="s">
        <v>1665</v>
      </c>
      <c r="E37" s="55" t="s">
        <v>1662</v>
      </c>
      <c r="F37" s="55" t="s">
        <v>1663</v>
      </c>
      <c r="G37" s="55" t="s">
        <v>4731</v>
      </c>
      <c r="H37" s="55" t="s">
        <v>4732</v>
      </c>
      <c r="I37" s="55" t="s">
        <v>157</v>
      </c>
      <c r="J37" s="54" t="s">
        <v>4733</v>
      </c>
      <c r="K37" t="str">
        <f t="shared" si="0"/>
        <v>TTTGAGAAGTAGTTGGTTAGGATTGGACTTGGGTATTTTGGAGACTAATAGAAGTTATAAATGCGCCTACATGTGT</v>
      </c>
      <c r="L37" t="str">
        <f t="shared" si="1"/>
        <v>TGTGTACATCCGCGTAAATATTGAAGATAATCAGAGGTTTTATGGGTTCAGGTTAGGATTGGTTGATGAAGAGTTT</v>
      </c>
      <c r="M37" t="e">
        <f t="shared" si="2"/>
        <v>#VALUE!</v>
      </c>
      <c r="N37">
        <f t="shared" si="3"/>
        <v>1</v>
      </c>
      <c r="O37" t="e">
        <f t="shared" si="4"/>
        <v>#VALUE!</v>
      </c>
      <c r="P37" t="e">
        <f t="shared" si="5"/>
        <v>#VALUE!</v>
      </c>
      <c r="Q37" t="e">
        <f t="shared" si="6"/>
        <v>#VALUE!</v>
      </c>
      <c r="R37">
        <f t="shared" si="7"/>
        <v>49</v>
      </c>
      <c r="V37">
        <v>49</v>
      </c>
      <c r="W37">
        <f t="shared" si="8"/>
        <v>49</v>
      </c>
      <c r="X37">
        <f t="shared" si="9"/>
        <v>17</v>
      </c>
      <c r="Y37">
        <f t="shared" si="10"/>
        <v>17</v>
      </c>
      <c r="Z37">
        <f t="shared" si="11"/>
        <v>17</v>
      </c>
      <c r="AA37">
        <f t="shared" si="12"/>
        <v>65</v>
      </c>
    </row>
    <row r="38" spans="1:27" x14ac:dyDescent="0.4">
      <c r="A38" t="s">
        <v>1343</v>
      </c>
      <c r="B38" s="53">
        <v>59</v>
      </c>
      <c r="C38" t="s">
        <v>1346</v>
      </c>
      <c r="D38" t="s">
        <v>1347</v>
      </c>
      <c r="E38" s="53" t="s">
        <v>1344</v>
      </c>
      <c r="F38" s="53" t="s">
        <v>1345</v>
      </c>
      <c r="G38" s="53" t="s">
        <v>4753</v>
      </c>
      <c r="H38" s="53" t="s">
        <v>1344</v>
      </c>
      <c r="I38" s="53" t="s">
        <v>4650</v>
      </c>
      <c r="J38" t="s">
        <v>4754</v>
      </c>
      <c r="K38" t="str">
        <f t="shared" si="0"/>
        <v>CGGGAACACTGTTACGTGACAATATTACCTTACTTTGTTCCAGTTTTCATTGCATAGTTTACCGCGTGACAGATCT</v>
      </c>
      <c r="L38" t="str">
        <f t="shared" si="1"/>
        <v>TCTAGACAGTGCGCCATTTGATACGTTACTTTTGACCTTGTTTCATTCCATTATAACAGTGCATTGTCACAAGGGC</v>
      </c>
      <c r="M38">
        <f t="shared" si="2"/>
        <v>1</v>
      </c>
      <c r="N38" t="e">
        <f t="shared" si="3"/>
        <v>#VALUE!</v>
      </c>
      <c r="O38">
        <f t="shared" si="4"/>
        <v>46</v>
      </c>
      <c r="P38" t="e">
        <f t="shared" si="5"/>
        <v>#VALUE!</v>
      </c>
      <c r="Q38" t="e">
        <f t="shared" si="6"/>
        <v>#VALUE!</v>
      </c>
      <c r="R38" t="e">
        <f t="shared" si="7"/>
        <v>#VALUE!</v>
      </c>
      <c r="S38">
        <v>46</v>
      </c>
      <c r="W38">
        <f t="shared" si="8"/>
        <v>46</v>
      </c>
      <c r="X38">
        <f t="shared" si="9"/>
        <v>19</v>
      </c>
      <c r="Y38">
        <f t="shared" si="10"/>
        <v>20</v>
      </c>
      <c r="Z38">
        <f t="shared" si="11"/>
        <v>20</v>
      </c>
      <c r="AA38">
        <f t="shared" si="12"/>
        <v>65</v>
      </c>
    </row>
    <row r="39" spans="1:27" x14ac:dyDescent="0.4">
      <c r="A39" t="s">
        <v>3869</v>
      </c>
      <c r="B39" s="53">
        <v>55</v>
      </c>
      <c r="C39" t="s">
        <v>3872</v>
      </c>
      <c r="D39" t="s">
        <v>5896</v>
      </c>
      <c r="E39" s="53" t="s">
        <v>3870</v>
      </c>
      <c r="F39" s="53" t="s">
        <v>3871</v>
      </c>
      <c r="G39" s="53" t="s">
        <v>5897</v>
      </c>
      <c r="H39" s="53" t="s">
        <v>3870</v>
      </c>
      <c r="I39" s="53" t="s">
        <v>4650</v>
      </c>
      <c r="J39" t="s">
        <v>5898</v>
      </c>
      <c r="K39" t="str">
        <f t="shared" si="0"/>
        <v>AAAACCTTGGGAAAAATGATGCTCCCGTGACAGTTGTAATCTTTTGGGTACTTATTCCTGCTCTCATGTGTAGTCA</v>
      </c>
      <c r="L39" t="str">
        <f t="shared" si="1"/>
        <v>ACTGATGTGTACTCTCGTCCTTATTCATGGGTTTTCTAATGTTGACAGTGCCCTCGTAGTAAAAAGGGTTCCAAAA</v>
      </c>
      <c r="M39">
        <f t="shared" si="2"/>
        <v>1</v>
      </c>
      <c r="N39" t="e">
        <f t="shared" si="3"/>
        <v>#VALUE!</v>
      </c>
      <c r="O39">
        <f t="shared" si="4"/>
        <v>45</v>
      </c>
      <c r="P39" t="e">
        <f t="shared" si="5"/>
        <v>#VALUE!</v>
      </c>
      <c r="Q39" t="e">
        <f t="shared" si="6"/>
        <v>#VALUE!</v>
      </c>
      <c r="R39" t="e">
        <f t="shared" si="7"/>
        <v>#VALUE!</v>
      </c>
      <c r="S39">
        <v>45</v>
      </c>
      <c r="W39">
        <f t="shared" si="8"/>
        <v>45</v>
      </c>
      <c r="X39">
        <f t="shared" si="9"/>
        <v>21</v>
      </c>
      <c r="Y39">
        <f t="shared" si="10"/>
        <v>21</v>
      </c>
      <c r="Z39">
        <f t="shared" si="11"/>
        <v>21</v>
      </c>
      <c r="AA39">
        <f t="shared" si="12"/>
        <v>65</v>
      </c>
    </row>
    <row r="40" spans="1:27" x14ac:dyDescent="0.4">
      <c r="A40" s="62" t="s">
        <v>3238</v>
      </c>
      <c r="B40" s="49">
        <v>55</v>
      </c>
      <c r="C40" s="48" t="s">
        <v>3241</v>
      </c>
      <c r="D40" s="48" t="s">
        <v>5924</v>
      </c>
      <c r="E40" s="49" t="s">
        <v>3239</v>
      </c>
      <c r="F40" s="49" t="s">
        <v>3240</v>
      </c>
      <c r="G40" s="49" t="s">
        <v>5925</v>
      </c>
      <c r="H40" s="49" t="s">
        <v>3239</v>
      </c>
      <c r="I40" s="49" t="s">
        <v>4650</v>
      </c>
      <c r="J40" s="48" t="s">
        <v>5926</v>
      </c>
      <c r="K40" t="str">
        <f t="shared" si="0"/>
        <v>TTTTATACACGTTGTAGGTTACAGTCCCGATAGGTTACAGTTTACAGTTTGGTTGAAACGGTTCCAGCGTGTGTTC</v>
      </c>
      <c r="L40" t="str">
        <f t="shared" si="1"/>
        <v>CTTGTGTGCGACCTTGGCAAAGTTGGTTTGACATTTGACATTGGATAGCCCTGACATTGGATGTTGCACATATTTT</v>
      </c>
      <c r="M40">
        <f t="shared" si="2"/>
        <v>1</v>
      </c>
      <c r="N40" t="e">
        <f t="shared" si="3"/>
        <v>#VALUE!</v>
      </c>
      <c r="O40">
        <f t="shared" si="4"/>
        <v>45</v>
      </c>
      <c r="P40" t="e">
        <f t="shared" si="5"/>
        <v>#VALUE!</v>
      </c>
      <c r="Q40" t="e">
        <f t="shared" si="6"/>
        <v>#VALUE!</v>
      </c>
      <c r="R40" t="e">
        <f t="shared" si="7"/>
        <v>#VALUE!</v>
      </c>
      <c r="S40">
        <v>45</v>
      </c>
      <c r="W40">
        <f t="shared" si="8"/>
        <v>45</v>
      </c>
      <c r="X40">
        <f t="shared" si="9"/>
        <v>21</v>
      </c>
      <c r="Y40">
        <f t="shared" si="10"/>
        <v>21</v>
      </c>
      <c r="Z40">
        <f t="shared" si="11"/>
        <v>21</v>
      </c>
      <c r="AA40">
        <f t="shared" si="12"/>
        <v>65</v>
      </c>
    </row>
    <row r="41" spans="1:27" x14ac:dyDescent="0.4">
      <c r="A41" t="s">
        <v>573</v>
      </c>
      <c r="B41" s="53">
        <v>19</v>
      </c>
      <c r="C41" t="s">
        <v>576</v>
      </c>
      <c r="D41" t="s">
        <v>577</v>
      </c>
      <c r="E41" s="53" t="s">
        <v>4817</v>
      </c>
      <c r="F41" s="53" t="s">
        <v>4818</v>
      </c>
      <c r="G41" s="53" t="s">
        <v>4819</v>
      </c>
      <c r="H41" s="53" t="s">
        <v>4820</v>
      </c>
      <c r="I41" s="53" t="s">
        <v>157</v>
      </c>
      <c r="J41" t="s">
        <v>4821</v>
      </c>
      <c r="K41" t="str">
        <f t="shared" si="0"/>
        <v>TATACTATGAAATAACAGTCAAAGGTACCTTTTTGCGTGTCTAGATCTTAACTTGAGACTTCCACATTAAGGTGTT</v>
      </c>
      <c r="L41" t="str">
        <f t="shared" si="1"/>
        <v>TTGTGGAATTACACCTTCAGAGTTCAATTCTAGATCTGTGCGTTTTTCCATGGAAACTGACAATAAAGTATCATAT</v>
      </c>
      <c r="M41" t="e">
        <f t="shared" si="2"/>
        <v>#VALUE!</v>
      </c>
      <c r="N41">
        <f t="shared" si="3"/>
        <v>1</v>
      </c>
      <c r="O41" t="e">
        <f t="shared" si="4"/>
        <v>#VALUE!</v>
      </c>
      <c r="P41" t="e">
        <f t="shared" si="5"/>
        <v>#VALUE!</v>
      </c>
      <c r="Q41" t="e">
        <f t="shared" si="6"/>
        <v>#VALUE!</v>
      </c>
      <c r="R41">
        <f t="shared" si="7"/>
        <v>47</v>
      </c>
      <c r="V41">
        <v>47</v>
      </c>
      <c r="W41">
        <f t="shared" si="8"/>
        <v>47</v>
      </c>
      <c r="X41">
        <f t="shared" si="9"/>
        <v>18</v>
      </c>
      <c r="Y41">
        <f t="shared" si="10"/>
        <v>18</v>
      </c>
      <c r="Z41">
        <f t="shared" si="11"/>
        <v>18</v>
      </c>
      <c r="AA41">
        <f t="shared" si="12"/>
        <v>64</v>
      </c>
    </row>
    <row r="42" spans="1:27" x14ac:dyDescent="0.4">
      <c r="A42" t="s">
        <v>1650</v>
      </c>
      <c r="B42" s="53">
        <v>19</v>
      </c>
      <c r="C42" t="s">
        <v>1653</v>
      </c>
      <c r="D42" t="s">
        <v>1654</v>
      </c>
      <c r="E42" s="53" t="s">
        <v>1651</v>
      </c>
      <c r="F42" s="53" t="s">
        <v>1652</v>
      </c>
      <c r="G42" s="53" t="s">
        <v>5330</v>
      </c>
      <c r="H42" s="53" t="s">
        <v>5331</v>
      </c>
      <c r="I42" s="53" t="s">
        <v>157</v>
      </c>
      <c r="J42" t="s">
        <v>5332</v>
      </c>
      <c r="K42" t="str">
        <f t="shared" si="0"/>
        <v>AGGTTTGGTAATGTATAATAAAAGAAGTCAACATATACTACGTTTAGTGTGGTTCACAAGGAAACCACTCAAGTCT</v>
      </c>
      <c r="L42" t="str">
        <f t="shared" si="1"/>
        <v>TCTGAACTCACCAAAGGAACACTTGGTGTGATTTGCATCATATACAACTGAAGAAAATAATATGTAATGGTTTGGA</v>
      </c>
      <c r="M42" t="e">
        <f t="shared" si="2"/>
        <v>#VALUE!</v>
      </c>
      <c r="N42">
        <f t="shared" si="3"/>
        <v>1</v>
      </c>
      <c r="O42" t="e">
        <f t="shared" si="4"/>
        <v>#VALUE!</v>
      </c>
      <c r="P42">
        <f t="shared" si="5"/>
        <v>45</v>
      </c>
      <c r="Q42" t="e">
        <f t="shared" si="6"/>
        <v>#VALUE!</v>
      </c>
      <c r="R42" t="e">
        <f t="shared" si="7"/>
        <v>#VALUE!</v>
      </c>
      <c r="T42">
        <v>45</v>
      </c>
      <c r="W42">
        <f t="shared" si="8"/>
        <v>45</v>
      </c>
      <c r="X42">
        <f t="shared" si="9"/>
        <v>20</v>
      </c>
      <c r="Y42">
        <f t="shared" si="10"/>
        <v>17</v>
      </c>
      <c r="Z42">
        <f t="shared" si="11"/>
        <v>20</v>
      </c>
      <c r="AA42">
        <f t="shared" si="12"/>
        <v>64</v>
      </c>
    </row>
    <row r="43" spans="1:27" x14ac:dyDescent="0.4">
      <c r="A43" t="s">
        <v>718</v>
      </c>
      <c r="B43" s="53">
        <v>57</v>
      </c>
      <c r="C43" t="s">
        <v>721</v>
      </c>
      <c r="D43" t="s">
        <v>722</v>
      </c>
      <c r="E43" s="53" t="s">
        <v>719</v>
      </c>
      <c r="F43" s="53" t="s">
        <v>720</v>
      </c>
      <c r="G43" s="53" t="s">
        <v>4683</v>
      </c>
      <c r="H43" s="53" t="s">
        <v>719</v>
      </c>
      <c r="I43" s="53" t="s">
        <v>4650</v>
      </c>
      <c r="J43" t="s">
        <v>4684</v>
      </c>
      <c r="K43" t="str">
        <f t="shared" si="0"/>
        <v>ACCCTGTCTCCACCCTTAACTGTTCACAAAAATCGTCTTGACTTTCCCTGTCAAAGCGTCTGCTTCTAACTAGGGT</v>
      </c>
      <c r="L43" t="str">
        <f t="shared" si="1"/>
        <v>TGGGATCAATCTTCGTCTGCGAAACTGTCCCTTTCAGTTCTGCTAAAAACACTTGTCAATTCCCACCTCTGTCCCA</v>
      </c>
      <c r="M43">
        <f t="shared" si="2"/>
        <v>1</v>
      </c>
      <c r="N43" t="e">
        <f t="shared" si="3"/>
        <v>#VALUE!</v>
      </c>
      <c r="O43">
        <f t="shared" si="4"/>
        <v>45</v>
      </c>
      <c r="P43" t="e">
        <f t="shared" si="5"/>
        <v>#VALUE!</v>
      </c>
      <c r="Q43" t="e">
        <f t="shared" si="6"/>
        <v>#VALUE!</v>
      </c>
      <c r="R43" t="e">
        <f t="shared" si="7"/>
        <v>#VALUE!</v>
      </c>
      <c r="S43">
        <v>45</v>
      </c>
      <c r="W43">
        <f t="shared" si="8"/>
        <v>45</v>
      </c>
      <c r="X43">
        <f t="shared" si="9"/>
        <v>19</v>
      </c>
      <c r="Y43">
        <f t="shared" si="10"/>
        <v>20</v>
      </c>
      <c r="Z43">
        <f t="shared" si="11"/>
        <v>20</v>
      </c>
      <c r="AA43">
        <f t="shared" si="12"/>
        <v>64</v>
      </c>
    </row>
    <row r="44" spans="1:27" x14ac:dyDescent="0.4">
      <c r="A44" t="s">
        <v>486</v>
      </c>
      <c r="B44" s="53">
        <v>56</v>
      </c>
      <c r="C44" t="s">
        <v>489</v>
      </c>
      <c r="D44" t="s">
        <v>490</v>
      </c>
      <c r="E44" s="53" t="s">
        <v>487</v>
      </c>
      <c r="F44" s="53" t="s">
        <v>488</v>
      </c>
      <c r="G44" s="53" t="s">
        <v>4914</v>
      </c>
      <c r="H44" s="53" t="s">
        <v>488</v>
      </c>
      <c r="I44" s="53" t="s">
        <v>4650</v>
      </c>
      <c r="J44" t="s">
        <v>4915</v>
      </c>
      <c r="K44" t="str">
        <f t="shared" si="0"/>
        <v>ACCTCTTGAACGTGACTTACACTTTCATCGGACTGTAACACTCCAGAGAATAGACACAAGACGTAAATTTCACGGA</v>
      </c>
      <c r="L44" t="str">
        <f t="shared" si="1"/>
        <v>AGGCACTTTAAATGCAGAACACAGATAAGAGACCTCACAATGTCAGGCTACTTTCACATTCAGTGCAAGTTCTCCA</v>
      </c>
      <c r="M44">
        <f t="shared" si="2"/>
        <v>1</v>
      </c>
      <c r="N44" t="e">
        <f t="shared" si="3"/>
        <v>#VALUE!</v>
      </c>
      <c r="O44" t="e">
        <f t="shared" si="4"/>
        <v>#VALUE!</v>
      </c>
      <c r="P44" t="e">
        <f t="shared" si="5"/>
        <v>#VALUE!</v>
      </c>
      <c r="Q44">
        <f t="shared" si="6"/>
        <v>46</v>
      </c>
      <c r="R44" t="e">
        <f t="shared" si="7"/>
        <v>#VALUE!</v>
      </c>
      <c r="U44">
        <v>46</v>
      </c>
      <c r="W44">
        <f t="shared" si="8"/>
        <v>46</v>
      </c>
      <c r="X44">
        <f t="shared" si="9"/>
        <v>19</v>
      </c>
      <c r="Y44">
        <f t="shared" si="10"/>
        <v>18</v>
      </c>
      <c r="Z44">
        <f t="shared" si="11"/>
        <v>19</v>
      </c>
      <c r="AA44">
        <f t="shared" si="12"/>
        <v>64</v>
      </c>
    </row>
    <row r="45" spans="1:27" x14ac:dyDescent="0.4">
      <c r="A45" t="s">
        <v>2933</v>
      </c>
      <c r="B45" s="53">
        <v>54</v>
      </c>
      <c r="C45" t="s">
        <v>2936</v>
      </c>
      <c r="D45" t="s">
        <v>6040</v>
      </c>
      <c r="E45" s="53" t="s">
        <v>2934</v>
      </c>
      <c r="F45" s="53" t="s">
        <v>2935</v>
      </c>
      <c r="G45" s="53" t="s">
        <v>6041</v>
      </c>
      <c r="H45" s="53" t="s">
        <v>2935</v>
      </c>
      <c r="I45" s="53" t="s">
        <v>4650</v>
      </c>
      <c r="J45" t="s">
        <v>6042</v>
      </c>
      <c r="K45" t="str">
        <f t="shared" si="0"/>
        <v>CGTGACATATGTTTTAGCACACCATCTGTTAATAAAAACATGAAAAAACACAGACGGTACTTAAAGATGAAGTGTT</v>
      </c>
      <c r="L45" t="str">
        <f t="shared" si="1"/>
        <v>TTGTGAAGTAGAAATTCATGGCAGACACAAAAAAGTACAAAAATAATTGTCTACCACACGATTTTGTATACAGTGC</v>
      </c>
      <c r="M45">
        <f t="shared" si="2"/>
        <v>1</v>
      </c>
      <c r="N45" t="e">
        <f t="shared" si="3"/>
        <v>#VALUE!</v>
      </c>
      <c r="O45" t="e">
        <f t="shared" si="4"/>
        <v>#VALUE!</v>
      </c>
      <c r="P45" t="e">
        <f t="shared" si="5"/>
        <v>#VALUE!</v>
      </c>
      <c r="Q45">
        <f t="shared" si="6"/>
        <v>44</v>
      </c>
      <c r="R45" t="e">
        <f t="shared" si="7"/>
        <v>#VALUE!</v>
      </c>
      <c r="U45">
        <v>44</v>
      </c>
      <c r="W45">
        <f t="shared" si="8"/>
        <v>44</v>
      </c>
      <c r="X45">
        <f t="shared" si="9"/>
        <v>21</v>
      </c>
      <c r="Y45">
        <f t="shared" si="10"/>
        <v>21</v>
      </c>
      <c r="Z45">
        <f t="shared" si="11"/>
        <v>21</v>
      </c>
      <c r="AA45">
        <f t="shared" si="12"/>
        <v>64</v>
      </c>
    </row>
    <row r="46" spans="1:27" x14ac:dyDescent="0.4">
      <c r="A46" t="s">
        <v>2882</v>
      </c>
      <c r="B46" s="53">
        <v>60</v>
      </c>
      <c r="C46" t="s">
        <v>2885</v>
      </c>
      <c r="D46" t="s">
        <v>6060</v>
      </c>
      <c r="E46" s="53" t="s">
        <v>2883</v>
      </c>
      <c r="F46" s="53" t="s">
        <v>2884</v>
      </c>
      <c r="G46" s="53" t="s">
        <v>6061</v>
      </c>
      <c r="H46" s="53" t="s">
        <v>2883</v>
      </c>
      <c r="I46" s="53" t="s">
        <v>4650</v>
      </c>
      <c r="J46" t="s">
        <v>6062</v>
      </c>
      <c r="K46" t="str">
        <f t="shared" si="0"/>
        <v>TGTTGATCAGTAGCACCTTAGACTTTTCTGGTCATAGGTCTTTCGTACTACCAGATGAAACACGTGTACGATTTTC</v>
      </c>
      <c r="L46" t="str">
        <f t="shared" si="1"/>
        <v>CTTTTAGCATGTGCACAAAGTAGACCATCATGCTTTCTGGATACTGGTCTTTTCAGATTCCACGATGACTAGTTGT</v>
      </c>
      <c r="M46">
        <f t="shared" si="2"/>
        <v>1</v>
      </c>
      <c r="N46" t="e">
        <f t="shared" si="3"/>
        <v>#VALUE!</v>
      </c>
      <c r="O46">
        <f t="shared" si="4"/>
        <v>50</v>
      </c>
      <c r="P46" t="e">
        <f t="shared" si="5"/>
        <v>#VALUE!</v>
      </c>
      <c r="Q46" t="e">
        <f t="shared" si="6"/>
        <v>#VALUE!</v>
      </c>
      <c r="R46" t="e">
        <f t="shared" si="7"/>
        <v>#VALUE!</v>
      </c>
      <c r="S46">
        <v>50</v>
      </c>
      <c r="W46">
        <f t="shared" si="8"/>
        <v>50</v>
      </c>
      <c r="X46">
        <f t="shared" si="9"/>
        <v>15</v>
      </c>
      <c r="Y46">
        <f t="shared" si="10"/>
        <v>15</v>
      </c>
      <c r="Z46">
        <f t="shared" si="11"/>
        <v>15</v>
      </c>
      <c r="AA46">
        <f t="shared" si="12"/>
        <v>64</v>
      </c>
    </row>
    <row r="47" spans="1:27" x14ac:dyDescent="0.4">
      <c r="A47" t="s">
        <v>511</v>
      </c>
      <c r="B47" s="53">
        <v>23</v>
      </c>
      <c r="C47" t="s">
        <v>514</v>
      </c>
      <c r="D47" t="s">
        <v>515</v>
      </c>
      <c r="E47" s="53" t="s">
        <v>512</v>
      </c>
      <c r="F47" s="53" t="s">
        <v>513</v>
      </c>
      <c r="G47" s="53" t="s">
        <v>4972</v>
      </c>
      <c r="H47" s="53" t="s">
        <v>4973</v>
      </c>
      <c r="I47" s="53" t="s">
        <v>157</v>
      </c>
      <c r="J47" t="s">
        <v>4974</v>
      </c>
      <c r="K47" t="str">
        <f t="shared" si="0"/>
        <v>TTATATATATCTCAGCTTTTTACTAAACAAAAAGTTTGGGGACGGGGGCGACGCACAAGCTACATCTGGTCTGGAC</v>
      </c>
      <c r="L47" t="str">
        <f t="shared" si="1"/>
        <v>CAGGTCTGGTCTACATCGAACACGCAGCGGGGGCAGGGGTTTGAAAAACAAATCATTTTTCGACTCTATATATATT</v>
      </c>
      <c r="M47" t="e">
        <f t="shared" si="2"/>
        <v>#VALUE!</v>
      </c>
      <c r="N47">
        <f t="shared" si="3"/>
        <v>1</v>
      </c>
      <c r="O47" t="e">
        <f t="shared" si="4"/>
        <v>#VALUE!</v>
      </c>
      <c r="P47">
        <f t="shared" si="5"/>
        <v>45</v>
      </c>
      <c r="Q47" t="e">
        <f t="shared" si="6"/>
        <v>#VALUE!</v>
      </c>
      <c r="R47" t="e">
        <f t="shared" si="7"/>
        <v>#VALUE!</v>
      </c>
      <c r="T47">
        <v>45</v>
      </c>
      <c r="W47">
        <f t="shared" si="8"/>
        <v>45</v>
      </c>
      <c r="X47">
        <f t="shared" si="9"/>
        <v>18</v>
      </c>
      <c r="Y47">
        <f t="shared" si="10"/>
        <v>19</v>
      </c>
      <c r="Z47">
        <f t="shared" si="11"/>
        <v>19</v>
      </c>
      <c r="AA47">
        <f t="shared" si="12"/>
        <v>63</v>
      </c>
    </row>
    <row r="48" spans="1:27" x14ac:dyDescent="0.4">
      <c r="A48" t="s">
        <v>2953</v>
      </c>
      <c r="B48" s="53">
        <v>53</v>
      </c>
      <c r="C48" t="s">
        <v>2956</v>
      </c>
      <c r="D48" t="s">
        <v>5928</v>
      </c>
      <c r="E48" s="53" t="s">
        <v>2954</v>
      </c>
      <c r="F48" s="53" t="s">
        <v>2955</v>
      </c>
      <c r="G48" s="53" t="s">
        <v>5929</v>
      </c>
      <c r="H48" s="53" t="s">
        <v>2954</v>
      </c>
      <c r="I48" s="53" t="s">
        <v>4650</v>
      </c>
      <c r="J48" t="s">
        <v>5930</v>
      </c>
      <c r="K48" t="str">
        <f t="shared" si="0"/>
        <v>CAAAACGGTCTCTCTTACATGTTTGCGAACGGTACAAACTTGTGTGTGTGTTCTCTGTGGGTGTGGTACCCTGCCG</v>
      </c>
      <c r="L48" t="str">
        <f t="shared" si="1"/>
        <v>GCCGTCCCATGGTGTGGGTGTCTCTTGTGTGTGTGTTCAAACATGGCAAGCGTTTGTACATTCTCTCTGGCAAAAC</v>
      </c>
      <c r="M48">
        <f t="shared" si="2"/>
        <v>1</v>
      </c>
      <c r="N48" t="e">
        <f t="shared" si="3"/>
        <v>#VALUE!</v>
      </c>
      <c r="O48">
        <f t="shared" si="4"/>
        <v>43</v>
      </c>
      <c r="P48" t="e">
        <f t="shared" si="5"/>
        <v>#VALUE!</v>
      </c>
      <c r="Q48" t="e">
        <f t="shared" si="6"/>
        <v>#VALUE!</v>
      </c>
      <c r="R48" t="e">
        <f t="shared" si="7"/>
        <v>#VALUE!</v>
      </c>
      <c r="S48">
        <v>43</v>
      </c>
      <c r="W48">
        <f t="shared" si="8"/>
        <v>43</v>
      </c>
      <c r="X48">
        <f t="shared" si="9"/>
        <v>21</v>
      </c>
      <c r="Y48">
        <f t="shared" si="10"/>
        <v>21</v>
      </c>
      <c r="Z48">
        <f t="shared" si="11"/>
        <v>21</v>
      </c>
      <c r="AA48">
        <f t="shared" si="12"/>
        <v>63</v>
      </c>
    </row>
    <row r="49" spans="1:27" x14ac:dyDescent="0.4">
      <c r="A49" t="s">
        <v>3939</v>
      </c>
      <c r="B49" s="53">
        <v>58</v>
      </c>
      <c r="C49" t="s">
        <v>3942</v>
      </c>
      <c r="D49" t="s">
        <v>6044</v>
      </c>
      <c r="E49" s="53" t="s">
        <v>3940</v>
      </c>
      <c r="F49" s="53" t="s">
        <v>3941</v>
      </c>
      <c r="G49" s="53" t="s">
        <v>6045</v>
      </c>
      <c r="H49" s="53" t="s">
        <v>3940</v>
      </c>
      <c r="I49" s="53" t="s">
        <v>4650</v>
      </c>
      <c r="J49" t="s">
        <v>6046</v>
      </c>
      <c r="K49" t="str">
        <f t="shared" si="0"/>
        <v>ATGCCATCCTTCTGACTTACTCACACCGCGTATAAACGTCAAAAAGTTCGGAGAAGGAGAGACGGGATGGAGAGGT</v>
      </c>
      <c r="L49" t="str">
        <f t="shared" si="1"/>
        <v>TGGAGAGGTAGGGCAGAGAGGAAGAGGCTTGAAAAACTGCAAATATGCGCCACACTCATTCAGTCTTCCTACCGTA</v>
      </c>
      <c r="M49">
        <f t="shared" si="2"/>
        <v>1</v>
      </c>
      <c r="N49" t="e">
        <f t="shared" si="3"/>
        <v>#VALUE!</v>
      </c>
      <c r="O49">
        <f t="shared" si="4"/>
        <v>48</v>
      </c>
      <c r="P49" t="e">
        <f t="shared" si="5"/>
        <v>#VALUE!</v>
      </c>
      <c r="Q49" t="e">
        <f t="shared" si="6"/>
        <v>#VALUE!</v>
      </c>
      <c r="R49" t="e">
        <f t="shared" si="7"/>
        <v>#VALUE!</v>
      </c>
      <c r="S49">
        <v>48</v>
      </c>
      <c r="W49">
        <f t="shared" si="8"/>
        <v>48</v>
      </c>
      <c r="X49">
        <f t="shared" si="9"/>
        <v>16</v>
      </c>
      <c r="Y49">
        <f t="shared" si="10"/>
        <v>16</v>
      </c>
      <c r="Z49">
        <f t="shared" si="11"/>
        <v>16</v>
      </c>
      <c r="AA49">
        <f t="shared" si="12"/>
        <v>63</v>
      </c>
    </row>
    <row r="50" spans="1:27" x14ac:dyDescent="0.4">
      <c r="A50" t="s">
        <v>2445</v>
      </c>
      <c r="B50" s="53">
        <v>22</v>
      </c>
      <c r="C50" t="s">
        <v>2448</v>
      </c>
      <c r="D50" t="s">
        <v>2449</v>
      </c>
      <c r="E50" s="53" t="s">
        <v>2446</v>
      </c>
      <c r="F50" s="53" t="s">
        <v>2447</v>
      </c>
      <c r="G50" s="53" t="s">
        <v>5326</v>
      </c>
      <c r="H50" s="53" t="s">
        <v>5327</v>
      </c>
      <c r="I50" s="53" t="s">
        <v>157</v>
      </c>
      <c r="J50" t="s">
        <v>5328</v>
      </c>
      <c r="K50" t="str">
        <f t="shared" si="0"/>
        <v>CCGTGGTTGAGGAAGATTGCCAAGGTAGGTCTATATGTGCGCCTAGTAGGCGGGGTAGAAGGAGTTCGTGCTCAGG</v>
      </c>
      <c r="L50" t="str">
        <f t="shared" si="1"/>
        <v>GGACTCGTGCTTGAGGAAGATGGGGCGGATGATCCGCGTGTATATCTGGATGGAACCGTTAGAAGGAGTTGGTGCC</v>
      </c>
      <c r="M50" t="e">
        <f t="shared" si="2"/>
        <v>#VALUE!</v>
      </c>
      <c r="N50">
        <f t="shared" si="3"/>
        <v>1</v>
      </c>
      <c r="O50" t="e">
        <f t="shared" si="4"/>
        <v>#VALUE!</v>
      </c>
      <c r="P50">
        <f t="shared" si="5"/>
        <v>45</v>
      </c>
      <c r="Q50" t="e">
        <f t="shared" si="6"/>
        <v>#VALUE!</v>
      </c>
      <c r="R50" t="e">
        <f t="shared" si="7"/>
        <v>#VALUE!</v>
      </c>
      <c r="T50">
        <v>45</v>
      </c>
      <c r="W50">
        <f t="shared" si="8"/>
        <v>45</v>
      </c>
      <c r="X50">
        <f t="shared" si="9"/>
        <v>18</v>
      </c>
      <c r="Y50">
        <f t="shared" si="10"/>
        <v>17</v>
      </c>
      <c r="Z50">
        <f t="shared" si="11"/>
        <v>18</v>
      </c>
      <c r="AA50">
        <f t="shared" si="12"/>
        <v>62</v>
      </c>
    </row>
    <row r="51" spans="1:27" x14ac:dyDescent="0.4">
      <c r="A51" t="s">
        <v>694</v>
      </c>
      <c r="B51" s="53">
        <v>56</v>
      </c>
      <c r="C51" t="s">
        <v>697</v>
      </c>
      <c r="D51" t="s">
        <v>698</v>
      </c>
      <c r="E51" s="53" t="s">
        <v>695</v>
      </c>
      <c r="F51" s="53" t="s">
        <v>696</v>
      </c>
      <c r="G51" s="53" t="s">
        <v>4712</v>
      </c>
      <c r="H51" s="53" t="s">
        <v>695</v>
      </c>
      <c r="I51" s="53" t="s">
        <v>4650</v>
      </c>
      <c r="J51" t="s">
        <v>4713</v>
      </c>
      <c r="K51" t="str">
        <f t="shared" si="0"/>
        <v>TCATGTTCACGTCTCTTACTGTAGTACGGGGTAGTTGAGTACTAAGGCTCGAACTCAATCCTCCTGAAACATCGAA</v>
      </c>
      <c r="L51" t="str">
        <f t="shared" si="1"/>
        <v>AAGCTACAAAGTCCTCCTAACTCAAGCTCGGAATCATGAGTTGATGGGGCATGATGTCATTCTCTGCACTTGTACT</v>
      </c>
      <c r="M51">
        <f t="shared" si="2"/>
        <v>1</v>
      </c>
      <c r="N51" t="e">
        <f t="shared" si="3"/>
        <v>#VALUE!</v>
      </c>
      <c r="O51">
        <f t="shared" si="4"/>
        <v>46</v>
      </c>
      <c r="P51" t="e">
        <f t="shared" si="5"/>
        <v>#VALUE!</v>
      </c>
      <c r="Q51" t="e">
        <f t="shared" si="6"/>
        <v>#VALUE!</v>
      </c>
      <c r="R51" t="e">
        <f t="shared" si="7"/>
        <v>#VALUE!</v>
      </c>
      <c r="S51">
        <v>46</v>
      </c>
      <c r="W51">
        <f t="shared" si="8"/>
        <v>46</v>
      </c>
      <c r="X51">
        <f t="shared" si="9"/>
        <v>17</v>
      </c>
      <c r="Y51">
        <f t="shared" si="10"/>
        <v>17</v>
      </c>
      <c r="Z51">
        <f t="shared" si="11"/>
        <v>17</v>
      </c>
      <c r="AA51">
        <f t="shared" si="12"/>
        <v>62</v>
      </c>
    </row>
    <row r="52" spans="1:27" x14ac:dyDescent="0.4">
      <c r="A52" t="s">
        <v>2668</v>
      </c>
      <c r="B52" s="53">
        <v>55</v>
      </c>
      <c r="C52" t="s">
        <v>2671</v>
      </c>
      <c r="D52" t="s">
        <v>2672</v>
      </c>
      <c r="E52" s="53" t="s">
        <v>2669</v>
      </c>
      <c r="F52" s="53" t="s">
        <v>2670</v>
      </c>
      <c r="G52" s="53" t="s">
        <v>5210</v>
      </c>
      <c r="H52" s="53" t="s">
        <v>2669</v>
      </c>
      <c r="I52" s="53" t="s">
        <v>4650</v>
      </c>
      <c r="J52" t="s">
        <v>5211</v>
      </c>
      <c r="K52" t="str">
        <f t="shared" si="0"/>
        <v>CGTCCCAGACACACCCAATCTCAAGCGAGATACCATTTACAAGCCAGACGTGGTGACCTGGGTGACCTGGGTCCGG</v>
      </c>
      <c r="L52" t="str">
        <f t="shared" si="1"/>
        <v>GGCCTGGGTCCAGTGGGTCCAGTGGTGCAGACCGAACATTTACCATAGAGCGAACTCTAACCCACACAGACCCTGC</v>
      </c>
      <c r="M52">
        <f t="shared" si="2"/>
        <v>1</v>
      </c>
      <c r="N52" t="e">
        <f t="shared" si="3"/>
        <v>#VALUE!</v>
      </c>
      <c r="O52">
        <f t="shared" si="4"/>
        <v>49</v>
      </c>
      <c r="P52" t="e">
        <f t="shared" si="5"/>
        <v>#VALUE!</v>
      </c>
      <c r="Q52" t="e">
        <f t="shared" si="6"/>
        <v>#VALUE!</v>
      </c>
      <c r="R52" t="e">
        <f t="shared" si="7"/>
        <v>#VALUE!</v>
      </c>
      <c r="S52">
        <v>49</v>
      </c>
      <c r="W52">
        <f t="shared" si="8"/>
        <v>49</v>
      </c>
      <c r="X52">
        <f t="shared" si="9"/>
        <v>14</v>
      </c>
      <c r="Y52">
        <f t="shared" si="10"/>
        <v>14</v>
      </c>
      <c r="Z52">
        <f t="shared" si="11"/>
        <v>14</v>
      </c>
      <c r="AA52">
        <f t="shared" si="12"/>
        <v>62</v>
      </c>
    </row>
    <row r="53" spans="1:27" x14ac:dyDescent="0.4">
      <c r="A53" s="54" t="s">
        <v>5491</v>
      </c>
      <c r="B53" s="55">
        <v>52</v>
      </c>
      <c r="C53" s="54" t="s">
        <v>2263</v>
      </c>
      <c r="D53" s="54" t="s">
        <v>2264</v>
      </c>
      <c r="E53" s="55" t="s">
        <v>2261</v>
      </c>
      <c r="F53" s="55" t="s">
        <v>2262</v>
      </c>
      <c r="G53" s="55" t="s">
        <v>5492</v>
      </c>
      <c r="H53" s="55" t="s">
        <v>2262</v>
      </c>
      <c r="I53" s="55" t="s">
        <v>4650</v>
      </c>
      <c r="J53" s="54" t="s">
        <v>5495</v>
      </c>
      <c r="K53" t="str">
        <f t="shared" si="0"/>
        <v>GCGACCCGTACCTACTCACCCACCGCCCCGCTCCACCCTTTGATGACAACACAAAAGAGTCCTTCATCGTCACAAC</v>
      </c>
      <c r="L53" t="str">
        <f t="shared" si="1"/>
        <v>CAACACTGCTACTTCCTGAGAAAACACAACAGTAGTTTCCCACCTCGCCCCGCCACCCACTCATCCATGCCCAGCG</v>
      </c>
      <c r="M53">
        <f t="shared" si="2"/>
        <v>1</v>
      </c>
      <c r="N53" t="e">
        <f t="shared" si="3"/>
        <v>#VALUE!</v>
      </c>
      <c r="O53" t="e">
        <f t="shared" si="4"/>
        <v>#VALUE!</v>
      </c>
      <c r="P53" t="e">
        <f t="shared" si="5"/>
        <v>#VALUE!</v>
      </c>
      <c r="Q53">
        <f t="shared" si="6"/>
        <v>45</v>
      </c>
      <c r="R53" t="e">
        <f t="shared" si="7"/>
        <v>#VALUE!</v>
      </c>
      <c r="U53">
        <v>45</v>
      </c>
      <c r="W53">
        <f t="shared" si="8"/>
        <v>45</v>
      </c>
      <c r="X53">
        <f t="shared" si="9"/>
        <v>18</v>
      </c>
      <c r="Y53">
        <f t="shared" si="10"/>
        <v>15</v>
      </c>
      <c r="Z53">
        <f t="shared" si="11"/>
        <v>18</v>
      </c>
      <c r="AA53">
        <f t="shared" si="12"/>
        <v>62</v>
      </c>
    </row>
    <row r="54" spans="1:27" x14ac:dyDescent="0.4">
      <c r="A54" t="s">
        <v>3176</v>
      </c>
      <c r="B54" s="53">
        <v>52</v>
      </c>
      <c r="C54" t="s">
        <v>3179</v>
      </c>
      <c r="D54" t="s">
        <v>6076</v>
      </c>
      <c r="E54" s="53" t="s">
        <v>3177</v>
      </c>
      <c r="F54" s="53" t="s">
        <v>3178</v>
      </c>
      <c r="G54" s="53" t="s">
        <v>6077</v>
      </c>
      <c r="H54" s="53" t="s">
        <v>3177</v>
      </c>
      <c r="I54" s="53" t="s">
        <v>4650</v>
      </c>
      <c r="J54" t="s">
        <v>6078</v>
      </c>
      <c r="K54" t="str">
        <f t="shared" si="0"/>
        <v>TATCTCGAAAACCACAAAGTAAGGTTCTACTTCCACTACTCGGTCACTCTACGACACAACGTCTGGACACAACTCA</v>
      </c>
      <c r="L54" t="str">
        <f t="shared" si="1"/>
        <v>ACTCAACACAGGTCTGCAACACAGCATCTCACTGGCTCATCACCTTCATCTTGGAATGAAACACCAAAAGCTCTAT</v>
      </c>
      <c r="M54">
        <f t="shared" si="2"/>
        <v>1</v>
      </c>
      <c r="N54" t="e">
        <f t="shared" si="3"/>
        <v>#VALUE!</v>
      </c>
      <c r="O54">
        <f t="shared" si="4"/>
        <v>42</v>
      </c>
      <c r="P54" t="e">
        <f t="shared" si="5"/>
        <v>#VALUE!</v>
      </c>
      <c r="Q54" t="e">
        <f t="shared" si="6"/>
        <v>#VALUE!</v>
      </c>
      <c r="R54" t="e">
        <f t="shared" si="7"/>
        <v>#VALUE!</v>
      </c>
      <c r="S54">
        <v>42</v>
      </c>
      <c r="W54">
        <f t="shared" si="8"/>
        <v>42</v>
      </c>
      <c r="X54">
        <f t="shared" si="9"/>
        <v>21</v>
      </c>
      <c r="Y54">
        <f t="shared" si="10"/>
        <v>21</v>
      </c>
      <c r="Z54">
        <f t="shared" si="11"/>
        <v>21</v>
      </c>
      <c r="AA54">
        <f t="shared" si="12"/>
        <v>62</v>
      </c>
    </row>
    <row r="55" spans="1:27" x14ac:dyDescent="0.4">
      <c r="A55" t="s">
        <v>198</v>
      </c>
      <c r="B55" s="53">
        <v>24</v>
      </c>
      <c r="C55" t="s">
        <v>201</v>
      </c>
      <c r="D55" t="s">
        <v>202</v>
      </c>
      <c r="E55" s="53" t="s">
        <v>199</v>
      </c>
      <c r="F55" s="53" t="s">
        <v>200</v>
      </c>
      <c r="G55" s="53" t="s">
        <v>4827</v>
      </c>
      <c r="H55" s="53" t="s">
        <v>4828</v>
      </c>
      <c r="I55" s="53" t="s">
        <v>157</v>
      </c>
      <c r="J55" t="s">
        <v>4829</v>
      </c>
      <c r="K55" t="str">
        <f t="shared" si="0"/>
        <v>TGATCTTATTCGTAGTTTCTGGCGGGAGTGTAAAAATAAAACGTAATTGGAAAATAAACTCAATTGCAAGTACGTC</v>
      </c>
      <c r="L55" t="str">
        <f t="shared" si="1"/>
        <v>CTGCATGAACGTTAACTCAAATAAAAGGTTAATGCAAAATAAAAATGTGAGGGCGGTCTTTGATGCTTATTCTAGT</v>
      </c>
      <c r="M55" t="e">
        <f t="shared" si="2"/>
        <v>#VALUE!</v>
      </c>
      <c r="N55">
        <f t="shared" si="3"/>
        <v>1</v>
      </c>
      <c r="O55" t="e">
        <f t="shared" si="4"/>
        <v>#VALUE!</v>
      </c>
      <c r="P55">
        <f t="shared" si="5"/>
        <v>46</v>
      </c>
      <c r="Q55" t="e">
        <f t="shared" si="6"/>
        <v>#VALUE!</v>
      </c>
      <c r="R55" t="e">
        <f t="shared" si="7"/>
        <v>#VALUE!</v>
      </c>
      <c r="T55">
        <v>46</v>
      </c>
      <c r="W55">
        <f t="shared" si="8"/>
        <v>46</v>
      </c>
      <c r="X55">
        <f t="shared" si="9"/>
        <v>15</v>
      </c>
      <c r="Y55">
        <f t="shared" si="10"/>
        <v>16</v>
      </c>
      <c r="Z55">
        <f t="shared" si="11"/>
        <v>16</v>
      </c>
      <c r="AA55">
        <f t="shared" si="12"/>
        <v>61</v>
      </c>
    </row>
    <row r="56" spans="1:27" x14ac:dyDescent="0.4">
      <c r="A56" s="65" t="s">
        <v>6035</v>
      </c>
      <c r="B56" s="66">
        <v>21</v>
      </c>
      <c r="C56" s="64" t="s">
        <v>3038</v>
      </c>
      <c r="D56" s="64" t="s">
        <v>6031</v>
      </c>
      <c r="E56" s="66" t="s">
        <v>3036</v>
      </c>
      <c r="F56" s="66" t="s">
        <v>3037</v>
      </c>
      <c r="G56" s="66" t="s">
        <v>6032</v>
      </c>
      <c r="H56" s="66" t="s">
        <v>6036</v>
      </c>
      <c r="I56" s="66" t="s">
        <v>157</v>
      </c>
      <c r="J56" s="64" t="s">
        <v>6037</v>
      </c>
      <c r="K56" t="str">
        <f t="shared" si="0"/>
        <v>AAATATCCATTGACGGTTTTATTTCCTTTGTGAACTCATTTACTACCTATGTTTCACATGACTTTCGTACCCAAGA</v>
      </c>
      <c r="L56" t="str">
        <f t="shared" si="1"/>
        <v>AGAACCCATGCTTTCAGTACACTTTGTATCCATCATTTACTCAAGTGTTTCCTTTATTTTGGCAGTTACCTATAAA</v>
      </c>
      <c r="M56" t="e">
        <f t="shared" si="2"/>
        <v>#VALUE!</v>
      </c>
      <c r="N56">
        <f t="shared" si="3"/>
        <v>1</v>
      </c>
      <c r="O56" t="e">
        <f t="shared" si="4"/>
        <v>#VALUE!</v>
      </c>
      <c r="P56">
        <f t="shared" si="5"/>
        <v>41</v>
      </c>
      <c r="Q56" t="e">
        <f t="shared" si="6"/>
        <v>#VALUE!</v>
      </c>
      <c r="R56" t="e">
        <f t="shared" si="7"/>
        <v>#VALUE!</v>
      </c>
      <c r="T56">
        <v>41</v>
      </c>
      <c r="W56">
        <f t="shared" si="8"/>
        <v>41</v>
      </c>
      <c r="X56">
        <f t="shared" si="9"/>
        <v>21</v>
      </c>
      <c r="Y56">
        <f t="shared" si="10"/>
        <v>21</v>
      </c>
      <c r="Z56">
        <f t="shared" si="11"/>
        <v>21</v>
      </c>
      <c r="AA56">
        <f t="shared" si="12"/>
        <v>61</v>
      </c>
    </row>
    <row r="57" spans="1:27" x14ac:dyDescent="0.4">
      <c r="A57" t="s">
        <v>1704</v>
      </c>
      <c r="B57" s="53">
        <v>54</v>
      </c>
      <c r="C57" t="s">
        <v>1707</v>
      </c>
      <c r="D57" t="s">
        <v>1708</v>
      </c>
      <c r="E57" s="53" t="s">
        <v>1705</v>
      </c>
      <c r="F57" s="53" t="s">
        <v>1706</v>
      </c>
      <c r="G57" s="53" t="s">
        <v>4953</v>
      </c>
      <c r="H57" s="53" t="s">
        <v>1705</v>
      </c>
      <c r="I57" s="53" t="s">
        <v>4650</v>
      </c>
      <c r="J57" t="s">
        <v>4954</v>
      </c>
      <c r="K57" t="str">
        <f t="shared" si="0"/>
        <v>ACTAACAGAGTACCGGTTAACAGTGCTCTTCGGCAGTAACAAGCTCTTACTTCTACTCATTCATTCGTTAGGTTTC</v>
      </c>
      <c r="L57" t="str">
        <f t="shared" si="1"/>
        <v>CTTTGGATTGCTTACTTACTCATCTTCATTCTCGAACAATGACGGCTTCTCGTGACAATTGGCCATGAGACAATCA</v>
      </c>
      <c r="M57">
        <f t="shared" si="2"/>
        <v>1</v>
      </c>
      <c r="N57" t="e">
        <f t="shared" si="3"/>
        <v>#VALUE!</v>
      </c>
      <c r="O57">
        <f t="shared" si="4"/>
        <v>39</v>
      </c>
      <c r="P57" t="e">
        <f t="shared" si="5"/>
        <v>#VALUE!</v>
      </c>
      <c r="Q57" t="e">
        <f t="shared" si="6"/>
        <v>#VALUE!</v>
      </c>
      <c r="R57" t="e">
        <f t="shared" si="7"/>
        <v>#VALUE!</v>
      </c>
      <c r="S57">
        <v>39</v>
      </c>
      <c r="W57">
        <f t="shared" si="8"/>
        <v>39</v>
      </c>
      <c r="X57">
        <f t="shared" si="9"/>
        <v>23</v>
      </c>
      <c r="Y57">
        <f t="shared" si="10"/>
        <v>20</v>
      </c>
      <c r="Z57">
        <f t="shared" si="11"/>
        <v>23</v>
      </c>
      <c r="AA57">
        <f t="shared" si="12"/>
        <v>61</v>
      </c>
    </row>
    <row r="58" spans="1:27" x14ac:dyDescent="0.4">
      <c r="A58" t="s">
        <v>2132</v>
      </c>
      <c r="B58" s="53">
        <v>52</v>
      </c>
      <c r="C58" t="s">
        <v>2135</v>
      </c>
      <c r="D58" t="s">
        <v>2136</v>
      </c>
      <c r="E58" s="53" t="s">
        <v>2133</v>
      </c>
      <c r="F58" s="53" t="s">
        <v>2134</v>
      </c>
      <c r="G58" s="53" t="s">
        <v>5605</v>
      </c>
      <c r="H58" s="53" t="s">
        <v>2133</v>
      </c>
      <c r="I58" s="53" t="s">
        <v>4650</v>
      </c>
      <c r="J58" t="s">
        <v>5606</v>
      </c>
      <c r="K58" t="str">
        <f t="shared" si="0"/>
        <v>CGGAGTGTAAAATGACTACAGTGAAGGTCACCTTGCGGTGTCTGTCGGATCGAGAGCCTTCTTTGCTGTTTGGTGA</v>
      </c>
      <c r="L58" t="str">
        <f t="shared" si="1"/>
        <v>AGTGGTTTGTCGTTTCTTCCGAGAGCTAGGCTGTCTGTGGCGTTCCACTGGAAGTGACATCAGTAAAATGTGAGGC</v>
      </c>
      <c r="M58">
        <f t="shared" si="2"/>
        <v>1</v>
      </c>
      <c r="N58" t="e">
        <f t="shared" si="3"/>
        <v>#VALUE!</v>
      </c>
      <c r="O58">
        <f t="shared" si="4"/>
        <v>45</v>
      </c>
      <c r="P58" t="e">
        <f t="shared" si="5"/>
        <v>#VALUE!</v>
      </c>
      <c r="Q58" t="e">
        <f t="shared" si="6"/>
        <v>#VALUE!</v>
      </c>
      <c r="R58" t="e">
        <f t="shared" si="7"/>
        <v>#VALUE!</v>
      </c>
      <c r="S58">
        <v>45</v>
      </c>
      <c r="W58">
        <f t="shared" si="8"/>
        <v>45</v>
      </c>
      <c r="X58">
        <f t="shared" si="9"/>
        <v>17</v>
      </c>
      <c r="Y58">
        <f t="shared" si="10"/>
        <v>17</v>
      </c>
      <c r="Z58">
        <f t="shared" si="11"/>
        <v>17</v>
      </c>
      <c r="AA58">
        <f t="shared" si="12"/>
        <v>61</v>
      </c>
    </row>
    <row r="59" spans="1:27" x14ac:dyDescent="0.4">
      <c r="A59" s="54" t="s">
        <v>3035</v>
      </c>
      <c r="B59" s="55">
        <v>51</v>
      </c>
      <c r="C59" s="54" t="s">
        <v>3038</v>
      </c>
      <c r="D59" s="54" t="s">
        <v>6031</v>
      </c>
      <c r="E59" s="55" t="s">
        <v>3036</v>
      </c>
      <c r="F59" s="55" t="s">
        <v>3037</v>
      </c>
      <c r="G59" s="55" t="s">
        <v>6032</v>
      </c>
      <c r="H59" s="55" t="s">
        <v>3036</v>
      </c>
      <c r="I59" s="55" t="s">
        <v>4650</v>
      </c>
      <c r="J59" s="54" t="s">
        <v>6033</v>
      </c>
      <c r="K59" t="str">
        <f t="shared" si="0"/>
        <v>TCTTGGGTACGAAAGTCATGTGAAGCATAGGTAGTAAATGAGTTCACAAAGGAAATAAAACCGTCAATGGACATTT</v>
      </c>
      <c r="L59" t="str">
        <f t="shared" si="1"/>
        <v>TTTACAGGTAACTGCCAAAATAAAGGAAACACTTGAGTAAATGATGGATACGAAGTGTACTGAAAGCATGGGTTCT</v>
      </c>
      <c r="M59">
        <f t="shared" si="2"/>
        <v>1</v>
      </c>
      <c r="N59" t="e">
        <f t="shared" si="3"/>
        <v>#VALUE!</v>
      </c>
      <c r="O59">
        <f t="shared" si="4"/>
        <v>41</v>
      </c>
      <c r="P59" t="e">
        <f t="shared" si="5"/>
        <v>#VALUE!</v>
      </c>
      <c r="Q59" t="e">
        <f t="shared" si="6"/>
        <v>#VALUE!</v>
      </c>
      <c r="R59" t="e">
        <f t="shared" si="7"/>
        <v>#VALUE!</v>
      </c>
      <c r="S59">
        <v>41</v>
      </c>
      <c r="W59">
        <f t="shared" si="8"/>
        <v>41</v>
      </c>
      <c r="X59">
        <f t="shared" si="9"/>
        <v>21</v>
      </c>
      <c r="Y59">
        <f t="shared" si="10"/>
        <v>21</v>
      </c>
      <c r="Z59">
        <f t="shared" si="11"/>
        <v>21</v>
      </c>
      <c r="AA59">
        <f t="shared" si="12"/>
        <v>61</v>
      </c>
    </row>
    <row r="60" spans="1:27" x14ac:dyDescent="0.4">
      <c r="A60" t="s">
        <v>2611</v>
      </c>
      <c r="B60" s="53">
        <v>23</v>
      </c>
      <c r="C60" t="s">
        <v>2614</v>
      </c>
      <c r="D60" t="s">
        <v>2615</v>
      </c>
      <c r="E60" s="53" t="s">
        <v>2612</v>
      </c>
      <c r="F60" s="53" t="s">
        <v>2613</v>
      </c>
      <c r="G60" s="53" t="s">
        <v>5118</v>
      </c>
      <c r="H60" s="53" t="s">
        <v>5119</v>
      </c>
      <c r="I60" s="53" t="s">
        <v>157</v>
      </c>
      <c r="J60" t="s">
        <v>5120</v>
      </c>
      <c r="K60" t="str">
        <f t="shared" si="0"/>
        <v>GCGCCCCCGTGCCGGCCGGGTGGACTCCTCCCGCACCCTCCTCATGGACGAGGTCAAGTTGAGGACAGCGACACGG</v>
      </c>
      <c r="L60" t="str">
        <f t="shared" si="1"/>
        <v>GGCACAGCGACAGGAGTTGAACTGGAGCAGGTACTCCTCCCACGCCCTCCTCAGGTGGGCCGGCCGTGCCCCCGCG</v>
      </c>
      <c r="M60" t="e">
        <f t="shared" si="2"/>
        <v>#VALUE!</v>
      </c>
      <c r="N60">
        <f t="shared" si="3"/>
        <v>1</v>
      </c>
      <c r="O60" t="e">
        <f t="shared" si="4"/>
        <v>#VALUE!</v>
      </c>
      <c r="P60">
        <f t="shared" si="5"/>
        <v>47</v>
      </c>
      <c r="Q60" t="e">
        <f t="shared" si="6"/>
        <v>#VALUE!</v>
      </c>
      <c r="R60" t="e">
        <f t="shared" si="7"/>
        <v>#VALUE!</v>
      </c>
      <c r="T60">
        <v>47</v>
      </c>
      <c r="W60">
        <f t="shared" si="8"/>
        <v>47</v>
      </c>
      <c r="X60">
        <f t="shared" si="9"/>
        <v>14</v>
      </c>
      <c r="Y60">
        <f t="shared" si="10"/>
        <v>14</v>
      </c>
      <c r="Z60">
        <f t="shared" si="11"/>
        <v>14</v>
      </c>
      <c r="AA60">
        <f t="shared" si="12"/>
        <v>60</v>
      </c>
    </row>
    <row r="61" spans="1:27" x14ac:dyDescent="0.4">
      <c r="A61" t="s">
        <v>598</v>
      </c>
      <c r="B61" s="53">
        <v>51</v>
      </c>
      <c r="C61" t="s">
        <v>601</v>
      </c>
      <c r="D61" t="s">
        <v>602</v>
      </c>
      <c r="E61" s="53" t="s">
        <v>599</v>
      </c>
      <c r="F61" s="53" t="s">
        <v>600</v>
      </c>
      <c r="G61" s="53" t="s">
        <v>4654</v>
      </c>
      <c r="H61" s="53" t="s">
        <v>600</v>
      </c>
      <c r="I61" s="53" t="s">
        <v>4650</v>
      </c>
      <c r="J61" t="s">
        <v>4655</v>
      </c>
      <c r="K61" t="str">
        <f t="shared" si="0"/>
        <v>AAAAGATCCTGTCCAACGAACGTGGATGATGTATATCGGTGACGGTGTACCATTAACTATTGTAACTTTACATTTC</v>
      </c>
      <c r="L61" t="str">
        <f t="shared" si="1"/>
        <v>CTTTACATTTCAATGTTATCAATTACCATGTGGCAGTGGCTATATGTAGTAGGTGCAAGCAACCTGTCCTAGAAAA</v>
      </c>
      <c r="M61">
        <f t="shared" si="2"/>
        <v>1</v>
      </c>
      <c r="N61" t="e">
        <f t="shared" si="3"/>
        <v>#VALUE!</v>
      </c>
      <c r="O61" t="e">
        <f t="shared" si="4"/>
        <v>#VALUE!</v>
      </c>
      <c r="P61" t="e">
        <f t="shared" si="5"/>
        <v>#VALUE!</v>
      </c>
      <c r="Q61">
        <f t="shared" si="6"/>
        <v>44</v>
      </c>
      <c r="R61" t="e">
        <f t="shared" si="7"/>
        <v>#VALUE!</v>
      </c>
      <c r="U61">
        <v>44</v>
      </c>
      <c r="W61">
        <f t="shared" si="8"/>
        <v>44</v>
      </c>
      <c r="X61">
        <f t="shared" si="9"/>
        <v>17</v>
      </c>
      <c r="Y61">
        <f t="shared" si="10"/>
        <v>15</v>
      </c>
      <c r="Z61">
        <f t="shared" si="11"/>
        <v>17</v>
      </c>
      <c r="AA61">
        <f t="shared" si="12"/>
        <v>60</v>
      </c>
    </row>
    <row r="62" spans="1:27" x14ac:dyDescent="0.4">
      <c r="A62" t="s">
        <v>536</v>
      </c>
      <c r="B62" s="53">
        <v>52</v>
      </c>
      <c r="C62" t="s">
        <v>539</v>
      </c>
      <c r="D62" t="s">
        <v>540</v>
      </c>
      <c r="E62" s="53" t="s">
        <v>537</v>
      </c>
      <c r="F62" s="53" t="s">
        <v>538</v>
      </c>
      <c r="G62" s="53" t="s">
        <v>4904</v>
      </c>
      <c r="H62" s="53" t="s">
        <v>538</v>
      </c>
      <c r="I62" s="53" t="s">
        <v>4650</v>
      </c>
      <c r="J62" t="s">
        <v>4905</v>
      </c>
      <c r="K62" t="str">
        <f t="shared" si="0"/>
        <v>TCAACAAGAAAAATATAACACAAAAATAAGGTAAGGTTTTCATGGTGGCGGCAGACTATATATAAACACAAGTACG</v>
      </c>
      <c r="L62" t="str">
        <f t="shared" si="1"/>
        <v>GCATGAACACAAATATATATCAGACGGCGGTGGTACTTTTGGAATGGAATAAAAACACAATATAAAAAGAACAACT</v>
      </c>
      <c r="M62">
        <f t="shared" si="2"/>
        <v>1</v>
      </c>
      <c r="N62" t="e">
        <f t="shared" si="3"/>
        <v>#VALUE!</v>
      </c>
      <c r="O62" t="e">
        <f t="shared" si="4"/>
        <v>#VALUE!</v>
      </c>
      <c r="P62" t="e">
        <f t="shared" si="5"/>
        <v>#VALUE!</v>
      </c>
      <c r="Q62">
        <f t="shared" si="6"/>
        <v>45</v>
      </c>
      <c r="R62" t="e">
        <f t="shared" si="7"/>
        <v>#VALUE!</v>
      </c>
      <c r="U62">
        <v>45</v>
      </c>
      <c r="W62">
        <f t="shared" si="8"/>
        <v>45</v>
      </c>
      <c r="X62">
        <f t="shared" si="9"/>
        <v>16</v>
      </c>
      <c r="Y62">
        <f t="shared" si="10"/>
        <v>15</v>
      </c>
      <c r="Z62">
        <f t="shared" si="11"/>
        <v>16</v>
      </c>
      <c r="AA62">
        <f t="shared" si="12"/>
        <v>60</v>
      </c>
    </row>
    <row r="63" spans="1:27" x14ac:dyDescent="0.4">
      <c r="A63" t="s">
        <v>1596</v>
      </c>
      <c r="B63" s="53">
        <v>53</v>
      </c>
      <c r="C63" t="s">
        <v>1599</v>
      </c>
      <c r="D63" t="s">
        <v>1600</v>
      </c>
      <c r="E63" s="53" t="s">
        <v>5161</v>
      </c>
      <c r="F63" s="53" t="s">
        <v>5162</v>
      </c>
      <c r="G63" s="53" t="s">
        <v>5163</v>
      </c>
      <c r="H63" s="53" t="s">
        <v>5161</v>
      </c>
      <c r="I63" s="53" t="s">
        <v>4650</v>
      </c>
      <c r="J63" t="s">
        <v>5164</v>
      </c>
      <c r="K63" t="str">
        <f t="shared" si="0"/>
        <v>CCCGGTGCCCCAACATTTGTTGGGAGTCGAGTCGGTGTTAGAAGAGGAGACGGGGACCTGTCTTGTCTGTCTTCCC</v>
      </c>
      <c r="L63" t="str">
        <f t="shared" si="1"/>
        <v>CCCTTCTGTCTGTTCTGTCCAGGGGCAGAGGAGAAGATTGTGGCTGAGCTGAGGGTTGTTTACAACCCCGTGGCCC</v>
      </c>
      <c r="M63">
        <f t="shared" si="2"/>
        <v>1</v>
      </c>
      <c r="N63" t="e">
        <f t="shared" si="3"/>
        <v>#VALUE!</v>
      </c>
      <c r="O63">
        <f t="shared" si="4"/>
        <v>47</v>
      </c>
      <c r="P63" t="e">
        <f t="shared" si="5"/>
        <v>#VALUE!</v>
      </c>
      <c r="Q63" t="e">
        <f t="shared" si="6"/>
        <v>#VALUE!</v>
      </c>
      <c r="R63" t="e">
        <f t="shared" si="7"/>
        <v>#VALUE!</v>
      </c>
      <c r="S63">
        <v>47</v>
      </c>
      <c r="W63">
        <f t="shared" si="8"/>
        <v>47</v>
      </c>
      <c r="X63">
        <f t="shared" si="9"/>
        <v>14</v>
      </c>
      <c r="Y63">
        <f t="shared" si="10"/>
        <v>14</v>
      </c>
      <c r="Z63">
        <f t="shared" si="11"/>
        <v>14</v>
      </c>
      <c r="AA63">
        <f t="shared" si="12"/>
        <v>60</v>
      </c>
    </row>
    <row r="64" spans="1:27" x14ac:dyDescent="0.4">
      <c r="A64" t="s">
        <v>360</v>
      </c>
      <c r="B64" s="53">
        <v>54</v>
      </c>
      <c r="C64" t="s">
        <v>363</v>
      </c>
      <c r="D64" t="s">
        <v>364</v>
      </c>
      <c r="E64" s="53" t="s">
        <v>361</v>
      </c>
      <c r="F64" s="53" t="s">
        <v>362</v>
      </c>
      <c r="G64" s="53" t="s">
        <v>5363</v>
      </c>
      <c r="H64" s="53" t="s">
        <v>361</v>
      </c>
      <c r="I64" s="53" t="s">
        <v>4650</v>
      </c>
      <c r="J64" t="s">
        <v>5364</v>
      </c>
      <c r="K64" t="str">
        <f t="shared" si="0"/>
        <v>GTCTACTTTTTATTTATTAACCCGGTAATCCTTATGTTACTTATGTTATAGATTGGATTATTTGATTATACTGATG</v>
      </c>
      <c r="L64" t="str">
        <f t="shared" si="1"/>
        <v>GTAGTCATATTAGTTTATTAGGTTAGATATTGTATTCATTGTATTCCTAATGGCCCAATTATTTATTTTTCATCTG</v>
      </c>
      <c r="M64">
        <f t="shared" si="2"/>
        <v>1</v>
      </c>
      <c r="N64" t="e">
        <f t="shared" si="3"/>
        <v>#VALUE!</v>
      </c>
      <c r="O64">
        <f t="shared" si="4"/>
        <v>36</v>
      </c>
      <c r="P64" t="e">
        <f t="shared" si="5"/>
        <v>#VALUE!</v>
      </c>
      <c r="Q64" t="e">
        <f t="shared" si="6"/>
        <v>#VALUE!</v>
      </c>
      <c r="R64" t="e">
        <f t="shared" si="7"/>
        <v>#VALUE!</v>
      </c>
      <c r="S64">
        <v>36</v>
      </c>
      <c r="W64">
        <f t="shared" si="8"/>
        <v>36</v>
      </c>
      <c r="X64">
        <f t="shared" si="9"/>
        <v>25</v>
      </c>
      <c r="Y64">
        <f t="shared" si="10"/>
        <v>24</v>
      </c>
      <c r="Z64">
        <f t="shared" si="11"/>
        <v>25</v>
      </c>
      <c r="AA64">
        <f t="shared" si="12"/>
        <v>60</v>
      </c>
    </row>
    <row r="65" spans="1:27" x14ac:dyDescent="0.4">
      <c r="A65" t="s">
        <v>1948</v>
      </c>
      <c r="B65" s="53">
        <v>49</v>
      </c>
      <c r="C65" t="s">
        <v>1951</v>
      </c>
      <c r="D65" t="s">
        <v>1952</v>
      </c>
      <c r="E65" s="53" t="s">
        <v>1949</v>
      </c>
      <c r="F65" s="53" t="s">
        <v>1950</v>
      </c>
      <c r="G65" s="53" t="s">
        <v>5521</v>
      </c>
      <c r="H65" s="53" t="s">
        <v>1950</v>
      </c>
      <c r="I65" s="53" t="s">
        <v>4650</v>
      </c>
      <c r="J65" t="s">
        <v>5522</v>
      </c>
      <c r="K65" t="str">
        <f t="shared" si="0"/>
        <v>TACAGTTATATAAAGTGATATTACTAACCTTCGGTCGATCTTTCAACCCGTCAACCTTTACTGTCTGAGCATGTAC</v>
      </c>
      <c r="L65" t="str">
        <f t="shared" si="1"/>
        <v>CATGTACGAGTCTGTCATTTCCAACTGCCCAACTTTCTAGCTGGCTTCCAATCATTATAGTGAAATATATTGACAT</v>
      </c>
      <c r="M65">
        <f t="shared" si="2"/>
        <v>1</v>
      </c>
      <c r="N65" t="e">
        <f t="shared" si="3"/>
        <v>#VALUE!</v>
      </c>
      <c r="O65" t="e">
        <f t="shared" si="4"/>
        <v>#VALUE!</v>
      </c>
      <c r="P65" t="e">
        <f t="shared" si="5"/>
        <v>#VALUE!</v>
      </c>
      <c r="Q65">
        <f t="shared" si="6"/>
        <v>41</v>
      </c>
      <c r="R65" t="e">
        <f t="shared" si="7"/>
        <v>#VALUE!</v>
      </c>
      <c r="U65">
        <v>41</v>
      </c>
      <c r="W65">
        <f t="shared" si="8"/>
        <v>41</v>
      </c>
      <c r="X65">
        <f t="shared" si="9"/>
        <v>20</v>
      </c>
      <c r="Y65">
        <f t="shared" si="10"/>
        <v>16</v>
      </c>
      <c r="Z65">
        <f t="shared" si="11"/>
        <v>20</v>
      </c>
      <c r="AA65">
        <f t="shared" si="12"/>
        <v>60</v>
      </c>
    </row>
    <row r="66" spans="1:27" x14ac:dyDescent="0.4">
      <c r="A66" t="s">
        <v>2292</v>
      </c>
      <c r="B66" s="53">
        <v>54</v>
      </c>
      <c r="C66" t="s">
        <v>2295</v>
      </c>
      <c r="D66" t="s">
        <v>2296</v>
      </c>
      <c r="E66" s="53" t="s">
        <v>2293</v>
      </c>
      <c r="F66" s="53" t="s">
        <v>2294</v>
      </c>
      <c r="G66" s="53" t="s">
        <v>5537</v>
      </c>
      <c r="H66" s="53" t="s">
        <v>2293</v>
      </c>
      <c r="I66" s="53" t="s">
        <v>4650</v>
      </c>
      <c r="J66" t="s">
        <v>5538</v>
      </c>
      <c r="K66" t="str">
        <f t="shared" ref="K66:K129" si="13" xml:space="preserve"> SUBSTITUTE( SUBSTITUTE( SUBSTITUTE( SUBSTITUTE( SUBSTITUTE( SUBSTITUTE( SUBSTITUTE( SUBSTITUTE( J66, "A", 1), "C", 2), "G", 3),"T", 4), 1, "T"), 2, "G"), 3, "C"), 4, "A")</f>
        <v>GAGTATGAAACATGGACACACAAGGTCCTGGTTCCGACGACAGGGGTGGTAGTTCGTGACAGACCTAGTACCCCGG</v>
      </c>
      <c r="L66" t="str">
        <f t="shared" ref="L66:L129" si="14">MID(K66,77,1) &amp; MID(K66,76,1) &amp; MID(K66,75,1) &amp; MID(K66,74,1) &amp; MID(K66,73,1) &amp; MID(K66,72,1) &amp; MID(K66,71,1) &amp; MID(K66,70,1) &amp; MID(K66,69,1) &amp; MID(K66,68,1) &amp; MID(K66,67,1) &amp; MID(K66,66,1) &amp; MID(K66,65,1) &amp; MID(K66,64,1) &amp; MID(K66,63,1) &amp; MID(K66,62,1) &amp; MID(K66,61,1) &amp;MID(K66,60,1) &amp; MID(K66,59,1) &amp; MID(K66,58,1) &amp; MID(K66,57,1) &amp; MID(K66,56,1) &amp; MID(K66,55,1) &amp; MID(K66,54,1) &amp; MID(K66,53,1) &amp; MID(K66,52,1) &amp; MID(K66,51,1) &amp; MID(K66,50,1) &amp; MID(K66,49,1) &amp; MID(K66,48,1) &amp; MID(K66,47,1) &amp; MID(K66,46,1) &amp; MID(K66,45,1) &amp; MID(K66,44,1) &amp; MID(K66,43,1) &amp; MID(K66,42,1) &amp; MID(K66,41,1) &amp; MID(K66,40,1) &amp; MID(K66,39,1) &amp; MID(K66,38,1) &amp; MID(K66,37,1) &amp; MID(K66,36,1) &amp; MID(K66,35,1) &amp; MID(K66,34,1) &amp; MID(K66,33,1) &amp; MID(K66,32,1) &amp; MID(K66,31,1) &amp; MID(K66,30,1) &amp; MID(K66,29,1) &amp; MID(K66,28,1) &amp; MID(K66,27,1) &amp; MID(K66,26,1) &amp; MID(K66,25,1) &amp; MID(K66,24,1) &amp; MID(K66,23,1) &amp; MID(K66,22,1) &amp; MID(K66,21,1) &amp; MID(K66,20,1) &amp; MID(K66,19,1) &amp; MID(K66,18,1) &amp; MID(K66,17,1) &amp; MID(K66,16,1) &amp; MID(K66,15,1) &amp; MID(K66,14,1) &amp; MID(K66,13,1) &amp; MID(K66,12,1) &amp; MID(K66,11,1) &amp; MID(K66,10,1) &amp; MID(K66,9,1) &amp; MID(K66,8,1) &amp; MID(K66,7,1) &amp; MID(K66,6,1) &amp; MID(K66,5,1) &amp; MID(K66,4,1) &amp; MID(K66,3,1) &amp; MID(K66,2,1) &amp; MID(K66,1,1)</f>
        <v>GGCCCCATGATCCAGACAGTGCTTGATGGTGGGGACAGCAGCCTTGGTCCTGGAACACACAGGTACAAAGTATGAG</v>
      </c>
      <c r="M66">
        <f t="shared" ref="M66:M129" si="15">FIND(C66,J66)</f>
        <v>1</v>
      </c>
      <c r="N66" t="e">
        <f t="shared" ref="N66:N129" si="16">FIND(C66,L66)</f>
        <v>#VALUE!</v>
      </c>
      <c r="O66">
        <f t="shared" ref="O66:O129" si="17">FIND(E66,J66)</f>
        <v>45</v>
      </c>
      <c r="P66" t="e">
        <f t="shared" ref="P66:P129" si="18">FIND(E66,L66)</f>
        <v>#VALUE!</v>
      </c>
      <c r="Q66" t="e">
        <f t="shared" ref="Q66:Q129" si="19">FIND(F66,J66)</f>
        <v>#VALUE!</v>
      </c>
      <c r="R66" t="e">
        <f t="shared" ref="R66:R129" si="20">FIND(F66,L66)</f>
        <v>#VALUE!</v>
      </c>
      <c r="S66">
        <v>45</v>
      </c>
      <c r="W66">
        <f t="shared" ref="W66:W129" si="21">MAX(S66:V66)</f>
        <v>45</v>
      </c>
      <c r="X66">
        <f t="shared" ref="X66:X129" si="22">LEN(E66)</f>
        <v>16</v>
      </c>
      <c r="Y66">
        <f t="shared" ref="Y66:Y129" si="23">LEN(F66)</f>
        <v>16</v>
      </c>
      <c r="Z66">
        <f t="shared" ref="Z66:Z129" si="24">MAX(X66:Y66)</f>
        <v>16</v>
      </c>
      <c r="AA66">
        <f t="shared" si="12"/>
        <v>60</v>
      </c>
    </row>
    <row r="67" spans="1:27" x14ac:dyDescent="0.4">
      <c r="A67" t="s">
        <v>3096</v>
      </c>
      <c r="B67" s="53">
        <v>59</v>
      </c>
      <c r="C67" t="s">
        <v>3099</v>
      </c>
      <c r="D67" t="s">
        <v>6001</v>
      </c>
      <c r="E67" s="53" t="s">
        <v>3097</v>
      </c>
      <c r="F67" s="53" t="s">
        <v>3098</v>
      </c>
      <c r="G67" s="53" t="s">
        <v>6002</v>
      </c>
      <c r="H67" s="53" t="s">
        <v>3097</v>
      </c>
      <c r="I67" s="53" t="s">
        <v>4650</v>
      </c>
      <c r="J67" t="s">
        <v>6003</v>
      </c>
      <c r="K67" t="str">
        <f t="shared" si="13"/>
        <v>ACTATATAAAACGACGTTACTAGACTCGTGTGGTACGTTTCTCCCTACATTGAATGTCAGTCTCCCTTCCACCTGT</v>
      </c>
      <c r="L67" t="str">
        <f t="shared" si="14"/>
        <v>TGTCCACCTTCCCTCTGACTGTAAGTTACATCCCTCTTTGCATGGTGTGCTCAGATCATTGCAGCAAAATATATCA</v>
      </c>
      <c r="M67">
        <f t="shared" si="15"/>
        <v>1</v>
      </c>
      <c r="N67" t="e">
        <f t="shared" si="16"/>
        <v>#VALUE!</v>
      </c>
      <c r="O67">
        <f t="shared" si="17"/>
        <v>49</v>
      </c>
      <c r="P67" t="e">
        <f t="shared" si="18"/>
        <v>#VALUE!</v>
      </c>
      <c r="Q67" t="e">
        <f t="shared" si="19"/>
        <v>#VALUE!</v>
      </c>
      <c r="R67" t="e">
        <f t="shared" si="20"/>
        <v>#VALUE!</v>
      </c>
      <c r="S67">
        <v>49</v>
      </c>
      <c r="W67">
        <f t="shared" si="21"/>
        <v>49</v>
      </c>
      <c r="X67">
        <f t="shared" si="22"/>
        <v>12</v>
      </c>
      <c r="Y67">
        <f t="shared" si="23"/>
        <v>12</v>
      </c>
      <c r="Z67">
        <f t="shared" si="24"/>
        <v>12</v>
      </c>
      <c r="AA67">
        <f t="shared" ref="AA67:AA130" si="25">(W67+Z67)-1</f>
        <v>60</v>
      </c>
    </row>
    <row r="68" spans="1:27" x14ac:dyDescent="0.4">
      <c r="A68" t="s">
        <v>322</v>
      </c>
      <c r="B68" s="53">
        <v>24</v>
      </c>
      <c r="C68" t="s">
        <v>325</v>
      </c>
      <c r="D68" t="s">
        <v>326</v>
      </c>
      <c r="E68" s="53" t="s">
        <v>323</v>
      </c>
      <c r="F68" s="53" t="s">
        <v>324</v>
      </c>
      <c r="G68" s="53" t="s">
        <v>5367</v>
      </c>
      <c r="H68" s="53" t="s">
        <v>5368</v>
      </c>
      <c r="I68" s="53" t="s">
        <v>157</v>
      </c>
      <c r="J68" t="s">
        <v>5369</v>
      </c>
      <c r="K68" t="str">
        <f t="shared" si="13"/>
        <v>TGTATGCTTATACGCTGTTTCGTGCAATTCATCACCAAGAAGTCTGAATCATACTTTACTATTCCTTATAAATCAC</v>
      </c>
      <c r="L68" t="str">
        <f t="shared" si="14"/>
        <v>CACTAAATATTCCTTATCATTTCATACTAAGTCTGAAGAACCACTACTTAACGTGCTTTGTCGCATATTCGTATGT</v>
      </c>
      <c r="M68" t="e">
        <f t="shared" si="15"/>
        <v>#VALUE!</v>
      </c>
      <c r="N68">
        <f t="shared" si="16"/>
        <v>1</v>
      </c>
      <c r="O68" t="e">
        <f t="shared" si="17"/>
        <v>#VALUE!</v>
      </c>
      <c r="P68">
        <f t="shared" si="18"/>
        <v>41</v>
      </c>
      <c r="Q68" t="e">
        <f t="shared" si="19"/>
        <v>#VALUE!</v>
      </c>
      <c r="R68" t="e">
        <f t="shared" si="20"/>
        <v>#VALUE!</v>
      </c>
      <c r="T68">
        <v>41</v>
      </c>
      <c r="W68">
        <f t="shared" si="21"/>
        <v>41</v>
      </c>
      <c r="X68">
        <f t="shared" si="22"/>
        <v>19</v>
      </c>
      <c r="Y68">
        <f t="shared" si="23"/>
        <v>19</v>
      </c>
      <c r="Z68">
        <f t="shared" si="24"/>
        <v>19</v>
      </c>
      <c r="AA68">
        <f t="shared" si="25"/>
        <v>59</v>
      </c>
    </row>
    <row r="69" spans="1:27" x14ac:dyDescent="0.4">
      <c r="A69" t="s">
        <v>1364</v>
      </c>
      <c r="B69" s="53">
        <v>27</v>
      </c>
      <c r="C69" t="s">
        <v>1367</v>
      </c>
      <c r="D69" t="s">
        <v>1368</v>
      </c>
      <c r="E69" s="53" t="s">
        <v>5531</v>
      </c>
      <c r="F69" s="53" t="s">
        <v>5532</v>
      </c>
      <c r="G69" s="53" t="s">
        <v>5533</v>
      </c>
      <c r="H69" s="53" t="s">
        <v>5534</v>
      </c>
      <c r="I69" s="53" t="s">
        <v>157</v>
      </c>
      <c r="J69" t="s">
        <v>5535</v>
      </c>
      <c r="K69" t="str">
        <f t="shared" si="13"/>
        <v>AATGTCATAAAATTATCGTTCAGAATTGTTACGTTCCCGACCTAGTTAGCAAAAGTCGAAAATTTAACTTACGAGA</v>
      </c>
      <c r="L69" t="str">
        <f t="shared" si="14"/>
        <v>AGAGCATTCAATTTAAAAGCTGAAAACGATTGATCCAGCCCTTGCATTGTTAAGACTTGCTATTAAAATACTGTAA</v>
      </c>
      <c r="M69" t="e">
        <f t="shared" si="15"/>
        <v>#VALUE!</v>
      </c>
      <c r="N69">
        <f t="shared" si="16"/>
        <v>1</v>
      </c>
      <c r="O69" t="e">
        <f t="shared" si="17"/>
        <v>#VALUE!</v>
      </c>
      <c r="P69" t="e">
        <f t="shared" si="18"/>
        <v>#VALUE!</v>
      </c>
      <c r="Q69" t="e">
        <f t="shared" si="19"/>
        <v>#VALUE!</v>
      </c>
      <c r="R69">
        <f t="shared" si="20"/>
        <v>43</v>
      </c>
      <c r="V69">
        <v>43</v>
      </c>
      <c r="W69">
        <f t="shared" si="21"/>
        <v>43</v>
      </c>
      <c r="X69">
        <f t="shared" si="22"/>
        <v>17</v>
      </c>
      <c r="Y69">
        <f t="shared" si="23"/>
        <v>17</v>
      </c>
      <c r="Z69">
        <f t="shared" si="24"/>
        <v>17</v>
      </c>
      <c r="AA69">
        <f t="shared" si="25"/>
        <v>59</v>
      </c>
    </row>
    <row r="70" spans="1:27" x14ac:dyDescent="0.4">
      <c r="A70" t="s">
        <v>2532</v>
      </c>
      <c r="B70" s="53">
        <v>25</v>
      </c>
      <c r="C70" t="s">
        <v>2535</v>
      </c>
      <c r="D70" t="s">
        <v>2536</v>
      </c>
      <c r="E70" s="53" t="s">
        <v>2533</v>
      </c>
      <c r="F70" s="53" t="s">
        <v>2534</v>
      </c>
      <c r="G70" s="53" t="s">
        <v>5589</v>
      </c>
      <c r="H70" s="53" t="s">
        <v>5590</v>
      </c>
      <c r="I70" s="53" t="s">
        <v>157</v>
      </c>
      <c r="J70" t="s">
        <v>5591</v>
      </c>
      <c r="K70" t="str">
        <f t="shared" si="13"/>
        <v>GTGGATGTTCTTCCTCTCCCTCAGTCAATACAAGATCCATATATTGTATTTGTACCAGTCAAGTTAGGATTTGTGT</v>
      </c>
      <c r="L70" t="str">
        <f t="shared" si="14"/>
        <v>TGTGTTTAGGATTGAACTGACCATGTTTATGTTATATACCTAGAACATAACTGACTCCCTCTCCTTCTTGTAGGTG</v>
      </c>
      <c r="M70" t="e">
        <f t="shared" si="15"/>
        <v>#VALUE!</v>
      </c>
      <c r="N70">
        <f t="shared" si="16"/>
        <v>1</v>
      </c>
      <c r="O70" t="e">
        <f t="shared" si="17"/>
        <v>#VALUE!</v>
      </c>
      <c r="P70" t="e">
        <f t="shared" si="18"/>
        <v>#VALUE!</v>
      </c>
      <c r="Q70" t="e">
        <f t="shared" si="19"/>
        <v>#VALUE!</v>
      </c>
      <c r="R70">
        <f t="shared" si="20"/>
        <v>41</v>
      </c>
      <c r="V70">
        <v>41</v>
      </c>
      <c r="W70">
        <f t="shared" si="21"/>
        <v>41</v>
      </c>
      <c r="X70">
        <f t="shared" si="22"/>
        <v>16</v>
      </c>
      <c r="Y70">
        <f t="shared" si="23"/>
        <v>19</v>
      </c>
      <c r="Z70">
        <f t="shared" si="24"/>
        <v>19</v>
      </c>
      <c r="AA70">
        <f t="shared" si="25"/>
        <v>59</v>
      </c>
    </row>
    <row r="71" spans="1:27" x14ac:dyDescent="0.4">
      <c r="A71" t="s">
        <v>1693</v>
      </c>
      <c r="B71" s="53">
        <v>52</v>
      </c>
      <c r="C71" t="s">
        <v>1696</v>
      </c>
      <c r="D71" t="s">
        <v>1697</v>
      </c>
      <c r="E71" s="53" t="s">
        <v>1694</v>
      </c>
      <c r="F71" s="53" t="s">
        <v>1695</v>
      </c>
      <c r="G71" s="53" t="s">
        <v>5148</v>
      </c>
      <c r="H71" s="53" t="s">
        <v>1694</v>
      </c>
      <c r="I71" s="53" t="s">
        <v>4650</v>
      </c>
      <c r="J71" t="s">
        <v>5149</v>
      </c>
      <c r="K71" t="str">
        <f t="shared" si="13"/>
        <v>TGACGTCCGCAGTACGAATGATGACACCCTATTTACTTCACGTGACATATAAATCTTACTTCACCACGTGACTTTT</v>
      </c>
      <c r="L71" t="str">
        <f t="shared" si="14"/>
        <v>TTTTCAGTGCACCACTTCATTCTAAATATACAGTGCACTTCATTTATCCCACAGTAGTAAGCATGACGCCTGCAGT</v>
      </c>
      <c r="M71">
        <f t="shared" si="15"/>
        <v>1</v>
      </c>
      <c r="N71" t="e">
        <f t="shared" si="16"/>
        <v>#VALUE!</v>
      </c>
      <c r="O71">
        <f t="shared" si="17"/>
        <v>46</v>
      </c>
      <c r="P71" t="e">
        <f t="shared" si="18"/>
        <v>#VALUE!</v>
      </c>
      <c r="Q71" t="e">
        <f t="shared" si="19"/>
        <v>#VALUE!</v>
      </c>
      <c r="R71" t="e">
        <f t="shared" si="20"/>
        <v>#VALUE!</v>
      </c>
      <c r="S71">
        <v>46</v>
      </c>
      <c r="W71">
        <f t="shared" si="21"/>
        <v>46</v>
      </c>
      <c r="X71">
        <f t="shared" si="22"/>
        <v>14</v>
      </c>
      <c r="Y71">
        <f t="shared" si="23"/>
        <v>14</v>
      </c>
      <c r="Z71">
        <f t="shared" si="24"/>
        <v>14</v>
      </c>
      <c r="AA71">
        <f t="shared" si="25"/>
        <v>59</v>
      </c>
    </row>
    <row r="72" spans="1:27" x14ac:dyDescent="0.4">
      <c r="A72" t="s">
        <v>2347</v>
      </c>
      <c r="B72" s="53">
        <v>52</v>
      </c>
      <c r="C72" t="s">
        <v>2350</v>
      </c>
      <c r="D72" t="s">
        <v>2351</v>
      </c>
      <c r="E72" s="53" t="s">
        <v>2348</v>
      </c>
      <c r="F72" s="53" t="s">
        <v>2349</v>
      </c>
      <c r="G72" s="53" t="s">
        <v>5246</v>
      </c>
      <c r="H72" s="53" t="s">
        <v>2348</v>
      </c>
      <c r="I72" s="53" t="s">
        <v>4650</v>
      </c>
      <c r="J72" t="s">
        <v>5247</v>
      </c>
      <c r="K72" t="str">
        <f t="shared" si="13"/>
        <v>CGGTTCACTAGTTCACGAACACGATGCAACAAGTCGAATACAATAGTCTCGTACACGACACTCGAGAAGTGTACCA</v>
      </c>
      <c r="L72" t="str">
        <f t="shared" si="14"/>
        <v>ACCATGTGAAGAGCTCACAGCACATGCTCTGATAACATAAGCTGAACAACGTAGCACAAGCACTTGATCACTTGGC</v>
      </c>
      <c r="M72">
        <f t="shared" si="15"/>
        <v>1</v>
      </c>
      <c r="N72" t="e">
        <f t="shared" si="16"/>
        <v>#VALUE!</v>
      </c>
      <c r="O72">
        <f t="shared" si="17"/>
        <v>46</v>
      </c>
      <c r="P72" t="e">
        <f t="shared" si="18"/>
        <v>#VALUE!</v>
      </c>
      <c r="Q72" t="e">
        <f t="shared" si="19"/>
        <v>#VALUE!</v>
      </c>
      <c r="R72" t="e">
        <f t="shared" si="20"/>
        <v>#VALUE!</v>
      </c>
      <c r="S72">
        <v>46</v>
      </c>
      <c r="W72">
        <f t="shared" si="21"/>
        <v>46</v>
      </c>
      <c r="X72">
        <f t="shared" si="22"/>
        <v>14</v>
      </c>
      <c r="Y72">
        <f t="shared" si="23"/>
        <v>14</v>
      </c>
      <c r="Z72">
        <f t="shared" si="24"/>
        <v>14</v>
      </c>
      <c r="AA72">
        <f t="shared" si="25"/>
        <v>59</v>
      </c>
    </row>
    <row r="73" spans="1:27" x14ac:dyDescent="0.4">
      <c r="A73" s="54" t="s">
        <v>5491</v>
      </c>
      <c r="B73" s="55">
        <v>52</v>
      </c>
      <c r="C73" s="54" t="s">
        <v>2263</v>
      </c>
      <c r="D73" s="54" t="s">
        <v>2264</v>
      </c>
      <c r="E73" s="55" t="s">
        <v>2261</v>
      </c>
      <c r="F73" s="55" t="s">
        <v>2262</v>
      </c>
      <c r="G73" s="55" t="s">
        <v>5492</v>
      </c>
      <c r="H73" s="55" t="s">
        <v>2261</v>
      </c>
      <c r="I73" s="55" t="s">
        <v>4650</v>
      </c>
      <c r="J73" s="54" t="s">
        <v>5493</v>
      </c>
      <c r="K73" t="str">
        <f t="shared" si="13"/>
        <v>GCGACCCGTACCTACTCATCCACCGCCCCGCTCCACCCTTTGATGACAACATAAAAGAGTCCTTCATCGTCACAAC</v>
      </c>
      <c r="L73" t="str">
        <f t="shared" si="14"/>
        <v>CAACACTGCTACTTCCTGAGAAAATACAACAGTAGTTTCCCACCTCGCCCCGCCACCTACTCATCCATGCCCAGCG</v>
      </c>
      <c r="M73">
        <f t="shared" si="15"/>
        <v>1</v>
      </c>
      <c r="N73" t="e">
        <f t="shared" si="16"/>
        <v>#VALUE!</v>
      </c>
      <c r="O73">
        <f t="shared" si="17"/>
        <v>42</v>
      </c>
      <c r="P73" t="e">
        <f t="shared" si="18"/>
        <v>#VALUE!</v>
      </c>
      <c r="Q73" t="e">
        <f t="shared" si="19"/>
        <v>#VALUE!</v>
      </c>
      <c r="R73" t="e">
        <f t="shared" si="20"/>
        <v>#VALUE!</v>
      </c>
      <c r="S73">
        <v>42</v>
      </c>
      <c r="W73">
        <f t="shared" si="21"/>
        <v>42</v>
      </c>
      <c r="X73">
        <f t="shared" si="22"/>
        <v>18</v>
      </c>
      <c r="Y73">
        <f t="shared" si="23"/>
        <v>15</v>
      </c>
      <c r="Z73">
        <f t="shared" si="24"/>
        <v>18</v>
      </c>
      <c r="AA73">
        <f t="shared" si="25"/>
        <v>59</v>
      </c>
    </row>
    <row r="74" spans="1:27" x14ac:dyDescent="0.4">
      <c r="A74" t="s">
        <v>1256</v>
      </c>
      <c r="B74" s="53">
        <v>53</v>
      </c>
      <c r="C74" t="s">
        <v>1259</v>
      </c>
      <c r="D74" t="s">
        <v>1260</v>
      </c>
      <c r="E74" s="53" t="s">
        <v>1257</v>
      </c>
      <c r="F74" s="53" t="s">
        <v>1258</v>
      </c>
      <c r="G74" s="53" t="s">
        <v>5549</v>
      </c>
      <c r="H74" s="53" t="s">
        <v>1258</v>
      </c>
      <c r="I74" s="53" t="s">
        <v>4650</v>
      </c>
      <c r="J74" t="s">
        <v>5550</v>
      </c>
      <c r="K74" t="str">
        <f t="shared" si="13"/>
        <v>ACAAAAACCAGTACATAAAAGAGACGATAAAAATTTTATTTTACAGACTTTAATTTCGGATACAAGTCGTCGAGGT</v>
      </c>
      <c r="L74" t="str">
        <f t="shared" si="14"/>
        <v>TGGAGCTGCTGAACATAGGCTTTAATTTCAGACATTTTATTTTAAAAATAGCAGAGAAAATACATGACCAAAAACA</v>
      </c>
      <c r="M74">
        <f t="shared" si="15"/>
        <v>1</v>
      </c>
      <c r="N74" t="e">
        <f t="shared" si="16"/>
        <v>#VALUE!</v>
      </c>
      <c r="O74" t="e">
        <f t="shared" si="17"/>
        <v>#VALUE!</v>
      </c>
      <c r="P74" t="e">
        <f t="shared" si="18"/>
        <v>#VALUE!</v>
      </c>
      <c r="Q74">
        <f t="shared" si="19"/>
        <v>41</v>
      </c>
      <c r="R74" t="e">
        <f t="shared" si="20"/>
        <v>#VALUE!</v>
      </c>
      <c r="U74">
        <v>41</v>
      </c>
      <c r="W74">
        <f t="shared" si="21"/>
        <v>41</v>
      </c>
      <c r="X74">
        <f t="shared" si="22"/>
        <v>18</v>
      </c>
      <c r="Y74">
        <f t="shared" si="23"/>
        <v>19</v>
      </c>
      <c r="Z74">
        <f t="shared" si="24"/>
        <v>19</v>
      </c>
      <c r="AA74">
        <f t="shared" si="25"/>
        <v>59</v>
      </c>
    </row>
    <row r="75" spans="1:27" x14ac:dyDescent="0.4">
      <c r="A75" t="s">
        <v>3879</v>
      </c>
      <c r="B75" s="53">
        <v>49</v>
      </c>
      <c r="C75" t="s">
        <v>3882</v>
      </c>
      <c r="D75" t="s">
        <v>5900</v>
      </c>
      <c r="E75" s="53" t="s">
        <v>3880</v>
      </c>
      <c r="F75" s="53" t="s">
        <v>3881</v>
      </c>
      <c r="G75" s="53" t="s">
        <v>5901</v>
      </c>
      <c r="H75" s="53" t="s">
        <v>3881</v>
      </c>
      <c r="I75" s="53" t="s">
        <v>4650</v>
      </c>
      <c r="J75" t="s">
        <v>5902</v>
      </c>
      <c r="K75" t="str">
        <f t="shared" si="13"/>
        <v>TAAACGACACACACCTCACTTAAGAGACCCCGGAGTAAGTAGAATCGGGGAGACTGGGGGACATCACTGTCTACGA</v>
      </c>
      <c r="L75" t="str">
        <f t="shared" si="14"/>
        <v>AGCATCTGTCACTACAGGGGGTCAGAGGGGCTAAGATGAATGAGGCCCCAGAGAATTCACTCCACACACAGCAAAT</v>
      </c>
      <c r="M75">
        <f t="shared" si="15"/>
        <v>1</v>
      </c>
      <c r="N75" t="e">
        <f t="shared" si="16"/>
        <v>#VALUE!</v>
      </c>
      <c r="O75" t="e">
        <f t="shared" si="17"/>
        <v>#VALUE!</v>
      </c>
      <c r="P75" t="e">
        <f t="shared" si="18"/>
        <v>#VALUE!</v>
      </c>
      <c r="Q75">
        <f t="shared" si="19"/>
        <v>39</v>
      </c>
      <c r="R75" t="e">
        <f t="shared" si="20"/>
        <v>#VALUE!</v>
      </c>
      <c r="U75">
        <v>39</v>
      </c>
      <c r="W75">
        <f t="shared" si="21"/>
        <v>39</v>
      </c>
      <c r="X75">
        <f t="shared" si="22"/>
        <v>21</v>
      </c>
      <c r="Y75">
        <f t="shared" si="23"/>
        <v>21</v>
      </c>
      <c r="Z75">
        <f t="shared" si="24"/>
        <v>21</v>
      </c>
      <c r="AA75">
        <f t="shared" si="25"/>
        <v>59</v>
      </c>
    </row>
    <row r="76" spans="1:27" x14ac:dyDescent="0.4">
      <c r="A76" t="s">
        <v>2778</v>
      </c>
      <c r="B76" s="53">
        <v>49</v>
      </c>
      <c r="C76" t="s">
        <v>2781</v>
      </c>
      <c r="D76" t="s">
        <v>6080</v>
      </c>
      <c r="E76" s="53" t="s">
        <v>2779</v>
      </c>
      <c r="F76" s="53" t="s">
        <v>2780</v>
      </c>
      <c r="G76" s="53" t="s">
        <v>6081</v>
      </c>
      <c r="H76" s="53" t="s">
        <v>2779</v>
      </c>
      <c r="I76" s="53" t="s">
        <v>4650</v>
      </c>
      <c r="J76" t="s">
        <v>6082</v>
      </c>
      <c r="K76" t="str">
        <f t="shared" si="13"/>
        <v>CGGACGGGATGAATAGAGAATAGTTTGTAATGTTCTGTAAACGGTTTCTCAAGTCTATGACTATGTCACAATCTGG</v>
      </c>
      <c r="L76" t="str">
        <f t="shared" si="14"/>
        <v>GGTCTAACACTGTATCAGTATCTGAACTCTTTGGCAAATGTCTTGTAATGTTTGATAAGAGATAAGTAGGGCAGGC</v>
      </c>
      <c r="M76">
        <f t="shared" si="15"/>
        <v>1</v>
      </c>
      <c r="N76" t="e">
        <f t="shared" si="16"/>
        <v>#VALUE!</v>
      </c>
      <c r="O76">
        <f t="shared" si="17"/>
        <v>39</v>
      </c>
      <c r="P76" t="e">
        <f t="shared" si="18"/>
        <v>#VALUE!</v>
      </c>
      <c r="Q76" t="e">
        <f t="shared" si="19"/>
        <v>#VALUE!</v>
      </c>
      <c r="R76" t="e">
        <f t="shared" si="20"/>
        <v>#VALUE!</v>
      </c>
      <c r="S76">
        <v>39</v>
      </c>
      <c r="W76">
        <f t="shared" si="21"/>
        <v>39</v>
      </c>
      <c r="X76">
        <f t="shared" si="22"/>
        <v>21</v>
      </c>
      <c r="Y76">
        <f t="shared" si="23"/>
        <v>21</v>
      </c>
      <c r="Z76">
        <f t="shared" si="24"/>
        <v>21</v>
      </c>
      <c r="AA76">
        <f t="shared" si="25"/>
        <v>59</v>
      </c>
    </row>
    <row r="77" spans="1:27" x14ac:dyDescent="0.4">
      <c r="A77" t="s">
        <v>623</v>
      </c>
      <c r="B77" s="53">
        <v>26</v>
      </c>
      <c r="C77" t="s">
        <v>626</v>
      </c>
      <c r="D77" t="s">
        <v>627</v>
      </c>
      <c r="E77" s="53" t="s">
        <v>624</v>
      </c>
      <c r="F77" s="53" t="s">
        <v>625</v>
      </c>
      <c r="G77" s="53" t="s">
        <v>4774</v>
      </c>
      <c r="H77" s="53" t="s">
        <v>4775</v>
      </c>
      <c r="I77" s="53" t="s">
        <v>157</v>
      </c>
      <c r="J77" t="s">
        <v>4776</v>
      </c>
      <c r="K77" t="str">
        <f t="shared" si="13"/>
        <v>GTACATCTAAAGGAATTTTATAAGACTCTACCCGTTAATAAGGTTTTAAGTGTATAGTTGTCTTGTTAAATAAAGT</v>
      </c>
      <c r="L77" t="str">
        <f t="shared" si="14"/>
        <v>TGAAATAAATTGTTCTGTTGATATGTGAATTTTGGAATAATTGCCCATCTCAGAATATTTTAAGGAAATCTACATG</v>
      </c>
      <c r="M77" t="e">
        <f t="shared" si="15"/>
        <v>#VALUE!</v>
      </c>
      <c r="N77">
        <f t="shared" si="16"/>
        <v>1</v>
      </c>
      <c r="O77" t="e">
        <f t="shared" si="17"/>
        <v>#VALUE!</v>
      </c>
      <c r="P77">
        <f t="shared" si="18"/>
        <v>40</v>
      </c>
      <c r="Q77" t="e">
        <f t="shared" si="19"/>
        <v>#VALUE!</v>
      </c>
      <c r="R77" t="e">
        <f t="shared" si="20"/>
        <v>#VALUE!</v>
      </c>
      <c r="T77">
        <v>40</v>
      </c>
      <c r="W77">
        <f t="shared" si="21"/>
        <v>40</v>
      </c>
      <c r="X77">
        <f t="shared" si="22"/>
        <v>18</v>
      </c>
      <c r="Y77">
        <f t="shared" si="23"/>
        <v>19</v>
      </c>
      <c r="Z77">
        <f t="shared" si="24"/>
        <v>19</v>
      </c>
      <c r="AA77">
        <f t="shared" si="25"/>
        <v>58</v>
      </c>
    </row>
    <row r="78" spans="1:27" x14ac:dyDescent="0.4">
      <c r="A78" t="s">
        <v>141</v>
      </c>
      <c r="C78" t="s">
        <v>145</v>
      </c>
      <c r="D78" t="s">
        <v>146</v>
      </c>
      <c r="E78" s="53" t="s">
        <v>143</v>
      </c>
      <c r="F78" s="53" t="s">
        <v>144</v>
      </c>
      <c r="G78" s="53" t="s">
        <v>4815</v>
      </c>
      <c r="H78" s="53" t="s">
        <v>144</v>
      </c>
      <c r="I78" s="53" t="s">
        <v>4650</v>
      </c>
      <c r="J78" t="s">
        <v>4816</v>
      </c>
      <c r="K78" t="str">
        <f t="shared" si="13"/>
        <v>CATATTTGATCTCAGGTCACAATACAATTACAGAATTTGTGGTTAGTTAAGTAATAACTAACTATCTTTTTGTGTT</v>
      </c>
      <c r="L78" t="str">
        <f t="shared" si="14"/>
        <v>TTGTGTTTTTCTATCAATCAATAATGAATTGATTGGTGTTTAAGACATTAACATAACACTGGACTCTAGTTTATAC</v>
      </c>
      <c r="M78">
        <f t="shared" si="15"/>
        <v>1</v>
      </c>
      <c r="N78" t="e">
        <f t="shared" si="16"/>
        <v>#VALUE!</v>
      </c>
      <c r="O78" t="e">
        <f t="shared" si="17"/>
        <v>#VALUE!</v>
      </c>
      <c r="P78" t="e">
        <f t="shared" si="18"/>
        <v>#VALUE!</v>
      </c>
      <c r="Q78">
        <f t="shared" si="19"/>
        <v>40</v>
      </c>
      <c r="R78" t="e">
        <f t="shared" si="20"/>
        <v>#VALUE!</v>
      </c>
      <c r="U78">
        <v>40</v>
      </c>
      <c r="W78">
        <f t="shared" si="21"/>
        <v>40</v>
      </c>
      <c r="X78">
        <f t="shared" si="22"/>
        <v>19</v>
      </c>
      <c r="Y78">
        <f t="shared" si="23"/>
        <v>18</v>
      </c>
      <c r="Z78">
        <f t="shared" si="24"/>
        <v>19</v>
      </c>
      <c r="AA78">
        <f t="shared" si="25"/>
        <v>58</v>
      </c>
    </row>
    <row r="79" spans="1:27" x14ac:dyDescent="0.4">
      <c r="A79" t="s">
        <v>126</v>
      </c>
      <c r="B79" s="53">
        <v>51</v>
      </c>
      <c r="C79" t="s">
        <v>130</v>
      </c>
      <c r="D79" t="s">
        <v>131</v>
      </c>
      <c r="E79" s="53" t="s">
        <v>128</v>
      </c>
      <c r="F79" s="53" t="s">
        <v>129</v>
      </c>
      <c r="G79" s="53" t="s">
        <v>5104</v>
      </c>
      <c r="H79" s="53" t="s">
        <v>128</v>
      </c>
      <c r="I79" s="53" t="s">
        <v>4650</v>
      </c>
      <c r="J79" t="s">
        <v>5105</v>
      </c>
      <c r="K79" t="str">
        <f t="shared" si="13"/>
        <v>ACGGCGACCTAAATAACTGTGCGATGATTTGCCCTCTAATGTGCATCGAGGCTCGATTTTATTGAGACAAACGTTG</v>
      </c>
      <c r="L79" t="str">
        <f t="shared" si="14"/>
        <v>GTTGCAAACAGAGTTATTTTAGCTCGGAGCTACGTGTAATCTCCCGTTTAGTAGCGTGTCAATAAATCCAGCGGCA</v>
      </c>
      <c r="M79">
        <f t="shared" si="15"/>
        <v>1</v>
      </c>
      <c r="N79" t="e">
        <f t="shared" si="16"/>
        <v>#VALUE!</v>
      </c>
      <c r="O79">
        <f t="shared" si="17"/>
        <v>45</v>
      </c>
      <c r="P79" t="e">
        <f t="shared" si="18"/>
        <v>#VALUE!</v>
      </c>
      <c r="Q79" t="e">
        <f t="shared" si="19"/>
        <v>#VALUE!</v>
      </c>
      <c r="R79" t="e">
        <f t="shared" si="20"/>
        <v>#VALUE!</v>
      </c>
      <c r="S79">
        <v>45</v>
      </c>
      <c r="W79">
        <f t="shared" si="21"/>
        <v>45</v>
      </c>
      <c r="X79">
        <f t="shared" si="22"/>
        <v>14</v>
      </c>
      <c r="Y79">
        <f t="shared" si="23"/>
        <v>14</v>
      </c>
      <c r="Z79">
        <f t="shared" si="24"/>
        <v>14</v>
      </c>
      <c r="AA79">
        <f t="shared" si="25"/>
        <v>58</v>
      </c>
    </row>
    <row r="80" spans="1:27" x14ac:dyDescent="0.4">
      <c r="A80" s="70" t="s">
        <v>3919</v>
      </c>
      <c r="B80" s="56">
        <v>48</v>
      </c>
      <c r="C80" s="70" t="s">
        <v>3922</v>
      </c>
      <c r="D80" s="70" t="s">
        <v>5801</v>
      </c>
      <c r="E80" s="56" t="s">
        <v>3920</v>
      </c>
      <c r="F80" s="56" t="s">
        <v>3921</v>
      </c>
      <c r="G80" s="56" t="s">
        <v>5802</v>
      </c>
      <c r="H80" s="56" t="s">
        <v>3920</v>
      </c>
      <c r="I80" s="56" t="s">
        <v>4650</v>
      </c>
      <c r="J80" s="70" t="s">
        <v>5803</v>
      </c>
      <c r="K80" t="str">
        <f t="shared" si="13"/>
        <v>GTTAACATCGGGAGATTGAAAAGGGGGGTTGTGTGTTTCGGTTAACATCGGAATCACGGGATCAGATATGCTGTGT</v>
      </c>
      <c r="L80" t="str">
        <f t="shared" si="14"/>
        <v>TGTGTCGTATAGACTAGGGCACTAAGGCTACAATTGGCTTTGTGTGTTGGGGGGAAAAGTTAGAGGGCTACAATTG</v>
      </c>
      <c r="M80">
        <f t="shared" si="15"/>
        <v>1</v>
      </c>
      <c r="N80" t="e">
        <f t="shared" si="16"/>
        <v>#VALUE!</v>
      </c>
      <c r="O80">
        <f t="shared" si="17"/>
        <v>38</v>
      </c>
      <c r="P80" t="e">
        <f t="shared" si="18"/>
        <v>#VALUE!</v>
      </c>
      <c r="Q80" t="e">
        <f t="shared" si="19"/>
        <v>#VALUE!</v>
      </c>
      <c r="R80" t="e">
        <f t="shared" si="20"/>
        <v>#VALUE!</v>
      </c>
      <c r="S80">
        <v>38</v>
      </c>
      <c r="W80">
        <f t="shared" si="21"/>
        <v>38</v>
      </c>
      <c r="X80">
        <f t="shared" si="22"/>
        <v>21</v>
      </c>
      <c r="Y80">
        <f t="shared" si="23"/>
        <v>21</v>
      </c>
      <c r="Z80">
        <f t="shared" si="24"/>
        <v>21</v>
      </c>
      <c r="AA80">
        <f t="shared" si="25"/>
        <v>58</v>
      </c>
    </row>
    <row r="81" spans="1:27" x14ac:dyDescent="0.4">
      <c r="A81" t="s">
        <v>2903</v>
      </c>
      <c r="B81" s="53">
        <v>48</v>
      </c>
      <c r="C81" t="s">
        <v>2906</v>
      </c>
      <c r="D81" t="s">
        <v>5812</v>
      </c>
      <c r="E81" s="53" t="s">
        <v>2904</v>
      </c>
      <c r="F81" s="53" t="s">
        <v>2905</v>
      </c>
      <c r="G81" s="53" t="s">
        <v>5813</v>
      </c>
      <c r="H81" s="53" t="s">
        <v>2904</v>
      </c>
      <c r="I81" s="53" t="s">
        <v>4650</v>
      </c>
      <c r="J81" t="s">
        <v>5814</v>
      </c>
      <c r="K81" t="str">
        <f t="shared" si="13"/>
        <v>GAGAAAGTCAACAGAAACGAGAACTATTAGAGACAAAAGGGGTGGTTTTAATTCGTTTTGACTAGTAATACTTTTC</v>
      </c>
      <c r="L81" t="str">
        <f t="shared" si="14"/>
        <v>CTTTTCATAATGATCAGTTTTGCTTAATTTTGGTGGGGAAAACAGAGATTATCAAGAGCAAAGACAACTGAAAGAG</v>
      </c>
      <c r="M81">
        <f t="shared" si="15"/>
        <v>1</v>
      </c>
      <c r="N81" t="e">
        <f t="shared" si="16"/>
        <v>#VALUE!</v>
      </c>
      <c r="O81">
        <f t="shared" si="17"/>
        <v>38</v>
      </c>
      <c r="P81" t="e">
        <f t="shared" si="18"/>
        <v>#VALUE!</v>
      </c>
      <c r="Q81" t="e">
        <f t="shared" si="19"/>
        <v>#VALUE!</v>
      </c>
      <c r="R81" t="e">
        <f t="shared" si="20"/>
        <v>#VALUE!</v>
      </c>
      <c r="S81">
        <v>38</v>
      </c>
      <c r="W81">
        <f t="shared" si="21"/>
        <v>38</v>
      </c>
      <c r="X81">
        <f t="shared" si="22"/>
        <v>21</v>
      </c>
      <c r="Y81">
        <f t="shared" si="23"/>
        <v>21</v>
      </c>
      <c r="Z81">
        <f t="shared" si="24"/>
        <v>21</v>
      </c>
      <c r="AA81">
        <f t="shared" si="25"/>
        <v>58</v>
      </c>
    </row>
    <row r="82" spans="1:27" x14ac:dyDescent="0.4">
      <c r="A82" t="s">
        <v>3248</v>
      </c>
      <c r="B82" s="53">
        <v>48</v>
      </c>
      <c r="C82" t="s">
        <v>3251</v>
      </c>
      <c r="D82" t="s">
        <v>5816</v>
      </c>
      <c r="E82" s="53" t="s">
        <v>3249</v>
      </c>
      <c r="F82" s="53" t="s">
        <v>3250</v>
      </c>
      <c r="G82" s="53" t="s">
        <v>5817</v>
      </c>
      <c r="H82" s="53" t="s">
        <v>3249</v>
      </c>
      <c r="I82" s="53" t="s">
        <v>4650</v>
      </c>
      <c r="J82" t="s">
        <v>5818</v>
      </c>
      <c r="K82" t="str">
        <f t="shared" si="13"/>
        <v>TAATAAGTTTGTCTCTACCGCTTTCGTTCACGTTTGCAGAGATTTTTCCATGTCATATTTAGACACTCCTCCAAAC</v>
      </c>
      <c r="L82" t="str">
        <f t="shared" si="14"/>
        <v>CAAACCTCCTCACAGATTTATACTGTACCTTTTTAGAGACGTTTGCACTTGCTTTCGCCATCTCTGTTTGAATAAT</v>
      </c>
      <c r="M82">
        <f t="shared" si="15"/>
        <v>1</v>
      </c>
      <c r="N82" t="e">
        <f t="shared" si="16"/>
        <v>#VALUE!</v>
      </c>
      <c r="O82">
        <f t="shared" si="17"/>
        <v>38</v>
      </c>
      <c r="P82" t="e">
        <f t="shared" si="18"/>
        <v>#VALUE!</v>
      </c>
      <c r="Q82" t="e">
        <f t="shared" si="19"/>
        <v>#VALUE!</v>
      </c>
      <c r="R82" t="e">
        <f t="shared" si="20"/>
        <v>#VALUE!</v>
      </c>
      <c r="S82">
        <v>38</v>
      </c>
      <c r="W82">
        <f t="shared" si="21"/>
        <v>38</v>
      </c>
      <c r="X82">
        <f t="shared" si="22"/>
        <v>21</v>
      </c>
      <c r="Y82">
        <f t="shared" si="23"/>
        <v>21</v>
      </c>
      <c r="Z82">
        <f t="shared" si="24"/>
        <v>21</v>
      </c>
      <c r="AA82">
        <f t="shared" si="25"/>
        <v>58</v>
      </c>
    </row>
    <row r="83" spans="1:27" x14ac:dyDescent="0.4">
      <c r="A83" t="s">
        <v>285</v>
      </c>
      <c r="B83" s="53">
        <v>27</v>
      </c>
      <c r="C83" t="s">
        <v>288</v>
      </c>
      <c r="D83" t="s">
        <v>289</v>
      </c>
      <c r="E83" s="53" t="s">
        <v>286</v>
      </c>
      <c r="F83" s="53" t="s">
        <v>287</v>
      </c>
      <c r="G83" s="53" t="s">
        <v>4993</v>
      </c>
      <c r="H83" s="53" t="s">
        <v>4994</v>
      </c>
      <c r="I83" s="53" t="s">
        <v>157</v>
      </c>
      <c r="J83" t="s">
        <v>4995</v>
      </c>
      <c r="K83" t="str">
        <f t="shared" si="13"/>
        <v>TTAGTCTTATATAATCATTAAATTATCCTAGAAACTGAAACGTAAATAGGATATTTGACATTGGTGGATGAGGTGC</v>
      </c>
      <c r="L83" t="str">
        <f t="shared" si="14"/>
        <v>CGTGGAGTAGGTGGTTACAGTTTATAGGATAAATGCAAAGTCAAAGATCCTATTAAATTACTAATATATTCTGATT</v>
      </c>
      <c r="M83" t="e">
        <f t="shared" si="15"/>
        <v>#VALUE!</v>
      </c>
      <c r="N83">
        <f t="shared" si="16"/>
        <v>1</v>
      </c>
      <c r="O83" t="e">
        <f t="shared" si="17"/>
        <v>#VALUE!</v>
      </c>
      <c r="P83">
        <f t="shared" si="18"/>
        <v>36</v>
      </c>
      <c r="Q83" t="e">
        <f t="shared" si="19"/>
        <v>#VALUE!</v>
      </c>
      <c r="R83" t="e">
        <f t="shared" si="20"/>
        <v>#VALUE!</v>
      </c>
      <c r="T83">
        <v>36</v>
      </c>
      <c r="W83">
        <f t="shared" si="21"/>
        <v>36</v>
      </c>
      <c r="X83">
        <f t="shared" si="22"/>
        <v>22</v>
      </c>
      <c r="Y83">
        <f t="shared" si="23"/>
        <v>20</v>
      </c>
      <c r="Z83">
        <f t="shared" si="24"/>
        <v>22</v>
      </c>
      <c r="AA83">
        <f t="shared" si="25"/>
        <v>57</v>
      </c>
    </row>
    <row r="84" spans="1:27" x14ac:dyDescent="0.4">
      <c r="A84" t="s">
        <v>3589</v>
      </c>
      <c r="B84" s="53">
        <v>30</v>
      </c>
      <c r="C84" t="s">
        <v>3592</v>
      </c>
      <c r="D84" t="s">
        <v>3593</v>
      </c>
      <c r="E84" s="53" t="s">
        <v>3590</v>
      </c>
      <c r="F84" s="53" t="s">
        <v>3591</v>
      </c>
      <c r="G84" s="53" t="s">
        <v>5034</v>
      </c>
      <c r="H84" s="53" t="s">
        <v>5035</v>
      </c>
      <c r="I84" s="53" t="s">
        <v>157</v>
      </c>
      <c r="J84" t="s">
        <v>5036</v>
      </c>
      <c r="K84" t="str">
        <f t="shared" si="13"/>
        <v>GACGAGTGGACGTAGTCACAGCTAGCGATGCACCGGTAGCAGGTCTGGTGGTACCTCTAGCCTTCTCGTGTGCAGA</v>
      </c>
      <c r="L84" t="str">
        <f t="shared" si="14"/>
        <v>AGACGTGTGCTCTTCCGATCTCCATGGTGGTCTGGACGATGGCCACGTAGCGATCGACACTGATGCAGGTGAGCAG</v>
      </c>
      <c r="M84">
        <f t="shared" si="15"/>
        <v>1</v>
      </c>
      <c r="N84" t="e">
        <f t="shared" si="16"/>
        <v>#VALUE!</v>
      </c>
      <c r="O84" t="e">
        <f t="shared" si="17"/>
        <v>#VALUE!</v>
      </c>
      <c r="P84">
        <f t="shared" si="18"/>
        <v>43</v>
      </c>
      <c r="Q84" t="e">
        <f t="shared" si="19"/>
        <v>#VALUE!</v>
      </c>
      <c r="R84" t="e">
        <f t="shared" si="20"/>
        <v>#VALUE!</v>
      </c>
      <c r="T84">
        <v>43</v>
      </c>
      <c r="W84">
        <f t="shared" si="21"/>
        <v>43</v>
      </c>
      <c r="X84">
        <f t="shared" si="22"/>
        <v>14</v>
      </c>
      <c r="Y84">
        <f t="shared" si="23"/>
        <v>15</v>
      </c>
      <c r="Z84">
        <f t="shared" si="24"/>
        <v>15</v>
      </c>
      <c r="AA84">
        <f t="shared" si="25"/>
        <v>57</v>
      </c>
    </row>
    <row r="85" spans="1:27" x14ac:dyDescent="0.4">
      <c r="A85" t="s">
        <v>1530</v>
      </c>
      <c r="B85" s="53">
        <v>26</v>
      </c>
      <c r="C85" t="s">
        <v>1533</v>
      </c>
      <c r="D85" t="s">
        <v>1534</v>
      </c>
      <c r="E85" s="53" t="s">
        <v>1531</v>
      </c>
      <c r="F85" s="53" t="s">
        <v>1532</v>
      </c>
      <c r="G85" s="53" t="s">
        <v>5375</v>
      </c>
      <c r="H85" s="53" t="s">
        <v>5376</v>
      </c>
      <c r="I85" s="53" t="s">
        <v>157</v>
      </c>
      <c r="J85" t="s">
        <v>5377</v>
      </c>
      <c r="K85" t="str">
        <f t="shared" si="13"/>
        <v>TTCTGATACATCTTATCCCTTGTCTCTTTCTGAGAGAGTACTACCGTATATTGAACTTACCACTACGTACAAGAGG</v>
      </c>
      <c r="L85" t="str">
        <f t="shared" si="14"/>
        <v>GGAGAACATGCATCACCATTCAAGTTATATGCCATCATGAGAGAGTCTTTCTCTGTTCCCTATTCTACATAGTCTT</v>
      </c>
      <c r="M85" t="e">
        <f t="shared" si="15"/>
        <v>#VALUE!</v>
      </c>
      <c r="N85">
        <f t="shared" si="16"/>
        <v>1</v>
      </c>
      <c r="O85" t="e">
        <f t="shared" si="17"/>
        <v>#VALUE!</v>
      </c>
      <c r="P85">
        <f t="shared" si="18"/>
        <v>37</v>
      </c>
      <c r="Q85" t="e">
        <f t="shared" si="19"/>
        <v>#VALUE!</v>
      </c>
      <c r="R85" t="e">
        <f t="shared" si="20"/>
        <v>#VALUE!</v>
      </c>
      <c r="T85">
        <v>37</v>
      </c>
      <c r="W85">
        <f t="shared" si="21"/>
        <v>37</v>
      </c>
      <c r="X85">
        <f t="shared" si="22"/>
        <v>21</v>
      </c>
      <c r="Y85">
        <f t="shared" si="23"/>
        <v>21</v>
      </c>
      <c r="Z85">
        <f t="shared" si="24"/>
        <v>21</v>
      </c>
      <c r="AA85">
        <f t="shared" si="25"/>
        <v>57</v>
      </c>
    </row>
    <row r="86" spans="1:27" x14ac:dyDescent="0.4">
      <c r="A86" t="s">
        <v>1804</v>
      </c>
      <c r="B86" s="53">
        <v>37</v>
      </c>
      <c r="C86" t="s">
        <v>1807</v>
      </c>
      <c r="D86" t="s">
        <v>1808</v>
      </c>
      <c r="E86" s="53" t="s">
        <v>1805</v>
      </c>
      <c r="F86" s="53" t="s">
        <v>1806</v>
      </c>
      <c r="G86" s="53" t="s">
        <v>4921</v>
      </c>
      <c r="H86" s="53" t="s">
        <v>1805</v>
      </c>
      <c r="I86" s="53" t="s">
        <v>4650</v>
      </c>
      <c r="J86" t="s">
        <v>4922</v>
      </c>
      <c r="K86" t="str">
        <f t="shared" si="13"/>
        <v>GCGAGAAGGCTAGATGGGTAGGTTATTGGGTAAAAGGAATGGACGTTATGCTGGTTGTGTCAAGACGGGACGTTGG</v>
      </c>
      <c r="L86" t="str">
        <f t="shared" si="14"/>
        <v>GGTTGCAGGGCAGAACTGTGTTGGTCGTATTGCAGGTAAGGAAAATGGGTTATTGGATGGGTAGATCGGAAGAGCG</v>
      </c>
      <c r="M86" t="e">
        <f t="shared" si="15"/>
        <v>#VALUE!</v>
      </c>
      <c r="N86">
        <f t="shared" si="16"/>
        <v>1</v>
      </c>
      <c r="O86">
        <f t="shared" si="17"/>
        <v>41</v>
      </c>
      <c r="P86" t="e">
        <f t="shared" si="18"/>
        <v>#VALUE!</v>
      </c>
      <c r="Q86" t="e">
        <f t="shared" si="19"/>
        <v>#VALUE!</v>
      </c>
      <c r="R86" t="e">
        <f t="shared" si="20"/>
        <v>#VALUE!</v>
      </c>
      <c r="S86">
        <v>41</v>
      </c>
      <c r="W86">
        <f t="shared" si="21"/>
        <v>41</v>
      </c>
      <c r="X86">
        <f t="shared" si="22"/>
        <v>17</v>
      </c>
      <c r="Y86">
        <f t="shared" si="23"/>
        <v>16</v>
      </c>
      <c r="Z86">
        <f t="shared" si="24"/>
        <v>17</v>
      </c>
      <c r="AA86">
        <f t="shared" si="25"/>
        <v>57</v>
      </c>
    </row>
    <row r="87" spans="1:27" x14ac:dyDescent="0.4">
      <c r="A87" t="s">
        <v>682</v>
      </c>
      <c r="B87" s="53">
        <v>52</v>
      </c>
      <c r="C87" t="s">
        <v>685</v>
      </c>
      <c r="D87" t="s">
        <v>686</v>
      </c>
      <c r="E87" s="53" t="s">
        <v>683</v>
      </c>
      <c r="F87" s="53" t="s">
        <v>684</v>
      </c>
      <c r="G87" s="53" t="s">
        <v>5410</v>
      </c>
      <c r="H87" s="53" t="s">
        <v>683</v>
      </c>
      <c r="I87" s="53" t="s">
        <v>4650</v>
      </c>
      <c r="J87" t="s">
        <v>5411</v>
      </c>
      <c r="K87" t="str">
        <f t="shared" si="13"/>
        <v>CCATCCGGCAGTCACATTTTATTCATAAACAAGATTGGACGGATCAATTTATTTTATTAAATTTATTCTTGTGTCA</v>
      </c>
      <c r="L87" t="str">
        <f t="shared" si="14"/>
        <v>ACTGTGTTCTTATTTAAATTATTTTATTTAACTAGGCAGGTTAGAACAAATACTTATTTTACACTGACGGCCTACC</v>
      </c>
      <c r="M87">
        <f t="shared" si="15"/>
        <v>1</v>
      </c>
      <c r="N87" t="e">
        <f t="shared" si="16"/>
        <v>#VALUE!</v>
      </c>
      <c r="O87">
        <f t="shared" si="17"/>
        <v>38</v>
      </c>
      <c r="P87" t="e">
        <f t="shared" si="18"/>
        <v>#VALUE!</v>
      </c>
      <c r="Q87" t="e">
        <f t="shared" si="19"/>
        <v>#VALUE!</v>
      </c>
      <c r="R87" t="e">
        <f t="shared" si="20"/>
        <v>#VALUE!</v>
      </c>
      <c r="S87">
        <v>38</v>
      </c>
      <c r="W87">
        <f t="shared" si="21"/>
        <v>38</v>
      </c>
      <c r="X87">
        <f t="shared" si="22"/>
        <v>20</v>
      </c>
      <c r="Y87">
        <f t="shared" si="23"/>
        <v>20</v>
      </c>
      <c r="Z87">
        <f t="shared" si="24"/>
        <v>20</v>
      </c>
      <c r="AA87">
        <f t="shared" si="25"/>
        <v>57</v>
      </c>
    </row>
    <row r="88" spans="1:27" x14ac:dyDescent="0.4">
      <c r="A88" t="s">
        <v>3470</v>
      </c>
      <c r="B88" s="53">
        <v>38</v>
      </c>
      <c r="C88" t="s">
        <v>3473</v>
      </c>
      <c r="D88" t="s">
        <v>3474</v>
      </c>
      <c r="E88" s="53" t="s">
        <v>3471</v>
      </c>
      <c r="F88" s="53" t="s">
        <v>3472</v>
      </c>
      <c r="G88" s="53" t="s">
        <v>5488</v>
      </c>
      <c r="H88" s="53" t="s">
        <v>3471</v>
      </c>
      <c r="I88" s="53" t="s">
        <v>4650</v>
      </c>
      <c r="J88" t="s">
        <v>5489</v>
      </c>
      <c r="K88" t="str">
        <f t="shared" si="13"/>
        <v>CGAGAAGGGCTAGACTCTCCTTCGTCTTTCCAGCAAATTTGGCACCATAACAAAGTTTACACACAATGCCCCGACC</v>
      </c>
      <c r="L88" t="str">
        <f t="shared" si="14"/>
        <v>CCAGCCCCGTAACACACATTTGAAACAATACCACGGTTTAAACGACCTTTCTGCTTCCTCTCAGATCGGGAAGAGC</v>
      </c>
      <c r="M88" t="e">
        <f t="shared" si="15"/>
        <v>#VALUE!</v>
      </c>
      <c r="N88">
        <f t="shared" si="16"/>
        <v>1</v>
      </c>
      <c r="O88">
        <f t="shared" si="17"/>
        <v>41</v>
      </c>
      <c r="P88" t="e">
        <f t="shared" si="18"/>
        <v>#VALUE!</v>
      </c>
      <c r="Q88" t="e">
        <f t="shared" si="19"/>
        <v>#VALUE!</v>
      </c>
      <c r="R88" t="e">
        <f t="shared" si="20"/>
        <v>#VALUE!</v>
      </c>
      <c r="S88">
        <v>41</v>
      </c>
      <c r="W88">
        <f t="shared" si="21"/>
        <v>41</v>
      </c>
      <c r="X88">
        <f t="shared" si="22"/>
        <v>17</v>
      </c>
      <c r="Y88">
        <f t="shared" si="23"/>
        <v>17</v>
      </c>
      <c r="Z88">
        <f t="shared" si="24"/>
        <v>17</v>
      </c>
      <c r="AA88">
        <f t="shared" si="25"/>
        <v>57</v>
      </c>
    </row>
    <row r="89" spans="1:27" x14ac:dyDescent="0.4">
      <c r="A89" t="s">
        <v>3273</v>
      </c>
      <c r="C89" t="s">
        <v>3276</v>
      </c>
      <c r="D89" t="s">
        <v>3277</v>
      </c>
      <c r="E89" s="53" t="s">
        <v>3274</v>
      </c>
      <c r="F89" s="53" t="s">
        <v>3275</v>
      </c>
      <c r="G89" s="53" t="s">
        <v>4956</v>
      </c>
      <c r="H89" s="53" t="s">
        <v>4957</v>
      </c>
      <c r="I89" s="53" t="s">
        <v>157</v>
      </c>
      <c r="J89" t="s">
        <v>4958</v>
      </c>
      <c r="K89" t="str">
        <f t="shared" si="13"/>
        <v>CCGAGCTTGGTGGGTCAAATATTATCCTCACATTTGGCACAGACCTAGCGTTTGGTCAACCCGTTCTAGCCTTCTC</v>
      </c>
      <c r="L89" t="str">
        <f t="shared" si="14"/>
        <v>CTCTTCCGATCTTGCCCAACTGGTTTGCGATCCAGACACGGTTTACACTCCTATTATAAACTGGGTGGTTCGAGCC</v>
      </c>
      <c r="M89">
        <f t="shared" si="15"/>
        <v>1</v>
      </c>
      <c r="N89" t="e">
        <f t="shared" si="16"/>
        <v>#VALUE!</v>
      </c>
      <c r="O89" t="e">
        <f t="shared" si="17"/>
        <v>#VALUE!</v>
      </c>
      <c r="P89">
        <f t="shared" si="18"/>
        <v>37</v>
      </c>
      <c r="Q89" t="e">
        <f t="shared" si="19"/>
        <v>#VALUE!</v>
      </c>
      <c r="R89" t="e">
        <f t="shared" si="20"/>
        <v>#VALUE!</v>
      </c>
      <c r="T89">
        <v>37</v>
      </c>
      <c r="W89">
        <f t="shared" si="21"/>
        <v>37</v>
      </c>
      <c r="X89">
        <f t="shared" si="22"/>
        <v>20</v>
      </c>
      <c r="Y89">
        <f t="shared" si="23"/>
        <v>19</v>
      </c>
      <c r="Z89">
        <f t="shared" si="24"/>
        <v>20</v>
      </c>
      <c r="AA89">
        <f t="shared" si="25"/>
        <v>56</v>
      </c>
    </row>
    <row r="90" spans="1:27" x14ac:dyDescent="0.4">
      <c r="A90" t="s">
        <v>3350</v>
      </c>
      <c r="B90" s="53">
        <v>28</v>
      </c>
      <c r="C90" t="s">
        <v>3353</v>
      </c>
      <c r="D90" t="s">
        <v>3354</v>
      </c>
      <c r="E90" s="53" t="s">
        <v>3351</v>
      </c>
      <c r="F90" s="53" t="s">
        <v>3352</v>
      </c>
      <c r="G90" s="53" t="s">
        <v>5242</v>
      </c>
      <c r="H90" s="53" t="s">
        <v>5243</v>
      </c>
      <c r="I90" s="53" t="s">
        <v>157</v>
      </c>
      <c r="J90" t="s">
        <v>5244</v>
      </c>
      <c r="K90" t="str">
        <f t="shared" si="13"/>
        <v>GAAGGCTAATAACGTACCAAACAAAAAGGGCATGTCAAAAAAAACGTAATTCGTGGAGCCTGAGTCACTGACGGAC</v>
      </c>
      <c r="L90" t="str">
        <f t="shared" si="14"/>
        <v>CAGGCAGTCACTGAGTCCGAGGTGCTTAATGCAAAAAAAACTGTACGGGAAAAACAAACCATGCAATAATCGGAAG</v>
      </c>
      <c r="M90" t="e">
        <f t="shared" si="15"/>
        <v>#VALUE!</v>
      </c>
      <c r="N90">
        <f t="shared" si="16"/>
        <v>1</v>
      </c>
      <c r="O90" t="e">
        <f t="shared" si="17"/>
        <v>#VALUE!</v>
      </c>
      <c r="P90" t="e">
        <f t="shared" si="18"/>
        <v>#VALUE!</v>
      </c>
      <c r="Q90" t="e">
        <f t="shared" si="19"/>
        <v>#VALUE!</v>
      </c>
      <c r="R90">
        <f t="shared" si="20"/>
        <v>43</v>
      </c>
      <c r="V90">
        <v>43</v>
      </c>
      <c r="W90">
        <f t="shared" si="21"/>
        <v>43</v>
      </c>
      <c r="X90">
        <f t="shared" si="22"/>
        <v>14</v>
      </c>
      <c r="Y90">
        <f t="shared" si="23"/>
        <v>14</v>
      </c>
      <c r="Z90">
        <f t="shared" si="24"/>
        <v>14</v>
      </c>
      <c r="AA90">
        <f t="shared" si="25"/>
        <v>56</v>
      </c>
    </row>
    <row r="91" spans="1:27" x14ac:dyDescent="0.4">
      <c r="A91" t="s">
        <v>1760</v>
      </c>
      <c r="B91" s="53">
        <v>49</v>
      </c>
      <c r="C91" t="s">
        <v>1763</v>
      </c>
      <c r="D91" t="s">
        <v>1764</v>
      </c>
      <c r="E91" s="53" t="s">
        <v>1761</v>
      </c>
      <c r="F91" s="53" t="s">
        <v>1762</v>
      </c>
      <c r="G91" s="53" t="s">
        <v>4876</v>
      </c>
      <c r="H91" s="53" t="s">
        <v>1761</v>
      </c>
      <c r="I91" s="53" t="s">
        <v>4650</v>
      </c>
      <c r="J91" t="s">
        <v>4877</v>
      </c>
      <c r="K91" t="str">
        <f t="shared" si="13"/>
        <v>TCCTTTTTTTAATACAAACCCCTACGTTTAGTTATCCCTCTTACTTCACTTTTCTTTACCAACTTACTCTGCGCGT</v>
      </c>
      <c r="L91" t="str">
        <f t="shared" si="14"/>
        <v>TGCGCGTCTCATTCAACCATTTCTTTTCACTTCATTCTCCCTATTGATTTGCATCCCCAAACATAATTTTTTTCCT</v>
      </c>
      <c r="M91" t="e">
        <f t="shared" si="15"/>
        <v>#VALUE!</v>
      </c>
      <c r="N91">
        <f t="shared" si="16"/>
        <v>1</v>
      </c>
      <c r="O91">
        <f t="shared" si="17"/>
        <v>39</v>
      </c>
      <c r="P91" t="e">
        <f t="shared" si="18"/>
        <v>#VALUE!</v>
      </c>
      <c r="Q91" t="e">
        <f t="shared" si="19"/>
        <v>#VALUE!</v>
      </c>
      <c r="R91" t="e">
        <f t="shared" si="20"/>
        <v>#VALUE!</v>
      </c>
      <c r="S91">
        <v>39</v>
      </c>
      <c r="W91">
        <f t="shared" si="21"/>
        <v>39</v>
      </c>
      <c r="X91">
        <f t="shared" si="22"/>
        <v>18</v>
      </c>
      <c r="Y91">
        <f t="shared" si="23"/>
        <v>18</v>
      </c>
      <c r="Z91">
        <f t="shared" si="24"/>
        <v>18</v>
      </c>
      <c r="AA91">
        <f t="shared" si="25"/>
        <v>56</v>
      </c>
    </row>
    <row r="92" spans="1:27" x14ac:dyDescent="0.4">
      <c r="A92" t="s">
        <v>1375</v>
      </c>
      <c r="B92" s="53">
        <v>46</v>
      </c>
      <c r="C92" t="s">
        <v>1378</v>
      </c>
      <c r="D92" t="s">
        <v>1379</v>
      </c>
      <c r="E92" s="53" t="s">
        <v>1376</v>
      </c>
      <c r="F92" s="53" t="s">
        <v>1377</v>
      </c>
      <c r="G92" s="53" t="s">
        <v>4917</v>
      </c>
      <c r="H92" s="53" t="s">
        <v>1377</v>
      </c>
      <c r="I92" s="53" t="s">
        <v>4650</v>
      </c>
      <c r="J92" t="s">
        <v>4918</v>
      </c>
      <c r="K92" t="str">
        <f t="shared" si="13"/>
        <v>TAGGGCAATATCTCCTATCAAACCTCCTTCCTCCCCCCAGGCCAAATGGTTAAACTCTCGTACAGACGCGGTCGTC</v>
      </c>
      <c r="L92" t="str">
        <f t="shared" si="14"/>
        <v>CTGCTGGCGCAGACATGCTCTCAAATTGGTAAACCGGACCCCCCTCCTTCCTCCAAACTATCCTCTATAACGGGAT</v>
      </c>
      <c r="M92" t="e">
        <f t="shared" si="15"/>
        <v>#VALUE!</v>
      </c>
      <c r="N92">
        <f t="shared" si="16"/>
        <v>1</v>
      </c>
      <c r="O92" t="e">
        <f t="shared" si="17"/>
        <v>#VALUE!</v>
      </c>
      <c r="P92" t="e">
        <f t="shared" si="18"/>
        <v>#VALUE!</v>
      </c>
      <c r="Q92">
        <f t="shared" si="19"/>
        <v>41</v>
      </c>
      <c r="R92" t="e">
        <f t="shared" si="20"/>
        <v>#VALUE!</v>
      </c>
      <c r="U92">
        <v>41</v>
      </c>
      <c r="W92">
        <f t="shared" si="21"/>
        <v>41</v>
      </c>
      <c r="X92">
        <f t="shared" si="22"/>
        <v>16</v>
      </c>
      <c r="Y92">
        <f t="shared" si="23"/>
        <v>15</v>
      </c>
      <c r="Z92">
        <f t="shared" si="24"/>
        <v>16</v>
      </c>
      <c r="AA92">
        <f t="shared" si="25"/>
        <v>56</v>
      </c>
    </row>
    <row r="93" spans="1:27" x14ac:dyDescent="0.4">
      <c r="A93" t="s">
        <v>1430</v>
      </c>
      <c r="B93" s="53">
        <v>48</v>
      </c>
      <c r="C93" t="s">
        <v>1433</v>
      </c>
      <c r="D93" t="s">
        <v>1434</v>
      </c>
      <c r="E93" s="53" t="s">
        <v>1431</v>
      </c>
      <c r="F93" s="53" t="s">
        <v>1432</v>
      </c>
      <c r="G93" s="53" t="s">
        <v>4969</v>
      </c>
      <c r="H93" s="53" t="s">
        <v>1432</v>
      </c>
      <c r="I93" s="53" t="s">
        <v>4650</v>
      </c>
      <c r="J93" t="s">
        <v>4970</v>
      </c>
      <c r="K93" t="str">
        <f t="shared" si="13"/>
        <v>GACCGTGTTGTATACATAATTCGTTGATGTTGACATCGATTAAAATTTAAGAGAGTAGGATGTCTACCCGTTCTCG</v>
      </c>
      <c r="L93" t="str">
        <f t="shared" si="14"/>
        <v>GCTCTTGCCCATCTGTAGGATGAGAGAATTTAAAATTAGCTACAGTTGTAGTTGCTTAATACATATGTTGTGCCAG</v>
      </c>
      <c r="M93" t="e">
        <f t="shared" si="15"/>
        <v>#VALUE!</v>
      </c>
      <c r="N93">
        <f t="shared" si="16"/>
        <v>1</v>
      </c>
      <c r="O93" t="e">
        <f t="shared" si="17"/>
        <v>#VALUE!</v>
      </c>
      <c r="P93" t="e">
        <f t="shared" si="18"/>
        <v>#VALUE!</v>
      </c>
      <c r="Q93">
        <f t="shared" si="19"/>
        <v>36</v>
      </c>
      <c r="R93" t="e">
        <f t="shared" si="20"/>
        <v>#VALUE!</v>
      </c>
      <c r="U93">
        <v>36</v>
      </c>
      <c r="W93">
        <f t="shared" si="21"/>
        <v>36</v>
      </c>
      <c r="X93">
        <f t="shared" si="22"/>
        <v>21</v>
      </c>
      <c r="Y93">
        <f t="shared" si="23"/>
        <v>18</v>
      </c>
      <c r="Z93">
        <f t="shared" si="24"/>
        <v>21</v>
      </c>
      <c r="AA93">
        <f t="shared" si="25"/>
        <v>56</v>
      </c>
    </row>
    <row r="94" spans="1:27" x14ac:dyDescent="0.4">
      <c r="A94" t="s">
        <v>805</v>
      </c>
      <c r="B94" s="53">
        <v>50</v>
      </c>
      <c r="C94" t="s">
        <v>808</v>
      </c>
      <c r="D94" t="s">
        <v>809</v>
      </c>
      <c r="E94" s="53" t="s">
        <v>806</v>
      </c>
      <c r="F94" s="53" t="s">
        <v>807</v>
      </c>
      <c r="G94" s="53" t="s">
        <v>5003</v>
      </c>
      <c r="H94" s="53" t="s">
        <v>806</v>
      </c>
      <c r="I94" s="53" t="s">
        <v>4650</v>
      </c>
      <c r="J94" t="s">
        <v>5004</v>
      </c>
      <c r="K94" t="str">
        <f t="shared" si="13"/>
        <v>AAACACGCATTTCAGTCCATCACATATTTCATCGTCATGACACACAGATTCTGTTAAAGGTTGAGACCCTGTAATA</v>
      </c>
      <c r="L94" t="str">
        <f t="shared" si="14"/>
        <v>ATAATGTCCCAGAGTTGGAAATTGTCTTAGACACACAGTACTGCTACTTTATACACTACCTGACTTTACGCACAAA</v>
      </c>
      <c r="M94">
        <f t="shared" si="15"/>
        <v>1</v>
      </c>
      <c r="N94" t="e">
        <f t="shared" si="16"/>
        <v>#VALUE!</v>
      </c>
      <c r="O94">
        <f t="shared" si="17"/>
        <v>39</v>
      </c>
      <c r="P94" t="e">
        <f t="shared" si="18"/>
        <v>#VALUE!</v>
      </c>
      <c r="Q94" t="e">
        <f t="shared" si="19"/>
        <v>#VALUE!</v>
      </c>
      <c r="R94" t="e">
        <f t="shared" si="20"/>
        <v>#VALUE!</v>
      </c>
      <c r="S94">
        <v>39</v>
      </c>
      <c r="W94">
        <f t="shared" si="21"/>
        <v>39</v>
      </c>
      <c r="X94">
        <f t="shared" si="22"/>
        <v>18</v>
      </c>
      <c r="Y94">
        <f t="shared" si="23"/>
        <v>18</v>
      </c>
      <c r="Z94">
        <f t="shared" si="24"/>
        <v>18</v>
      </c>
      <c r="AA94">
        <f t="shared" si="25"/>
        <v>56</v>
      </c>
    </row>
    <row r="95" spans="1:27" x14ac:dyDescent="0.4">
      <c r="A95" t="s">
        <v>234</v>
      </c>
      <c r="B95" s="53">
        <v>45</v>
      </c>
      <c r="C95" t="s">
        <v>237</v>
      </c>
      <c r="D95" t="s">
        <v>238</v>
      </c>
      <c r="E95" s="53" t="s">
        <v>235</v>
      </c>
      <c r="F95" s="53" t="s">
        <v>236</v>
      </c>
      <c r="G95" s="53" t="s">
        <v>5202</v>
      </c>
      <c r="H95" s="53" t="s">
        <v>235</v>
      </c>
      <c r="I95" s="53" t="s">
        <v>4650</v>
      </c>
      <c r="J95" t="s">
        <v>5203</v>
      </c>
      <c r="K95" t="str">
        <f t="shared" si="13"/>
        <v>GTTTCACGTCCACGACCGGGACTGGTCACTGACCCACCACCCGACGGTGGGAAACTCGCTCCGGGACAAGGTGGAC</v>
      </c>
      <c r="L95" t="str">
        <f t="shared" si="14"/>
        <v>CAGGTGGAACAGGGCCTCGCTCAAAGGGTGGCAGCCCACCACCCAGTCACTGGTCAGGGCCAGCACCTGCACTTTG</v>
      </c>
      <c r="M95">
        <f t="shared" si="15"/>
        <v>1</v>
      </c>
      <c r="N95" t="e">
        <f t="shared" si="16"/>
        <v>#VALUE!</v>
      </c>
      <c r="O95">
        <f t="shared" si="17"/>
        <v>43</v>
      </c>
      <c r="P95" t="e">
        <f t="shared" si="18"/>
        <v>#VALUE!</v>
      </c>
      <c r="Q95" t="e">
        <f t="shared" si="19"/>
        <v>#VALUE!</v>
      </c>
      <c r="R95" t="e">
        <f t="shared" si="20"/>
        <v>#VALUE!</v>
      </c>
      <c r="S95">
        <v>43</v>
      </c>
      <c r="W95">
        <f t="shared" si="21"/>
        <v>43</v>
      </c>
      <c r="X95">
        <f t="shared" si="22"/>
        <v>14</v>
      </c>
      <c r="Y95">
        <f t="shared" si="23"/>
        <v>14</v>
      </c>
      <c r="Z95">
        <f t="shared" si="24"/>
        <v>14</v>
      </c>
      <c r="AA95">
        <f t="shared" si="25"/>
        <v>56</v>
      </c>
    </row>
    <row r="96" spans="1:27" x14ac:dyDescent="0.4">
      <c r="A96" t="s">
        <v>1782</v>
      </c>
      <c r="B96" s="53">
        <v>50</v>
      </c>
      <c r="C96" t="s">
        <v>1785</v>
      </c>
      <c r="D96" t="s">
        <v>1786</v>
      </c>
      <c r="E96" s="53" t="s">
        <v>1783</v>
      </c>
      <c r="F96" s="53" t="s">
        <v>1784</v>
      </c>
      <c r="G96" s="53" t="s">
        <v>5677</v>
      </c>
      <c r="H96" s="53" t="s">
        <v>1783</v>
      </c>
      <c r="I96" s="53" t="s">
        <v>4650</v>
      </c>
      <c r="J96" t="s">
        <v>5678</v>
      </c>
      <c r="K96" t="str">
        <f t="shared" si="13"/>
        <v>CCTACTGAGGATGATTATCTGCCTACAGTGAAGTAACCATTTGGACAAATAACCATATAAACGACGAAGAAAGGAC</v>
      </c>
      <c r="L96" t="str">
        <f t="shared" si="14"/>
        <v>CAGGAAAGAAGCAGCAAATATACCAATAAACAGGTTTACCAATGAAGTGACATCCGTCTATTAGTAGGAGTCATCC</v>
      </c>
      <c r="M96">
        <f t="shared" si="15"/>
        <v>1</v>
      </c>
      <c r="N96" t="e">
        <f t="shared" si="16"/>
        <v>#VALUE!</v>
      </c>
      <c r="O96">
        <f t="shared" si="17"/>
        <v>35</v>
      </c>
      <c r="P96" t="e">
        <f t="shared" si="18"/>
        <v>#VALUE!</v>
      </c>
      <c r="Q96" t="e">
        <f t="shared" si="19"/>
        <v>#VALUE!</v>
      </c>
      <c r="R96" t="e">
        <f t="shared" si="20"/>
        <v>#VALUE!</v>
      </c>
      <c r="S96">
        <v>35</v>
      </c>
      <c r="W96">
        <f t="shared" si="21"/>
        <v>35</v>
      </c>
      <c r="X96">
        <f t="shared" si="22"/>
        <v>22</v>
      </c>
      <c r="Y96">
        <f t="shared" si="23"/>
        <v>21</v>
      </c>
      <c r="Z96">
        <f t="shared" si="24"/>
        <v>22</v>
      </c>
      <c r="AA96">
        <f t="shared" si="25"/>
        <v>56</v>
      </c>
    </row>
    <row r="97" spans="1:27" x14ac:dyDescent="0.4">
      <c r="A97" t="s">
        <v>2789</v>
      </c>
      <c r="B97" s="53">
        <v>49</v>
      </c>
      <c r="C97" t="s">
        <v>2792</v>
      </c>
      <c r="D97" t="s">
        <v>5852</v>
      </c>
      <c r="E97" s="53" t="s">
        <v>2790</v>
      </c>
      <c r="F97" s="53" t="s">
        <v>2791</v>
      </c>
      <c r="G97" s="53" t="s">
        <v>5853</v>
      </c>
      <c r="H97" s="53" t="s">
        <v>2790</v>
      </c>
      <c r="I97" s="53" t="s">
        <v>4650</v>
      </c>
      <c r="J97" t="s">
        <v>5854</v>
      </c>
      <c r="K97" t="str">
        <f t="shared" si="13"/>
        <v>GGGGTTTTTGTAGTTCTTCAGATTTTTACAACTACGTCGATGGATGGAATCACGAGTTTACCACTCCTTTTCCATC</v>
      </c>
      <c r="L97" t="str">
        <f t="shared" si="14"/>
        <v>CTACCTTTTCCTCACCATTTGAGCACTAAGGTAGGTAGCTGCATCAACATTTTTAGACTTCTTGATGTTTTTGGGG</v>
      </c>
      <c r="M97">
        <f t="shared" si="15"/>
        <v>1</v>
      </c>
      <c r="N97" t="e">
        <f t="shared" si="16"/>
        <v>#VALUE!</v>
      </c>
      <c r="O97">
        <f t="shared" si="17"/>
        <v>39</v>
      </c>
      <c r="P97" t="e">
        <f t="shared" si="18"/>
        <v>#VALUE!</v>
      </c>
      <c r="Q97" t="e">
        <f t="shared" si="19"/>
        <v>#VALUE!</v>
      </c>
      <c r="R97" t="e">
        <f t="shared" si="20"/>
        <v>#VALUE!</v>
      </c>
      <c r="S97">
        <v>39</v>
      </c>
      <c r="W97">
        <f t="shared" si="21"/>
        <v>39</v>
      </c>
      <c r="X97">
        <f t="shared" si="22"/>
        <v>18</v>
      </c>
      <c r="Y97">
        <f t="shared" si="23"/>
        <v>18</v>
      </c>
      <c r="Z97">
        <f t="shared" si="24"/>
        <v>18</v>
      </c>
      <c r="AA97">
        <f t="shared" si="25"/>
        <v>56</v>
      </c>
    </row>
    <row r="98" spans="1:27" x14ac:dyDescent="0.4">
      <c r="A98" t="s">
        <v>3106</v>
      </c>
      <c r="B98" s="53">
        <v>46</v>
      </c>
      <c r="C98" t="s">
        <v>3109</v>
      </c>
      <c r="D98" t="s">
        <v>5876</v>
      </c>
      <c r="E98" s="53" t="s">
        <v>3107</v>
      </c>
      <c r="F98" s="53" t="s">
        <v>3108</v>
      </c>
      <c r="G98" s="53" t="s">
        <v>5877</v>
      </c>
      <c r="H98" s="53" t="s">
        <v>3108</v>
      </c>
      <c r="I98" s="53" t="s">
        <v>4650</v>
      </c>
      <c r="J98" t="s">
        <v>5878</v>
      </c>
      <c r="K98" t="str">
        <f t="shared" si="13"/>
        <v>TTCCTCGTCCTCTACAATAACTTCCGTTACGTCATCCCTCTCCTCTGGACAGAAATTGTCATTGATCGATGAAGTG</v>
      </c>
      <c r="L98" t="str">
        <f t="shared" si="14"/>
        <v>GTGAAGTAGCTAGTTACTGTTAAAGACAGGTCTCCTCTCCCTACTGCATTGCCTTCAATAACATCTCCTGCTCCTT</v>
      </c>
      <c r="M98">
        <f t="shared" si="15"/>
        <v>1</v>
      </c>
      <c r="N98" t="e">
        <f t="shared" si="16"/>
        <v>#VALUE!</v>
      </c>
      <c r="O98" t="e">
        <f t="shared" si="17"/>
        <v>#VALUE!</v>
      </c>
      <c r="P98" t="e">
        <f t="shared" si="18"/>
        <v>#VALUE!</v>
      </c>
      <c r="Q98">
        <f t="shared" si="19"/>
        <v>36</v>
      </c>
      <c r="R98" t="e">
        <f t="shared" si="20"/>
        <v>#VALUE!</v>
      </c>
      <c r="U98">
        <v>36</v>
      </c>
      <c r="W98">
        <f t="shared" si="21"/>
        <v>36</v>
      </c>
      <c r="X98">
        <f t="shared" si="22"/>
        <v>21</v>
      </c>
      <c r="Y98">
        <f t="shared" si="23"/>
        <v>21</v>
      </c>
      <c r="Z98">
        <f t="shared" si="24"/>
        <v>21</v>
      </c>
      <c r="AA98">
        <f t="shared" si="25"/>
        <v>56</v>
      </c>
    </row>
    <row r="99" spans="1:27" x14ac:dyDescent="0.4">
      <c r="A99" s="54" t="s">
        <v>4676</v>
      </c>
      <c r="B99" s="55">
        <v>36</v>
      </c>
      <c r="C99" s="54" t="s">
        <v>2123</v>
      </c>
      <c r="D99" s="54" t="s">
        <v>2124</v>
      </c>
      <c r="E99" s="55" t="s">
        <v>2121</v>
      </c>
      <c r="F99" s="55" t="s">
        <v>2122</v>
      </c>
      <c r="G99" s="55" t="s">
        <v>4677</v>
      </c>
      <c r="H99" s="55" t="s">
        <v>4678</v>
      </c>
      <c r="I99" s="55" t="s">
        <v>157</v>
      </c>
      <c r="J99" s="54" t="s">
        <v>4679</v>
      </c>
      <c r="K99" t="str">
        <f t="shared" si="13"/>
        <v>AGGGATTGGGTCTGCTGCGATTCGGTTAACACGCAGCGGGGTGCCTGGAGGGCCAGCACTTGGGTCAGAGACGACC</v>
      </c>
      <c r="L99" t="str">
        <f t="shared" si="14"/>
        <v>CCAGCAGAGACTGGGTTCACGACCGGGAGGTCCGTGGGGCGACGCACAATTGGCTTAGCGTCGTCTGGGTTAGGGA</v>
      </c>
      <c r="M99" t="e">
        <f t="shared" si="15"/>
        <v>#VALUE!</v>
      </c>
      <c r="N99">
        <f t="shared" si="16"/>
        <v>1</v>
      </c>
      <c r="O99" t="e">
        <f t="shared" si="17"/>
        <v>#VALUE!</v>
      </c>
      <c r="P99" t="e">
        <f t="shared" si="18"/>
        <v>#VALUE!</v>
      </c>
      <c r="Q99" t="e">
        <f t="shared" si="19"/>
        <v>#VALUE!</v>
      </c>
      <c r="R99">
        <f t="shared" si="20"/>
        <v>35</v>
      </c>
      <c r="V99">
        <v>35</v>
      </c>
      <c r="W99">
        <f t="shared" si="21"/>
        <v>35</v>
      </c>
      <c r="X99">
        <f t="shared" si="22"/>
        <v>21</v>
      </c>
      <c r="Y99">
        <f t="shared" si="23"/>
        <v>21</v>
      </c>
      <c r="Z99">
        <f t="shared" si="24"/>
        <v>21</v>
      </c>
      <c r="AA99">
        <f t="shared" si="25"/>
        <v>55</v>
      </c>
    </row>
    <row r="100" spans="1:27" x14ac:dyDescent="0.4">
      <c r="A100" s="54" t="s">
        <v>4676</v>
      </c>
      <c r="B100" s="55">
        <v>36</v>
      </c>
      <c r="C100" s="54" t="s">
        <v>2123</v>
      </c>
      <c r="D100" s="54" t="s">
        <v>2124</v>
      </c>
      <c r="E100" s="55" t="s">
        <v>2121</v>
      </c>
      <c r="F100" s="55" t="s">
        <v>2122</v>
      </c>
      <c r="G100" s="55" t="s">
        <v>4677</v>
      </c>
      <c r="H100" s="55" t="s">
        <v>4678</v>
      </c>
      <c r="I100" s="55" t="s">
        <v>157</v>
      </c>
      <c r="J100" s="54" t="s">
        <v>4681</v>
      </c>
      <c r="K100" t="str">
        <f t="shared" si="13"/>
        <v>TGGGATTGGGCCTGCTGCGATTCGGTTAACACGCAGCGGGGTGCCTGGAGGGCCAGCACTTGGGTCAGAGACGACC</v>
      </c>
      <c r="L100" t="str">
        <f t="shared" si="14"/>
        <v>CCAGCAGAGACTGGGTTCACGACCGGGAGGTCCGTGGGGCGACGCACAATTGGCTTAGCGTCGTCCGGGTTAGGGT</v>
      </c>
      <c r="M100" t="e">
        <f t="shared" si="15"/>
        <v>#VALUE!</v>
      </c>
      <c r="N100">
        <f t="shared" si="16"/>
        <v>1</v>
      </c>
      <c r="O100" t="e">
        <f t="shared" si="17"/>
        <v>#VALUE!</v>
      </c>
      <c r="P100" t="e">
        <f t="shared" si="18"/>
        <v>#VALUE!</v>
      </c>
      <c r="Q100" t="e">
        <f t="shared" si="19"/>
        <v>#VALUE!</v>
      </c>
      <c r="R100">
        <f t="shared" si="20"/>
        <v>35</v>
      </c>
      <c r="V100">
        <v>35</v>
      </c>
      <c r="W100">
        <f t="shared" si="21"/>
        <v>35</v>
      </c>
      <c r="X100">
        <f t="shared" si="22"/>
        <v>21</v>
      </c>
      <c r="Y100">
        <f t="shared" si="23"/>
        <v>21</v>
      </c>
      <c r="Z100">
        <f t="shared" si="24"/>
        <v>21</v>
      </c>
      <c r="AA100">
        <f t="shared" si="25"/>
        <v>55</v>
      </c>
    </row>
    <row r="101" spans="1:27" x14ac:dyDescent="0.4">
      <c r="A101" s="54" t="s">
        <v>4686</v>
      </c>
      <c r="B101" s="55">
        <v>32</v>
      </c>
      <c r="C101" s="54" t="s">
        <v>3723</v>
      </c>
      <c r="D101" s="54" t="s">
        <v>3724</v>
      </c>
      <c r="E101" s="55" t="s">
        <v>3721</v>
      </c>
      <c r="F101" s="55" t="s">
        <v>3722</v>
      </c>
      <c r="G101" s="55" t="s">
        <v>4687</v>
      </c>
      <c r="H101" s="55" t="s">
        <v>4688</v>
      </c>
      <c r="I101" s="55" t="s">
        <v>157</v>
      </c>
      <c r="J101" s="54" t="s">
        <v>4689</v>
      </c>
      <c r="K101" t="str">
        <f t="shared" si="13"/>
        <v>GAGACGGTAAGTAAACCCGAAACGTGGACCCCGAAGAGAGACAGGTCGGGTAGGTTTCCCTGGTGAAATCTGTCTA</v>
      </c>
      <c r="L101" t="str">
        <f t="shared" si="14"/>
        <v>ATCTGTCTAAAGTGGTCCCTTTGGATGGGCTGGACAGAGAGAAGCCCCAGGTGCAAAGCCCAAATGAATGGCAGAG</v>
      </c>
      <c r="M101">
        <f t="shared" si="15"/>
        <v>1</v>
      </c>
      <c r="N101" t="e">
        <f t="shared" si="16"/>
        <v>#VALUE!</v>
      </c>
      <c r="O101" t="e">
        <f t="shared" si="17"/>
        <v>#VALUE!</v>
      </c>
      <c r="P101" t="e">
        <f t="shared" si="18"/>
        <v>#VALUE!</v>
      </c>
      <c r="Q101" t="e">
        <f t="shared" si="19"/>
        <v>#VALUE!</v>
      </c>
      <c r="R101">
        <f t="shared" si="20"/>
        <v>36</v>
      </c>
      <c r="V101">
        <v>36</v>
      </c>
      <c r="W101">
        <f t="shared" si="21"/>
        <v>36</v>
      </c>
      <c r="X101">
        <f t="shared" si="22"/>
        <v>20</v>
      </c>
      <c r="Y101">
        <f t="shared" si="23"/>
        <v>18</v>
      </c>
      <c r="Z101">
        <f t="shared" si="24"/>
        <v>20</v>
      </c>
      <c r="AA101">
        <f t="shared" si="25"/>
        <v>55</v>
      </c>
    </row>
    <row r="102" spans="1:27" x14ac:dyDescent="0.4">
      <c r="A102" s="54" t="s">
        <v>4686</v>
      </c>
      <c r="B102" s="55">
        <v>32</v>
      </c>
      <c r="C102" s="54" t="s">
        <v>3723</v>
      </c>
      <c r="D102" s="54" t="s">
        <v>3724</v>
      </c>
      <c r="E102" s="55" t="s">
        <v>3721</v>
      </c>
      <c r="F102" s="55" t="s">
        <v>3722</v>
      </c>
      <c r="G102" s="55" t="s">
        <v>4687</v>
      </c>
      <c r="H102" s="55" t="s">
        <v>4688</v>
      </c>
      <c r="I102" s="55" t="s">
        <v>157</v>
      </c>
      <c r="J102" s="54" t="s">
        <v>4692</v>
      </c>
      <c r="K102" t="str">
        <f t="shared" si="13"/>
        <v>GAGACGGTAAGTAAACCCGAAACGTGGACCCCGAAGAGAGACAGGTTGGGTAGGTTCCCCTGGTGAAATCTGTCTA</v>
      </c>
      <c r="L102" t="str">
        <f t="shared" si="14"/>
        <v>ATCTGTCTAAAGTGGTCCCCTTGGATGGGTTGGACAGAGAGAAGCCCCAGGTGCAAAGCCCAAATGAATGGCAGAG</v>
      </c>
      <c r="M102">
        <f t="shared" si="15"/>
        <v>1</v>
      </c>
      <c r="N102" t="e">
        <f t="shared" si="16"/>
        <v>#VALUE!</v>
      </c>
      <c r="O102" t="e">
        <f t="shared" si="17"/>
        <v>#VALUE!</v>
      </c>
      <c r="P102" t="e">
        <f t="shared" si="18"/>
        <v>#VALUE!</v>
      </c>
      <c r="Q102" t="e">
        <f t="shared" si="19"/>
        <v>#VALUE!</v>
      </c>
      <c r="R102">
        <f t="shared" si="20"/>
        <v>36</v>
      </c>
      <c r="V102">
        <v>36</v>
      </c>
      <c r="W102">
        <f t="shared" si="21"/>
        <v>36</v>
      </c>
      <c r="X102">
        <f t="shared" si="22"/>
        <v>20</v>
      </c>
      <c r="Y102">
        <f t="shared" si="23"/>
        <v>18</v>
      </c>
      <c r="Z102">
        <f t="shared" si="24"/>
        <v>20</v>
      </c>
      <c r="AA102">
        <f t="shared" si="25"/>
        <v>55</v>
      </c>
    </row>
    <row r="103" spans="1:27" x14ac:dyDescent="0.4">
      <c r="A103" t="s">
        <v>3600</v>
      </c>
      <c r="B103" s="53">
        <v>30</v>
      </c>
      <c r="C103" t="s">
        <v>3603</v>
      </c>
      <c r="D103" t="s">
        <v>3604</v>
      </c>
      <c r="E103" s="53" t="s">
        <v>3601</v>
      </c>
      <c r="F103" s="53" t="s">
        <v>3602</v>
      </c>
      <c r="G103" s="53" t="s">
        <v>5027</v>
      </c>
      <c r="H103" s="53" t="s">
        <v>5028</v>
      </c>
      <c r="I103" s="53" t="s">
        <v>157</v>
      </c>
      <c r="J103" t="s">
        <v>5029</v>
      </c>
      <c r="K103" t="str">
        <f t="shared" si="13"/>
        <v>CTCTGGTACGTGGTTGTCGAACACTTTCTGCGACTGAAGGAGGTATACAACAAATTTTTGGAGGACCTGGGTCTCA</v>
      </c>
      <c r="L103" t="str">
        <f t="shared" si="14"/>
        <v>ACTCTGGGTCCAGGAGGTTTTTAAACAACATATGGAGGAAGTCAGCGTCTTTCACAAGCTGTTGGTGCATGGTCTC</v>
      </c>
      <c r="M103" t="e">
        <f t="shared" si="15"/>
        <v>#VALUE!</v>
      </c>
      <c r="N103">
        <f t="shared" si="16"/>
        <v>1</v>
      </c>
      <c r="O103" t="e">
        <f t="shared" si="17"/>
        <v>#VALUE!</v>
      </c>
      <c r="P103" t="e">
        <f t="shared" si="18"/>
        <v>#VALUE!</v>
      </c>
      <c r="Q103" t="e">
        <f t="shared" si="19"/>
        <v>#VALUE!</v>
      </c>
      <c r="R103">
        <f t="shared" si="20"/>
        <v>40</v>
      </c>
      <c r="V103">
        <v>40</v>
      </c>
      <c r="W103">
        <f t="shared" si="21"/>
        <v>40</v>
      </c>
      <c r="X103">
        <f t="shared" si="22"/>
        <v>16</v>
      </c>
      <c r="Y103">
        <f t="shared" si="23"/>
        <v>15</v>
      </c>
      <c r="Z103">
        <f t="shared" si="24"/>
        <v>16</v>
      </c>
      <c r="AA103">
        <f t="shared" si="25"/>
        <v>55</v>
      </c>
    </row>
    <row r="104" spans="1:27" x14ac:dyDescent="0.4">
      <c r="A104" t="s">
        <v>2108</v>
      </c>
      <c r="B104" s="53">
        <v>49</v>
      </c>
      <c r="C104" t="s">
        <v>2111</v>
      </c>
      <c r="D104" t="s">
        <v>2112</v>
      </c>
      <c r="E104" s="53" t="s">
        <v>2109</v>
      </c>
      <c r="F104" s="53" t="s">
        <v>2110</v>
      </c>
      <c r="G104" s="53" t="s">
        <v>4756</v>
      </c>
      <c r="H104" s="53" t="s">
        <v>2109</v>
      </c>
      <c r="I104" s="53" t="s">
        <v>4650</v>
      </c>
      <c r="J104" t="s">
        <v>4757</v>
      </c>
      <c r="K104" t="str">
        <f t="shared" si="13"/>
        <v>CACTACTCTCCAAAGGCCTTTTAGAGGATTTTTCGCTGTACCCTCTGTCTATTGAAAACGTGTTACCTTAGGTCTT</v>
      </c>
      <c r="L104" t="str">
        <f t="shared" si="14"/>
        <v>TTCTGGATTCCATTGTGCAAAAGTTATCTGTCTCCCATGTCGCTTTTTAGGAGATTTTCCGGAAACCTCTCATCAC</v>
      </c>
      <c r="M104">
        <f t="shared" si="15"/>
        <v>1</v>
      </c>
      <c r="N104" t="e">
        <f t="shared" si="16"/>
        <v>#VALUE!</v>
      </c>
      <c r="O104">
        <f t="shared" si="17"/>
        <v>39</v>
      </c>
      <c r="P104" t="e">
        <f t="shared" si="18"/>
        <v>#VALUE!</v>
      </c>
      <c r="Q104" t="e">
        <f t="shared" si="19"/>
        <v>#VALUE!</v>
      </c>
      <c r="R104" t="e">
        <f t="shared" si="20"/>
        <v>#VALUE!</v>
      </c>
      <c r="S104">
        <v>39</v>
      </c>
      <c r="W104">
        <f t="shared" si="21"/>
        <v>39</v>
      </c>
      <c r="X104">
        <f t="shared" si="22"/>
        <v>17</v>
      </c>
      <c r="Y104">
        <f t="shared" si="23"/>
        <v>17</v>
      </c>
      <c r="Z104">
        <f t="shared" si="24"/>
        <v>17</v>
      </c>
      <c r="AA104">
        <f t="shared" si="25"/>
        <v>55</v>
      </c>
    </row>
    <row r="105" spans="1:27" x14ac:dyDescent="0.4">
      <c r="A105" t="s">
        <v>3655</v>
      </c>
      <c r="B105" s="53">
        <v>44</v>
      </c>
      <c r="C105" t="s">
        <v>3658</v>
      </c>
      <c r="D105" t="s">
        <v>3659</v>
      </c>
      <c r="E105" s="53" t="s">
        <v>3656</v>
      </c>
      <c r="F105" s="53" t="s">
        <v>3657</v>
      </c>
      <c r="G105" s="53" t="s">
        <v>4781</v>
      </c>
      <c r="H105" s="53" t="s">
        <v>3657</v>
      </c>
      <c r="I105" s="53" t="s">
        <v>4650</v>
      </c>
      <c r="J105" t="s">
        <v>4782</v>
      </c>
      <c r="K105" t="str">
        <f t="shared" si="13"/>
        <v>AGAGGGAGTAAGGGTACAGTATAGTAGAGAGAGACGGAGGCAATCAAGGAGGACCATGGGTGTGAGTGGACTATGC</v>
      </c>
      <c r="L105" t="str">
        <f t="shared" si="14"/>
        <v>CGTATCAGGTGAGTGTGGGTACCAGGAGGAACTAACGGAGGCAGAGAGAGATGATATGACATGGGAATGAGGGAGA</v>
      </c>
      <c r="M105">
        <f t="shared" si="15"/>
        <v>1</v>
      </c>
      <c r="N105" t="e">
        <f t="shared" si="16"/>
        <v>#VALUE!</v>
      </c>
      <c r="O105" t="e">
        <f t="shared" si="17"/>
        <v>#VALUE!</v>
      </c>
      <c r="P105" t="e">
        <f t="shared" si="18"/>
        <v>#VALUE!</v>
      </c>
      <c r="Q105">
        <f t="shared" si="19"/>
        <v>38</v>
      </c>
      <c r="R105" t="e">
        <f t="shared" si="20"/>
        <v>#VALUE!</v>
      </c>
      <c r="U105">
        <v>38</v>
      </c>
      <c r="W105">
        <f t="shared" si="21"/>
        <v>38</v>
      </c>
      <c r="X105">
        <f t="shared" si="22"/>
        <v>18</v>
      </c>
      <c r="Y105">
        <f t="shared" si="23"/>
        <v>18</v>
      </c>
      <c r="Z105">
        <f t="shared" si="24"/>
        <v>18</v>
      </c>
      <c r="AA105">
        <f t="shared" si="25"/>
        <v>55</v>
      </c>
    </row>
    <row r="106" spans="1:27" x14ac:dyDescent="0.4">
      <c r="A106" t="s">
        <v>3655</v>
      </c>
      <c r="C106" t="s">
        <v>3658</v>
      </c>
      <c r="D106" t="s">
        <v>3659</v>
      </c>
      <c r="E106" s="53" t="s">
        <v>3656</v>
      </c>
      <c r="F106" s="53" t="s">
        <v>3657</v>
      </c>
      <c r="G106" s="53" t="s">
        <v>4781</v>
      </c>
      <c r="H106" s="53" t="s">
        <v>3657</v>
      </c>
      <c r="I106" s="53" t="s">
        <v>4650</v>
      </c>
      <c r="J106" t="s">
        <v>4785</v>
      </c>
      <c r="K106" t="str">
        <f t="shared" si="13"/>
        <v>AGAGGGAGTAAGGGTACAGTATAGTAGGGAGAGACGGAGGCAATCAAGGAGGACCGTGGGTGTGAGTGGCTATGCA</v>
      </c>
      <c r="L106" t="str">
        <f t="shared" si="14"/>
        <v>ACGTATCGGTGAGTGTGGGTGCCAGGAGGAACTAACGGAGGCAGAGAGGGATGATATGACATGGGAATGAGGGAGA</v>
      </c>
      <c r="M106">
        <f t="shared" si="15"/>
        <v>1</v>
      </c>
      <c r="N106" t="e">
        <f t="shared" si="16"/>
        <v>#VALUE!</v>
      </c>
      <c r="O106" t="e">
        <f t="shared" si="17"/>
        <v>#VALUE!</v>
      </c>
      <c r="P106" t="e">
        <f t="shared" si="18"/>
        <v>#VALUE!</v>
      </c>
      <c r="Q106">
        <f t="shared" si="19"/>
        <v>38</v>
      </c>
      <c r="R106" t="e">
        <f t="shared" si="20"/>
        <v>#VALUE!</v>
      </c>
      <c r="U106">
        <v>38</v>
      </c>
      <c r="W106">
        <f t="shared" si="21"/>
        <v>38</v>
      </c>
      <c r="X106">
        <f t="shared" si="22"/>
        <v>18</v>
      </c>
      <c r="Y106">
        <f t="shared" si="23"/>
        <v>18</v>
      </c>
      <c r="Z106">
        <f t="shared" si="24"/>
        <v>18</v>
      </c>
      <c r="AA106">
        <f t="shared" si="25"/>
        <v>55</v>
      </c>
    </row>
    <row r="107" spans="1:27" x14ac:dyDescent="0.4">
      <c r="A107" t="s">
        <v>3481</v>
      </c>
      <c r="B107" s="53">
        <v>41</v>
      </c>
      <c r="C107" t="s">
        <v>3484</v>
      </c>
      <c r="D107" t="s">
        <v>3485</v>
      </c>
      <c r="E107" s="53" t="s">
        <v>3482</v>
      </c>
      <c r="F107" s="53" t="s">
        <v>3483</v>
      </c>
      <c r="G107" s="53" t="s">
        <v>4894</v>
      </c>
      <c r="H107" s="53" t="s">
        <v>3482</v>
      </c>
      <c r="I107" s="53" t="s">
        <v>4650</v>
      </c>
      <c r="J107" t="s">
        <v>4895</v>
      </c>
      <c r="K107" t="str">
        <f t="shared" si="13"/>
        <v>GAGGCTAGAACGTACCTAAAGGAAACACAACAACGCACATACTGGAGACTGGACATACTCGAGCAACTATGCCACG</v>
      </c>
      <c r="L107" t="str">
        <f t="shared" si="14"/>
        <v>GCACCGTATCAACGAGCTCATACAGGTCAGAGGTCATACACGCAACAACACAAAGGAAATCCATGCAAGATCGGAG</v>
      </c>
      <c r="M107" t="e">
        <f t="shared" si="15"/>
        <v>#VALUE!</v>
      </c>
      <c r="N107">
        <f t="shared" si="16"/>
        <v>1</v>
      </c>
      <c r="O107">
        <f t="shared" si="17"/>
        <v>37</v>
      </c>
      <c r="P107" t="e">
        <f t="shared" si="18"/>
        <v>#VALUE!</v>
      </c>
      <c r="Q107" t="e">
        <f t="shared" si="19"/>
        <v>#VALUE!</v>
      </c>
      <c r="R107" t="e">
        <f t="shared" si="20"/>
        <v>#VALUE!</v>
      </c>
      <c r="S107">
        <v>37</v>
      </c>
      <c r="W107">
        <f t="shared" si="21"/>
        <v>37</v>
      </c>
      <c r="X107">
        <f t="shared" si="22"/>
        <v>19</v>
      </c>
      <c r="Y107">
        <f t="shared" si="23"/>
        <v>19</v>
      </c>
      <c r="Z107">
        <f t="shared" si="24"/>
        <v>19</v>
      </c>
      <c r="AA107">
        <f t="shared" si="25"/>
        <v>55</v>
      </c>
    </row>
    <row r="108" spans="1:27" x14ac:dyDescent="0.4">
      <c r="A108" t="s">
        <v>2176</v>
      </c>
      <c r="B108" s="53">
        <v>38</v>
      </c>
      <c r="C108" t="s">
        <v>2179</v>
      </c>
      <c r="D108" t="s">
        <v>2180</v>
      </c>
      <c r="E108" s="53" t="s">
        <v>2177</v>
      </c>
      <c r="F108" s="53" t="s">
        <v>2178</v>
      </c>
      <c r="G108" s="53" t="s">
        <v>5075</v>
      </c>
      <c r="H108" s="53" t="s">
        <v>2177</v>
      </c>
      <c r="I108" s="53" t="s">
        <v>4650</v>
      </c>
      <c r="J108" t="s">
        <v>5076</v>
      </c>
      <c r="K108" t="str">
        <f t="shared" si="13"/>
        <v>CGAAGGCTAGACGGTCTCAGCGGTTTTATCATCTTATCCGATGGCATGACTTGAGAATTTTCGGTAAGGGCGCAAC</v>
      </c>
      <c r="L108" t="str">
        <f t="shared" si="14"/>
        <v>CAACGCGGGAATGGCTTTTAAGAGTTCAGTACGGTAGCCTATTCTACTATTTTGGCGACTCTGGCAGATCGGAAGC</v>
      </c>
      <c r="M108" t="e">
        <f t="shared" si="15"/>
        <v>#VALUE!</v>
      </c>
      <c r="N108">
        <f t="shared" si="16"/>
        <v>1</v>
      </c>
      <c r="O108">
        <f t="shared" si="17"/>
        <v>40</v>
      </c>
      <c r="P108" t="e">
        <f t="shared" si="18"/>
        <v>#VALUE!</v>
      </c>
      <c r="Q108" t="e">
        <f t="shared" si="19"/>
        <v>#VALUE!</v>
      </c>
      <c r="R108" t="e">
        <f t="shared" si="20"/>
        <v>#VALUE!</v>
      </c>
      <c r="S108">
        <v>40</v>
      </c>
      <c r="W108">
        <f t="shared" si="21"/>
        <v>40</v>
      </c>
      <c r="X108">
        <f t="shared" si="22"/>
        <v>16</v>
      </c>
      <c r="Y108">
        <f t="shared" si="23"/>
        <v>13</v>
      </c>
      <c r="Z108">
        <f t="shared" si="24"/>
        <v>16</v>
      </c>
      <c r="AA108">
        <f t="shared" si="25"/>
        <v>55</v>
      </c>
    </row>
    <row r="109" spans="1:27" x14ac:dyDescent="0.4">
      <c r="A109" t="s">
        <v>1288</v>
      </c>
      <c r="B109" s="53">
        <v>48</v>
      </c>
      <c r="C109" t="s">
        <v>1291</v>
      </c>
      <c r="D109" t="s">
        <v>1292</v>
      </c>
      <c r="E109" s="53" t="s">
        <v>1289</v>
      </c>
      <c r="F109" s="53" t="s">
        <v>1290</v>
      </c>
      <c r="G109" s="53" t="s">
        <v>5342</v>
      </c>
      <c r="H109" s="53" t="s">
        <v>1290</v>
      </c>
      <c r="I109" s="53" t="s">
        <v>4650</v>
      </c>
      <c r="J109" t="s">
        <v>5343</v>
      </c>
      <c r="K109" t="str">
        <f t="shared" si="13"/>
        <v>CAAGAAAAATTACTACTGATGTCCAGAAAGTGTGATTAGGATAGACCTGCCCGACATTTTGGAGTCGAGTTTACCA</v>
      </c>
      <c r="L109" t="str">
        <f t="shared" si="14"/>
        <v>ACCATTTGAGCTGAGGTTTTACAGCCCGTCCAGATAGGATTAGTGTGAAAGACCTGTAGTCATCATTAAAAAGAAC</v>
      </c>
      <c r="M109">
        <f t="shared" si="15"/>
        <v>1</v>
      </c>
      <c r="N109" t="e">
        <f t="shared" si="16"/>
        <v>#VALUE!</v>
      </c>
      <c r="O109" t="e">
        <f t="shared" si="17"/>
        <v>#VALUE!</v>
      </c>
      <c r="P109" t="e">
        <f t="shared" si="18"/>
        <v>#VALUE!</v>
      </c>
      <c r="Q109">
        <f t="shared" si="19"/>
        <v>40</v>
      </c>
      <c r="R109" t="e">
        <f t="shared" si="20"/>
        <v>#VALUE!</v>
      </c>
      <c r="U109">
        <v>40</v>
      </c>
      <c r="W109">
        <f t="shared" si="21"/>
        <v>40</v>
      </c>
      <c r="X109">
        <f t="shared" si="22"/>
        <v>15</v>
      </c>
      <c r="Y109">
        <f t="shared" si="23"/>
        <v>16</v>
      </c>
      <c r="Z109">
        <f t="shared" si="24"/>
        <v>16</v>
      </c>
      <c r="AA109">
        <f t="shared" si="25"/>
        <v>55</v>
      </c>
    </row>
    <row r="110" spans="1:27" x14ac:dyDescent="0.4">
      <c r="A110" t="s">
        <v>1475</v>
      </c>
      <c r="B110" s="53">
        <v>45</v>
      </c>
      <c r="C110" t="s">
        <v>1478</v>
      </c>
      <c r="D110" t="s">
        <v>1479</v>
      </c>
      <c r="E110" s="53" t="s">
        <v>1476</v>
      </c>
      <c r="F110" s="53" t="s">
        <v>1477</v>
      </c>
      <c r="G110" s="53" t="s">
        <v>5528</v>
      </c>
      <c r="H110" s="53" t="s">
        <v>1477</v>
      </c>
      <c r="I110" s="53" t="s">
        <v>4650</v>
      </c>
      <c r="J110" t="s">
        <v>5529</v>
      </c>
      <c r="K110" t="str">
        <f t="shared" si="13"/>
        <v>TAACACCTCACAAATAACTTGTCATTGTTTGGTCAATGTTCACCGCAAAGTAGAGAAGTGATGTGGTTGTGACTGA</v>
      </c>
      <c r="L110" t="str">
        <f t="shared" si="14"/>
        <v>AGTCAGTGTTGGTGTAGTGAAGAGATGAAACGCCACTTGTAACTGGTTTGTTACTGTTCAATAAACACTCCACAAT</v>
      </c>
      <c r="M110" t="e">
        <f t="shared" si="15"/>
        <v>#VALUE!</v>
      </c>
      <c r="N110">
        <f t="shared" si="16"/>
        <v>1</v>
      </c>
      <c r="O110" t="e">
        <f t="shared" si="17"/>
        <v>#VALUE!</v>
      </c>
      <c r="P110" t="e">
        <f t="shared" si="18"/>
        <v>#VALUE!</v>
      </c>
      <c r="Q110">
        <f t="shared" si="19"/>
        <v>37</v>
      </c>
      <c r="R110" t="e">
        <f t="shared" si="20"/>
        <v>#VALUE!</v>
      </c>
      <c r="U110">
        <v>37</v>
      </c>
      <c r="W110">
        <f t="shared" si="21"/>
        <v>37</v>
      </c>
      <c r="X110">
        <f t="shared" si="22"/>
        <v>19</v>
      </c>
      <c r="Y110">
        <f t="shared" si="23"/>
        <v>15</v>
      </c>
      <c r="Z110">
        <f t="shared" si="24"/>
        <v>19</v>
      </c>
      <c r="AA110">
        <f t="shared" si="25"/>
        <v>55</v>
      </c>
    </row>
    <row r="111" spans="1:27" x14ac:dyDescent="0.4">
      <c r="A111" t="s">
        <v>2963</v>
      </c>
      <c r="B111" s="53">
        <v>45</v>
      </c>
      <c r="C111" t="s">
        <v>2966</v>
      </c>
      <c r="D111" t="s">
        <v>6052</v>
      </c>
      <c r="E111" s="53" t="s">
        <v>2964</v>
      </c>
      <c r="F111" s="53" t="s">
        <v>2965</v>
      </c>
      <c r="G111" s="53" t="s">
        <v>6053</v>
      </c>
      <c r="H111" s="53" t="s">
        <v>2965</v>
      </c>
      <c r="I111" s="53" t="s">
        <v>4650</v>
      </c>
      <c r="J111" t="s">
        <v>6054</v>
      </c>
      <c r="K111" t="str">
        <f t="shared" si="13"/>
        <v>GGGTGGTATGTTATTTCCGTACATATCTAGACTGTTGTATACTCTACATTACGGGTACATTATGTATTCAGTACAA</v>
      </c>
      <c r="L111" t="str">
        <f t="shared" si="14"/>
        <v>AACATGACTTATGTATTACATGGGCATTACATCTCATATGTTGTCAGATCTATACATGCCTTTATTGTATGGTGGG</v>
      </c>
      <c r="M111">
        <f t="shared" si="15"/>
        <v>1</v>
      </c>
      <c r="N111" t="e">
        <f t="shared" si="16"/>
        <v>#VALUE!</v>
      </c>
      <c r="O111" t="e">
        <f t="shared" si="17"/>
        <v>#VALUE!</v>
      </c>
      <c r="P111" t="e">
        <f t="shared" si="18"/>
        <v>#VALUE!</v>
      </c>
      <c r="Q111">
        <f t="shared" si="19"/>
        <v>35</v>
      </c>
      <c r="R111" t="e">
        <f t="shared" si="20"/>
        <v>#VALUE!</v>
      </c>
      <c r="U111">
        <v>35</v>
      </c>
      <c r="W111">
        <f t="shared" si="21"/>
        <v>35</v>
      </c>
      <c r="X111">
        <f t="shared" si="22"/>
        <v>21</v>
      </c>
      <c r="Y111">
        <f t="shared" si="23"/>
        <v>21</v>
      </c>
      <c r="Z111">
        <f t="shared" si="24"/>
        <v>21</v>
      </c>
      <c r="AA111">
        <f t="shared" si="25"/>
        <v>55</v>
      </c>
    </row>
    <row r="112" spans="1:27" x14ac:dyDescent="0.4">
      <c r="A112" s="54" t="s">
        <v>5749</v>
      </c>
      <c r="B112" s="55">
        <v>30</v>
      </c>
      <c r="C112" s="54" t="s">
        <v>3690</v>
      </c>
      <c r="D112" s="54" t="s">
        <v>3691</v>
      </c>
      <c r="E112" s="55" t="s">
        <v>3688</v>
      </c>
      <c r="F112" s="55" t="s">
        <v>3689</v>
      </c>
      <c r="G112" s="55" t="s">
        <v>5750</v>
      </c>
      <c r="H112" s="55" t="s">
        <v>5751</v>
      </c>
      <c r="I112" s="55" t="s">
        <v>157</v>
      </c>
      <c r="J112" s="54" t="s">
        <v>5752</v>
      </c>
      <c r="K112" t="str">
        <f t="shared" si="13"/>
        <v>AAACTCACTCAGTGACGTGGTTCCAAGAAGCGTGAGATCCTACCACTGTGACACCTCGACTCTAGCCTTCTCGTGT</v>
      </c>
      <c r="L112" t="str">
        <f t="shared" si="14"/>
        <v>TGTGCTCTTCCGATCTCAGCTCCACAGTGTCACCATCCTAGAGTGCGAAGAACCTTGGTGCAGTGACTCACTCAAA</v>
      </c>
      <c r="M112">
        <f t="shared" si="15"/>
        <v>1</v>
      </c>
      <c r="N112" t="e">
        <f t="shared" si="16"/>
        <v>#VALUE!</v>
      </c>
      <c r="O112" t="e">
        <f t="shared" si="17"/>
        <v>#VALUE!</v>
      </c>
      <c r="P112">
        <f t="shared" si="18"/>
        <v>42</v>
      </c>
      <c r="Q112" t="e">
        <f t="shared" si="19"/>
        <v>#VALUE!</v>
      </c>
      <c r="R112" t="e">
        <f t="shared" si="20"/>
        <v>#VALUE!</v>
      </c>
      <c r="T112">
        <v>42</v>
      </c>
      <c r="W112">
        <f t="shared" si="21"/>
        <v>42</v>
      </c>
      <c r="X112">
        <f t="shared" si="22"/>
        <v>13</v>
      </c>
      <c r="Y112">
        <f t="shared" si="23"/>
        <v>13</v>
      </c>
      <c r="Z112">
        <f t="shared" si="24"/>
        <v>13</v>
      </c>
      <c r="AA112">
        <f t="shared" si="25"/>
        <v>54</v>
      </c>
    </row>
    <row r="113" spans="1:27" x14ac:dyDescent="0.4">
      <c r="A113" t="s">
        <v>1993</v>
      </c>
      <c r="C113" t="s">
        <v>1996</v>
      </c>
      <c r="D113" t="s">
        <v>1997</v>
      </c>
      <c r="E113" s="53" t="s">
        <v>1994</v>
      </c>
      <c r="F113" s="53" t="s">
        <v>1995</v>
      </c>
      <c r="G113" s="53" t="s">
        <v>4744</v>
      </c>
      <c r="H113" s="53" t="s">
        <v>1995</v>
      </c>
      <c r="I113" s="53" t="s">
        <v>4650</v>
      </c>
      <c r="J113" t="s">
        <v>4745</v>
      </c>
      <c r="K113" t="str">
        <f t="shared" si="13"/>
        <v>TGAGATAGTAGCCGTCCTGGTATCACCATTCTGAGTAAAAAGTCTTAAGATAAGAATTACTTGTGTTGGTGTGAAT</v>
      </c>
      <c r="L113" t="str">
        <f t="shared" si="14"/>
        <v>TAAGTGTGGTTGTGTTCATTAAGAATAGAATTCTGAAAAATGAGTCTTACCACTATGGTCCTGCCGATGATAGAGT</v>
      </c>
      <c r="M113">
        <f t="shared" si="15"/>
        <v>1</v>
      </c>
      <c r="N113" t="e">
        <f t="shared" si="16"/>
        <v>#VALUE!</v>
      </c>
      <c r="O113" t="e">
        <f t="shared" si="17"/>
        <v>#VALUE!</v>
      </c>
      <c r="P113" t="e">
        <f t="shared" si="18"/>
        <v>#VALUE!</v>
      </c>
      <c r="Q113">
        <f t="shared" si="19"/>
        <v>35</v>
      </c>
      <c r="R113" t="e">
        <f t="shared" si="20"/>
        <v>#VALUE!</v>
      </c>
      <c r="U113">
        <v>35</v>
      </c>
      <c r="W113">
        <f t="shared" si="21"/>
        <v>35</v>
      </c>
      <c r="X113">
        <f t="shared" si="22"/>
        <v>20</v>
      </c>
      <c r="Y113">
        <f t="shared" si="23"/>
        <v>20</v>
      </c>
      <c r="Z113">
        <f t="shared" si="24"/>
        <v>20</v>
      </c>
      <c r="AA113">
        <f t="shared" si="25"/>
        <v>54</v>
      </c>
    </row>
    <row r="114" spans="1:27" x14ac:dyDescent="0.4">
      <c r="A114" t="s">
        <v>2565</v>
      </c>
      <c r="B114" s="53">
        <v>45</v>
      </c>
      <c r="C114" t="s">
        <v>2568</v>
      </c>
      <c r="D114" t="s">
        <v>2569</v>
      </c>
      <c r="E114" s="53" t="s">
        <v>2566</v>
      </c>
      <c r="F114" s="53" t="s">
        <v>2567</v>
      </c>
      <c r="G114" s="53" t="s">
        <v>4846</v>
      </c>
      <c r="H114" s="53" t="s">
        <v>2566</v>
      </c>
      <c r="I114" s="53" t="s">
        <v>4650</v>
      </c>
      <c r="J114" t="s">
        <v>4847</v>
      </c>
      <c r="K114" t="str">
        <f t="shared" si="13"/>
        <v>CGGATGTCGTTTAAGTCGATGTGTATGTAAGGGGTGTAGTGTTGCTACACACGAGTCAGTTCGACACTACTAACTT</v>
      </c>
      <c r="L114" t="str">
        <f t="shared" si="14"/>
        <v>TTCAATCATCACAGCTTGACTGAGCACACATCGTTGTGATGTGGGGAATGTATGTGTAGCTGAATTTGCTGTAGGC</v>
      </c>
      <c r="M114">
        <f t="shared" si="15"/>
        <v>1</v>
      </c>
      <c r="N114" t="e">
        <f t="shared" si="16"/>
        <v>#VALUE!</v>
      </c>
      <c r="O114">
        <f t="shared" si="17"/>
        <v>36</v>
      </c>
      <c r="P114" t="e">
        <f t="shared" si="18"/>
        <v>#VALUE!</v>
      </c>
      <c r="Q114" t="e">
        <f t="shared" si="19"/>
        <v>#VALUE!</v>
      </c>
      <c r="R114" t="e">
        <f t="shared" si="20"/>
        <v>#VALUE!</v>
      </c>
      <c r="S114">
        <v>36</v>
      </c>
      <c r="W114">
        <f t="shared" si="21"/>
        <v>36</v>
      </c>
      <c r="X114">
        <f t="shared" si="22"/>
        <v>17</v>
      </c>
      <c r="Y114">
        <f t="shared" si="23"/>
        <v>19</v>
      </c>
      <c r="Z114">
        <f t="shared" si="24"/>
        <v>19</v>
      </c>
      <c r="AA114">
        <f t="shared" si="25"/>
        <v>54</v>
      </c>
    </row>
    <row r="115" spans="1:27" x14ac:dyDescent="0.4">
      <c r="A115" t="s">
        <v>2155</v>
      </c>
      <c r="B115" s="53">
        <v>45</v>
      </c>
      <c r="C115" t="s">
        <v>2158</v>
      </c>
      <c r="D115" t="s">
        <v>2159</v>
      </c>
      <c r="E115" s="53" t="s">
        <v>2156</v>
      </c>
      <c r="F115" s="53" t="s">
        <v>2157</v>
      </c>
      <c r="G115" s="53" t="s">
        <v>5566</v>
      </c>
      <c r="H115" s="53" t="s">
        <v>2157</v>
      </c>
      <c r="I115" s="53" t="s">
        <v>4650</v>
      </c>
      <c r="J115" t="s">
        <v>5567</v>
      </c>
      <c r="K115" t="str">
        <f t="shared" si="13"/>
        <v>GAGTCAAGAATCCCATATCTGATTAGTAACCACTAAGACTGTCGGCAAAACTAACTTTCTCATACCGTTGGGTCTT</v>
      </c>
      <c r="L115" t="str">
        <f t="shared" si="14"/>
        <v>TTCTGGGTTGCCATACTCTTTCAATCAAAACGGCTGTCAGAATCACCAATGATTAGTCTATACCCTAAGAACTGAG</v>
      </c>
      <c r="M115" t="e">
        <f t="shared" si="15"/>
        <v>#VALUE!</v>
      </c>
      <c r="N115">
        <f t="shared" si="16"/>
        <v>1</v>
      </c>
      <c r="O115" t="e">
        <f t="shared" si="17"/>
        <v>#VALUE!</v>
      </c>
      <c r="P115" t="e">
        <f t="shared" si="18"/>
        <v>#VALUE!</v>
      </c>
      <c r="Q115">
        <f t="shared" si="19"/>
        <v>37</v>
      </c>
      <c r="R115" t="e">
        <f t="shared" si="20"/>
        <v>#VALUE!</v>
      </c>
      <c r="U115">
        <v>37</v>
      </c>
      <c r="W115">
        <f t="shared" si="21"/>
        <v>37</v>
      </c>
      <c r="X115">
        <f t="shared" si="22"/>
        <v>18</v>
      </c>
      <c r="Y115">
        <f t="shared" si="23"/>
        <v>15</v>
      </c>
      <c r="Z115">
        <f t="shared" si="24"/>
        <v>18</v>
      </c>
      <c r="AA115">
        <f t="shared" si="25"/>
        <v>54</v>
      </c>
    </row>
    <row r="116" spans="1:27" x14ac:dyDescent="0.4">
      <c r="A116" s="54" t="s">
        <v>5700</v>
      </c>
      <c r="B116" s="55">
        <v>47</v>
      </c>
      <c r="C116" s="54" t="s">
        <v>464</v>
      </c>
      <c r="D116" s="54" t="s">
        <v>465</v>
      </c>
      <c r="E116" s="55" t="s">
        <v>462</v>
      </c>
      <c r="F116" s="55" t="s">
        <v>463</v>
      </c>
      <c r="G116" s="55" t="s">
        <v>5701</v>
      </c>
      <c r="H116" s="55" t="s">
        <v>462</v>
      </c>
      <c r="I116" s="55" t="s">
        <v>4650</v>
      </c>
      <c r="J116" s="54" t="s">
        <v>5702</v>
      </c>
      <c r="K116" t="str">
        <f t="shared" si="13"/>
        <v>CCCTCTTCACAAGTCGCAGAGTCTTTGGTGTAATTTACAGTATATCTTTAGATGACTCTAACGTTATCTCTACTGT</v>
      </c>
      <c r="L116" t="str">
        <f t="shared" si="14"/>
        <v>TGTCATCTCTATTGCAATCTCAGTAGATTTCTATATGACATTTAATGTGGTTTCTGAGACGCTGAACACTTCTCCC</v>
      </c>
      <c r="M116" t="e">
        <f t="shared" si="15"/>
        <v>#VALUE!</v>
      </c>
      <c r="N116">
        <f t="shared" si="16"/>
        <v>1</v>
      </c>
      <c r="O116">
        <f t="shared" si="17"/>
        <v>35</v>
      </c>
      <c r="P116" t="e">
        <f t="shared" si="18"/>
        <v>#VALUE!</v>
      </c>
      <c r="Q116" t="e">
        <f t="shared" si="19"/>
        <v>#VALUE!</v>
      </c>
      <c r="R116" t="e">
        <f t="shared" si="20"/>
        <v>#VALUE!</v>
      </c>
      <c r="S116">
        <v>35</v>
      </c>
      <c r="W116">
        <f t="shared" si="21"/>
        <v>35</v>
      </c>
      <c r="X116">
        <f t="shared" si="22"/>
        <v>20</v>
      </c>
      <c r="Y116">
        <f t="shared" si="23"/>
        <v>20</v>
      </c>
      <c r="Z116">
        <f t="shared" si="24"/>
        <v>20</v>
      </c>
      <c r="AA116">
        <f t="shared" si="25"/>
        <v>54</v>
      </c>
    </row>
    <row r="117" spans="1:27" x14ac:dyDescent="0.4">
      <c r="A117" s="54" t="s">
        <v>5700</v>
      </c>
      <c r="B117" s="55">
        <v>47</v>
      </c>
      <c r="C117" s="54" t="s">
        <v>464</v>
      </c>
      <c r="D117" s="54" t="s">
        <v>465</v>
      </c>
      <c r="E117" s="55" t="s">
        <v>462</v>
      </c>
      <c r="F117" s="55" t="s">
        <v>463</v>
      </c>
      <c r="G117" s="55" t="s">
        <v>5701</v>
      </c>
      <c r="H117" s="55" t="s">
        <v>462</v>
      </c>
      <c r="I117" s="55" t="s">
        <v>4650</v>
      </c>
      <c r="J117" s="54" t="s">
        <v>5703</v>
      </c>
      <c r="K117" t="str">
        <f t="shared" si="13"/>
        <v>ACCTCTTCACAAGTCGTAGAGTCTTTGGTGTAATTTACAGTATATCTTTAGATGACTCTAACGTTATCTCTACTGT</v>
      </c>
      <c r="L117" t="str">
        <f t="shared" si="14"/>
        <v>TGTCATCTCTATTGCAATCTCAGTAGATTTCTATATGACATTTAATGTGGTTTCTGAGATGCTGAACACTTCTCCA</v>
      </c>
      <c r="M117" t="e">
        <f t="shared" si="15"/>
        <v>#VALUE!</v>
      </c>
      <c r="N117">
        <f t="shared" si="16"/>
        <v>1</v>
      </c>
      <c r="O117">
        <f t="shared" si="17"/>
        <v>35</v>
      </c>
      <c r="P117" t="e">
        <f t="shared" si="18"/>
        <v>#VALUE!</v>
      </c>
      <c r="Q117" t="e">
        <f t="shared" si="19"/>
        <v>#VALUE!</v>
      </c>
      <c r="R117" t="e">
        <f t="shared" si="20"/>
        <v>#VALUE!</v>
      </c>
      <c r="S117">
        <v>35</v>
      </c>
      <c r="W117">
        <f t="shared" si="21"/>
        <v>35</v>
      </c>
      <c r="X117">
        <f t="shared" si="22"/>
        <v>20</v>
      </c>
      <c r="Y117">
        <f t="shared" si="23"/>
        <v>20</v>
      </c>
      <c r="Z117">
        <f t="shared" si="24"/>
        <v>20</v>
      </c>
      <c r="AA117">
        <f t="shared" si="25"/>
        <v>54</v>
      </c>
    </row>
    <row r="118" spans="1:27" x14ac:dyDescent="0.4">
      <c r="A118" t="s">
        <v>2831</v>
      </c>
      <c r="B118" s="53">
        <v>44</v>
      </c>
      <c r="C118" t="s">
        <v>2834</v>
      </c>
      <c r="D118" t="s">
        <v>5932</v>
      </c>
      <c r="E118" s="53" t="s">
        <v>2832</v>
      </c>
      <c r="F118" s="53" t="s">
        <v>2833</v>
      </c>
      <c r="G118" s="53" t="s">
        <v>5933</v>
      </c>
      <c r="H118" s="53" t="s">
        <v>2832</v>
      </c>
      <c r="I118" s="53" t="s">
        <v>4650</v>
      </c>
      <c r="J118" t="s">
        <v>5934</v>
      </c>
      <c r="K118" t="str">
        <f t="shared" si="13"/>
        <v>ACACGCCTTAATGACTATTAACTGTTACGAGCGACTCTTCCGGTTTATTTTAACTTCGGGACTCACTTGGGCGAGA</v>
      </c>
      <c r="L118" t="str">
        <f t="shared" si="14"/>
        <v>AGAGCGGGTTCACTCAGGGCTTCAATTTTATTTGGCCTTCTCAGCGAGCATTGTCAATTATCAGTAATTCCGCACA</v>
      </c>
      <c r="M118">
        <f t="shared" si="15"/>
        <v>1</v>
      </c>
      <c r="N118" t="e">
        <f t="shared" si="16"/>
        <v>#VALUE!</v>
      </c>
      <c r="O118">
        <f t="shared" si="17"/>
        <v>37</v>
      </c>
      <c r="P118" t="e">
        <f t="shared" si="18"/>
        <v>#VALUE!</v>
      </c>
      <c r="Q118" t="e">
        <f t="shared" si="19"/>
        <v>#VALUE!</v>
      </c>
      <c r="R118" t="e">
        <f t="shared" si="20"/>
        <v>#VALUE!</v>
      </c>
      <c r="S118">
        <v>37</v>
      </c>
      <c r="W118">
        <f t="shared" si="21"/>
        <v>37</v>
      </c>
      <c r="X118">
        <f t="shared" si="22"/>
        <v>18</v>
      </c>
      <c r="Y118">
        <f t="shared" si="23"/>
        <v>18</v>
      </c>
      <c r="Z118">
        <f t="shared" si="24"/>
        <v>18</v>
      </c>
      <c r="AA118">
        <f t="shared" si="25"/>
        <v>54</v>
      </c>
    </row>
    <row r="119" spans="1:27" x14ac:dyDescent="0.4">
      <c r="A119" t="s">
        <v>2862</v>
      </c>
      <c r="B119" s="53">
        <v>48</v>
      </c>
      <c r="C119" t="s">
        <v>2865</v>
      </c>
      <c r="D119" t="s">
        <v>6064</v>
      </c>
      <c r="E119" s="53" t="s">
        <v>2863</v>
      </c>
      <c r="F119" s="53" t="s">
        <v>2864</v>
      </c>
      <c r="G119" s="53" t="s">
        <v>6065</v>
      </c>
      <c r="H119" s="53" t="s">
        <v>2863</v>
      </c>
      <c r="I119" s="53" t="s">
        <v>4650</v>
      </c>
      <c r="J119" t="s">
        <v>6066</v>
      </c>
      <c r="K119" t="str">
        <f t="shared" si="13"/>
        <v>AGTTTAACTTACATCTGTCTACCTTTATAATGATAATCGATCGTTTGCAGCGGTTTTTATCGAGCGTTTCGATTGT</v>
      </c>
      <c r="L119" t="str">
        <f t="shared" si="14"/>
        <v>TGTTAGCTTTGCGAGCTATTTTTGGCGACGTTTGCTAGCTAATAGTAATATTTCCATCTGTCTACATTCAATTTGA</v>
      </c>
      <c r="M119">
        <f t="shared" si="15"/>
        <v>1</v>
      </c>
      <c r="N119" t="e">
        <f t="shared" si="16"/>
        <v>#VALUE!</v>
      </c>
      <c r="O119">
        <f t="shared" si="17"/>
        <v>38</v>
      </c>
      <c r="P119" t="e">
        <f t="shared" si="18"/>
        <v>#VALUE!</v>
      </c>
      <c r="Q119" t="e">
        <f t="shared" si="19"/>
        <v>#VALUE!</v>
      </c>
      <c r="R119" t="e">
        <f t="shared" si="20"/>
        <v>#VALUE!</v>
      </c>
      <c r="S119">
        <v>38</v>
      </c>
      <c r="W119">
        <f t="shared" si="21"/>
        <v>38</v>
      </c>
      <c r="X119">
        <f t="shared" si="22"/>
        <v>17</v>
      </c>
      <c r="Y119">
        <f t="shared" si="23"/>
        <v>17</v>
      </c>
      <c r="Z119">
        <f t="shared" si="24"/>
        <v>17</v>
      </c>
      <c r="AA119">
        <f t="shared" si="25"/>
        <v>54</v>
      </c>
    </row>
    <row r="120" spans="1:27" x14ac:dyDescent="0.4">
      <c r="A120" t="s">
        <v>2369</v>
      </c>
      <c r="B120" s="53">
        <v>20</v>
      </c>
      <c r="C120" t="s">
        <v>2372</v>
      </c>
      <c r="D120" t="s">
        <v>2373</v>
      </c>
      <c r="E120" s="53" t="s">
        <v>2370</v>
      </c>
      <c r="F120" s="53" t="s">
        <v>2371</v>
      </c>
      <c r="G120" s="53" t="s">
        <v>4762</v>
      </c>
      <c r="H120" s="53" t="s">
        <v>4763</v>
      </c>
      <c r="I120" s="53" t="s">
        <v>157</v>
      </c>
      <c r="J120" t="s">
        <v>4764</v>
      </c>
      <c r="K120" t="str">
        <f t="shared" si="13"/>
        <v>GTCCGAACACAATTCATCCCTCTTTTGTAAAAATTTAATTCACTTTGACCCCCTCCCTGATGGGCCAGAACAGGTT</v>
      </c>
      <c r="L120" t="str">
        <f t="shared" si="14"/>
        <v>TTGGACAAGACCGGGTAGTCCCTCCCCCAGTTTCACTTAATTTAAAAATGTTTTCTCCCTACTTAACACAAGCCTG</v>
      </c>
      <c r="M120">
        <f t="shared" si="15"/>
        <v>1</v>
      </c>
      <c r="N120" t="e">
        <f t="shared" si="16"/>
        <v>#VALUE!</v>
      </c>
      <c r="O120" t="e">
        <f t="shared" si="17"/>
        <v>#VALUE!</v>
      </c>
      <c r="P120" t="e">
        <f t="shared" si="18"/>
        <v>#VALUE!</v>
      </c>
      <c r="Q120" t="e">
        <f t="shared" si="19"/>
        <v>#VALUE!</v>
      </c>
      <c r="R120">
        <f t="shared" si="20"/>
        <v>31</v>
      </c>
      <c r="V120">
        <v>31</v>
      </c>
      <c r="W120">
        <f t="shared" si="21"/>
        <v>31</v>
      </c>
      <c r="X120">
        <f t="shared" si="22"/>
        <v>23</v>
      </c>
      <c r="Y120">
        <f t="shared" si="23"/>
        <v>20</v>
      </c>
      <c r="Z120">
        <f t="shared" si="24"/>
        <v>23</v>
      </c>
      <c r="AA120">
        <f t="shared" si="25"/>
        <v>53</v>
      </c>
    </row>
    <row r="121" spans="1:27" x14ac:dyDescent="0.4">
      <c r="A121" t="s">
        <v>2236</v>
      </c>
      <c r="C121" t="s">
        <v>2239</v>
      </c>
      <c r="D121" t="s">
        <v>2240</v>
      </c>
      <c r="E121" s="53" t="s">
        <v>2237</v>
      </c>
      <c r="F121" s="53" t="s">
        <v>2238</v>
      </c>
      <c r="G121" s="53" t="s">
        <v>4849</v>
      </c>
      <c r="H121" s="53" t="s">
        <v>4850</v>
      </c>
      <c r="I121" s="53" t="s">
        <v>157</v>
      </c>
      <c r="J121" t="s">
        <v>4851</v>
      </c>
      <c r="K121" t="str">
        <f t="shared" si="13"/>
        <v>CTCCGGATTACAGAGAACACTGACCAAGAGGCAACCATTACTTGCCCACTTACTTGTGAACAACTTCTACAGTCTA</v>
      </c>
      <c r="L121" t="str">
        <f t="shared" si="14"/>
        <v>ATCTGACATCTTCAACAAGTGTTCATTCACCCGTTCATTACCAACGGAGAACCAGTCACAAGAGACATTAGGCCTC</v>
      </c>
      <c r="M121">
        <f t="shared" si="15"/>
        <v>1</v>
      </c>
      <c r="N121" t="e">
        <f t="shared" si="16"/>
        <v>#VALUE!</v>
      </c>
      <c r="O121" t="e">
        <f t="shared" si="17"/>
        <v>#VALUE!</v>
      </c>
      <c r="P121">
        <f t="shared" si="18"/>
        <v>37</v>
      </c>
      <c r="Q121" t="e">
        <f t="shared" si="19"/>
        <v>#VALUE!</v>
      </c>
      <c r="R121" t="e">
        <f t="shared" si="20"/>
        <v>#VALUE!</v>
      </c>
      <c r="T121">
        <v>37</v>
      </c>
      <c r="W121">
        <f t="shared" si="21"/>
        <v>37</v>
      </c>
      <c r="X121">
        <f t="shared" si="22"/>
        <v>17</v>
      </c>
      <c r="Y121">
        <f t="shared" si="23"/>
        <v>16</v>
      </c>
      <c r="Z121">
        <f t="shared" si="24"/>
        <v>17</v>
      </c>
      <c r="AA121">
        <f t="shared" si="25"/>
        <v>53</v>
      </c>
    </row>
    <row r="122" spans="1:27" x14ac:dyDescent="0.4">
      <c r="A122" t="s">
        <v>1574</v>
      </c>
      <c r="B122" s="53">
        <v>28</v>
      </c>
      <c r="C122" t="s">
        <v>1577</v>
      </c>
      <c r="D122" t="s">
        <v>1578</v>
      </c>
      <c r="E122" s="53" t="s">
        <v>1575</v>
      </c>
      <c r="F122" s="53" t="s">
        <v>1576</v>
      </c>
      <c r="G122" s="53" t="s">
        <v>5166</v>
      </c>
      <c r="H122" s="53" t="s">
        <v>5167</v>
      </c>
      <c r="I122" s="53" t="s">
        <v>157</v>
      </c>
      <c r="J122" t="s">
        <v>5168</v>
      </c>
      <c r="K122" t="str">
        <f t="shared" si="13"/>
        <v>TATATGTTATAGACTGTGACTGAACCAGTAAGTTTAACTGCAGGTGTATAAGTGTCTTCCGGATGCATCTCGGAGG</v>
      </c>
      <c r="L122" t="str">
        <f t="shared" si="14"/>
        <v>GGAGGCTCTACGTAGGCCTTCTGTGAATATGTGGACGTCAATTTGAATGACCAAGTCAGTGTCAGATATTGTATAT</v>
      </c>
      <c r="M122" t="e">
        <f t="shared" si="15"/>
        <v>#VALUE!</v>
      </c>
      <c r="N122">
        <f t="shared" si="16"/>
        <v>1</v>
      </c>
      <c r="O122" t="e">
        <f t="shared" si="17"/>
        <v>#VALUE!</v>
      </c>
      <c r="P122">
        <f t="shared" si="18"/>
        <v>40</v>
      </c>
      <c r="Q122" t="e">
        <f t="shared" si="19"/>
        <v>#VALUE!</v>
      </c>
      <c r="R122" t="e">
        <f t="shared" si="20"/>
        <v>#VALUE!</v>
      </c>
      <c r="T122">
        <v>40</v>
      </c>
      <c r="W122">
        <f t="shared" si="21"/>
        <v>40</v>
      </c>
      <c r="X122">
        <f t="shared" si="22"/>
        <v>14</v>
      </c>
      <c r="Y122">
        <f t="shared" si="23"/>
        <v>14</v>
      </c>
      <c r="Z122">
        <f t="shared" si="24"/>
        <v>14</v>
      </c>
      <c r="AA122">
        <f t="shared" si="25"/>
        <v>53</v>
      </c>
    </row>
    <row r="123" spans="1:27" x14ac:dyDescent="0.4">
      <c r="A123" s="54" t="s">
        <v>5749</v>
      </c>
      <c r="B123" s="55">
        <v>31</v>
      </c>
      <c r="C123" s="54" t="s">
        <v>3690</v>
      </c>
      <c r="D123" s="54" t="s">
        <v>3691</v>
      </c>
      <c r="E123" s="55" t="s">
        <v>3688</v>
      </c>
      <c r="F123" s="55" t="s">
        <v>3689</v>
      </c>
      <c r="G123" s="55" t="s">
        <v>5750</v>
      </c>
      <c r="H123" s="55" t="s">
        <v>5754</v>
      </c>
      <c r="I123" s="55" t="s">
        <v>157</v>
      </c>
      <c r="J123" s="54" t="s">
        <v>5755</v>
      </c>
      <c r="K123" t="str">
        <f t="shared" si="13"/>
        <v>AAAACTCACTCAGTGACGTGGTTCCAAGAAACGTGAGACCCTACCACTGTGACACCTCGACTCTAGCCTTCTCGTG</v>
      </c>
      <c r="L123" t="str">
        <f t="shared" si="14"/>
        <v>GTGCTCTTCCGATCTCAGCTCCACAGTGTCACCATCCCAGAGTGCAAAGAACCTTGGTGCAGTGACTCACTCAAAA</v>
      </c>
      <c r="M123">
        <f t="shared" si="15"/>
        <v>2</v>
      </c>
      <c r="N123" t="e">
        <f t="shared" si="16"/>
        <v>#VALUE!</v>
      </c>
      <c r="O123" t="e">
        <f t="shared" si="17"/>
        <v>#VALUE!</v>
      </c>
      <c r="P123" t="e">
        <f t="shared" si="18"/>
        <v>#VALUE!</v>
      </c>
      <c r="Q123" t="e">
        <f t="shared" si="19"/>
        <v>#VALUE!</v>
      </c>
      <c r="R123">
        <f t="shared" si="20"/>
        <v>41</v>
      </c>
      <c r="V123">
        <v>41</v>
      </c>
      <c r="W123">
        <f t="shared" si="21"/>
        <v>41</v>
      </c>
      <c r="X123">
        <f t="shared" si="22"/>
        <v>13</v>
      </c>
      <c r="Y123">
        <f t="shared" si="23"/>
        <v>13</v>
      </c>
      <c r="Z123">
        <f t="shared" si="24"/>
        <v>13</v>
      </c>
      <c r="AA123">
        <f t="shared" si="25"/>
        <v>53</v>
      </c>
    </row>
    <row r="124" spans="1:27" x14ac:dyDescent="0.4">
      <c r="A124" t="s">
        <v>904</v>
      </c>
      <c r="C124" t="s">
        <v>907</v>
      </c>
      <c r="D124" t="s">
        <v>908</v>
      </c>
      <c r="E124" s="53" t="s">
        <v>905</v>
      </c>
      <c r="F124" s="53" t="s">
        <v>906</v>
      </c>
      <c r="G124" s="53" t="s">
        <v>5031</v>
      </c>
      <c r="H124" s="53" t="s">
        <v>906</v>
      </c>
      <c r="I124" s="53" t="s">
        <v>4650</v>
      </c>
      <c r="J124" t="s">
        <v>5032</v>
      </c>
      <c r="K124" t="str">
        <f t="shared" si="13"/>
        <v>GTGAACAAGACGTGTGATGAACAGTACCTAAACCTCTTAACCCTTCGTCAGTTACAAAATCCCAAAAAACGCCATG</v>
      </c>
      <c r="L124" t="str">
        <f t="shared" si="14"/>
        <v>GTACCGCAAAAAACCCTAAAACATTGACTGCTTCCCAATTCTCCAAATCCATGACAAGTAGTGTGCAGAACAAGTG</v>
      </c>
      <c r="M124">
        <f t="shared" si="15"/>
        <v>1</v>
      </c>
      <c r="N124" t="e">
        <f t="shared" si="16"/>
        <v>#VALUE!</v>
      </c>
      <c r="O124" t="e">
        <f t="shared" si="17"/>
        <v>#VALUE!</v>
      </c>
      <c r="P124" t="e">
        <f t="shared" si="18"/>
        <v>#VALUE!</v>
      </c>
      <c r="Q124">
        <f t="shared" si="19"/>
        <v>37</v>
      </c>
      <c r="R124" t="e">
        <f t="shared" si="20"/>
        <v>#VALUE!</v>
      </c>
      <c r="U124">
        <v>37</v>
      </c>
      <c r="W124">
        <f t="shared" si="21"/>
        <v>37</v>
      </c>
      <c r="X124">
        <f t="shared" si="22"/>
        <v>14</v>
      </c>
      <c r="Y124">
        <f t="shared" si="23"/>
        <v>17</v>
      </c>
      <c r="Z124">
        <f t="shared" si="24"/>
        <v>17</v>
      </c>
      <c r="AA124">
        <f t="shared" si="25"/>
        <v>53</v>
      </c>
    </row>
    <row r="125" spans="1:27" x14ac:dyDescent="0.4">
      <c r="A125" t="s">
        <v>855</v>
      </c>
      <c r="B125" s="53">
        <v>42</v>
      </c>
      <c r="C125" t="s">
        <v>858</v>
      </c>
      <c r="D125" t="s">
        <v>859</v>
      </c>
      <c r="E125" s="53" t="s">
        <v>856</v>
      </c>
      <c r="F125" s="53" t="s">
        <v>857</v>
      </c>
      <c r="G125" s="53" t="s">
        <v>5382</v>
      </c>
      <c r="H125" s="53" t="s">
        <v>856</v>
      </c>
      <c r="I125" s="53" t="s">
        <v>4650</v>
      </c>
      <c r="J125" t="s">
        <v>5383</v>
      </c>
      <c r="K125" t="str">
        <f t="shared" si="13"/>
        <v>ATATAGGGTTGTTTTACATGAACGAACCTGGAACTATTGTAGACGTCGTAATTGTAGTTTTGTGCAGGAAGGACAC</v>
      </c>
      <c r="L125" t="str">
        <f t="shared" si="14"/>
        <v>CACAGGAAGGACGTGTTTTGATGTTAATGCTGCAGATGTTATCAAGGTCCAAGCAAGTACATTTTGTTGGGATATA</v>
      </c>
      <c r="M125" t="e">
        <f t="shared" si="15"/>
        <v>#VALUE!</v>
      </c>
      <c r="N125">
        <f t="shared" si="16"/>
        <v>1</v>
      </c>
      <c r="O125">
        <f t="shared" si="17"/>
        <v>35</v>
      </c>
      <c r="P125" t="e">
        <f t="shared" si="18"/>
        <v>#VALUE!</v>
      </c>
      <c r="Q125" t="e">
        <f t="shared" si="19"/>
        <v>#VALUE!</v>
      </c>
      <c r="R125" t="e">
        <f t="shared" si="20"/>
        <v>#VALUE!</v>
      </c>
      <c r="S125">
        <v>35</v>
      </c>
      <c r="W125">
        <f t="shared" si="21"/>
        <v>35</v>
      </c>
      <c r="X125">
        <f t="shared" si="22"/>
        <v>19</v>
      </c>
      <c r="Y125">
        <f t="shared" si="23"/>
        <v>19</v>
      </c>
      <c r="Z125">
        <f t="shared" si="24"/>
        <v>19</v>
      </c>
      <c r="AA125">
        <f t="shared" si="25"/>
        <v>53</v>
      </c>
    </row>
    <row r="126" spans="1:27" x14ac:dyDescent="0.4">
      <c r="A126" t="s">
        <v>670</v>
      </c>
      <c r="C126" t="s">
        <v>673</v>
      </c>
      <c r="D126" t="s">
        <v>674</v>
      </c>
      <c r="E126" s="53" t="s">
        <v>671</v>
      </c>
      <c r="F126" s="53" t="s">
        <v>672</v>
      </c>
      <c r="G126" s="53" t="s">
        <v>5467</v>
      </c>
      <c r="H126" s="53" t="s">
        <v>671</v>
      </c>
      <c r="I126" s="53" t="s">
        <v>4650</v>
      </c>
      <c r="J126" t="s">
        <v>5468</v>
      </c>
      <c r="K126" t="str">
        <f t="shared" si="13"/>
        <v>GTCTACTATCGAAGTCATTCACCAAGTTTTGACAAGGTTACATTTTACATACGTCCGTAATGATACAGCGAACCCT</v>
      </c>
      <c r="L126" t="str">
        <f t="shared" si="14"/>
        <v>TCCCAAGCGACATAGTAATGCCTGCATACATTTTACATTGGAACAGTTTTGAACCACTTACTGAAGCTATCATCTG</v>
      </c>
      <c r="M126">
        <f t="shared" si="15"/>
        <v>1</v>
      </c>
      <c r="N126" t="e">
        <f t="shared" si="16"/>
        <v>#VALUE!</v>
      </c>
      <c r="O126">
        <f t="shared" si="17"/>
        <v>32</v>
      </c>
      <c r="P126" t="e">
        <f t="shared" si="18"/>
        <v>#VALUE!</v>
      </c>
      <c r="Q126" t="e">
        <f t="shared" si="19"/>
        <v>#VALUE!</v>
      </c>
      <c r="R126" t="e">
        <f t="shared" si="20"/>
        <v>#VALUE!</v>
      </c>
      <c r="S126">
        <v>32</v>
      </c>
      <c r="W126">
        <f t="shared" si="21"/>
        <v>32</v>
      </c>
      <c r="X126">
        <f t="shared" si="22"/>
        <v>22</v>
      </c>
      <c r="Y126">
        <f t="shared" si="23"/>
        <v>20</v>
      </c>
      <c r="Z126">
        <f t="shared" si="24"/>
        <v>22</v>
      </c>
      <c r="AA126">
        <f t="shared" si="25"/>
        <v>53</v>
      </c>
    </row>
    <row r="127" spans="1:27" x14ac:dyDescent="0.4">
      <c r="A127" t="s">
        <v>3929</v>
      </c>
      <c r="B127" s="53">
        <v>43</v>
      </c>
      <c r="C127" t="s">
        <v>3932</v>
      </c>
      <c r="D127" t="s">
        <v>5985</v>
      </c>
      <c r="E127" s="53" t="s">
        <v>3930</v>
      </c>
      <c r="F127" s="53" t="s">
        <v>3931</v>
      </c>
      <c r="G127" s="53" t="s">
        <v>5986</v>
      </c>
      <c r="H127" s="53" t="s">
        <v>3930</v>
      </c>
      <c r="I127" s="53" t="s">
        <v>4650</v>
      </c>
      <c r="J127" t="s">
        <v>5987</v>
      </c>
      <c r="K127" t="str">
        <f t="shared" si="13"/>
        <v>ATATGGAAACATCGTAGGGAGAGGAGGGGCTTCAACCCTCGCAGGGTTTTACCGTGGGACAAGGTATATTTCACCT</v>
      </c>
      <c r="L127" t="str">
        <f t="shared" si="14"/>
        <v>TCCACTTTATATGGAACAGGGTGCCATTTTGGGACGCTCCCAACTTCGGGGAGGAGAGGGATGCTACAAAGGTATA</v>
      </c>
      <c r="M127">
        <f t="shared" si="15"/>
        <v>1</v>
      </c>
      <c r="N127" t="e">
        <f t="shared" si="16"/>
        <v>#VALUE!</v>
      </c>
      <c r="O127">
        <f t="shared" si="17"/>
        <v>33</v>
      </c>
      <c r="P127" t="e">
        <f t="shared" si="18"/>
        <v>#VALUE!</v>
      </c>
      <c r="Q127" t="e">
        <f t="shared" si="19"/>
        <v>#VALUE!</v>
      </c>
      <c r="R127" t="e">
        <f t="shared" si="20"/>
        <v>#VALUE!</v>
      </c>
      <c r="S127">
        <v>33</v>
      </c>
      <c r="W127">
        <f t="shared" si="21"/>
        <v>33</v>
      </c>
      <c r="X127">
        <f t="shared" si="22"/>
        <v>21</v>
      </c>
      <c r="Y127">
        <f t="shared" si="23"/>
        <v>21</v>
      </c>
      <c r="Z127">
        <f t="shared" si="24"/>
        <v>21</v>
      </c>
      <c r="AA127">
        <f t="shared" si="25"/>
        <v>53</v>
      </c>
    </row>
    <row r="128" spans="1:27" x14ac:dyDescent="0.4">
      <c r="A128" s="63" t="s">
        <v>3849</v>
      </c>
      <c r="B128" s="49">
        <v>45</v>
      </c>
      <c r="C128" s="48" t="s">
        <v>3852</v>
      </c>
      <c r="D128" s="48" t="s">
        <v>3853</v>
      </c>
      <c r="E128" s="49" t="s">
        <v>3850</v>
      </c>
      <c r="F128" s="49" t="s">
        <v>3851</v>
      </c>
      <c r="G128" s="49" t="s">
        <v>5993</v>
      </c>
      <c r="H128" s="49" t="s">
        <v>3851</v>
      </c>
      <c r="I128" s="49" t="s">
        <v>4650</v>
      </c>
      <c r="J128" s="48" t="s">
        <v>5994</v>
      </c>
      <c r="K128" t="str">
        <f t="shared" si="13"/>
        <v>CAAAACCACACCAGAGTTTAGGTTCACCCTGTGTGACTGAGTGGCTACTTCAAGAAGGTCCTATGCCCCAGCAACC</v>
      </c>
      <c r="L128" t="str">
        <f t="shared" si="14"/>
        <v>CCAACGACCCCGTATCCTGGAAGAACTTCATCGGTGAGTCAGTGTGTCCCACTTGGATTTGAGACCACACCAAAAC</v>
      </c>
      <c r="M128">
        <f t="shared" si="15"/>
        <v>1</v>
      </c>
      <c r="N128" t="e">
        <f t="shared" si="16"/>
        <v>#VALUE!</v>
      </c>
      <c r="O128" t="e">
        <f t="shared" si="17"/>
        <v>#VALUE!</v>
      </c>
      <c r="P128" t="e">
        <f t="shared" si="18"/>
        <v>#VALUE!</v>
      </c>
      <c r="Q128">
        <f t="shared" si="19"/>
        <v>43</v>
      </c>
      <c r="R128" t="e">
        <f t="shared" si="20"/>
        <v>#VALUE!</v>
      </c>
      <c r="U128">
        <v>43</v>
      </c>
      <c r="W128">
        <f t="shared" si="21"/>
        <v>43</v>
      </c>
      <c r="X128">
        <f t="shared" si="22"/>
        <v>11</v>
      </c>
      <c r="Y128">
        <f t="shared" si="23"/>
        <v>11</v>
      </c>
      <c r="Z128">
        <f t="shared" si="24"/>
        <v>11</v>
      </c>
      <c r="AA128">
        <f t="shared" si="25"/>
        <v>53</v>
      </c>
    </row>
    <row r="129" spans="1:27" x14ac:dyDescent="0.4">
      <c r="A129" t="s">
        <v>3166</v>
      </c>
      <c r="B129" s="53">
        <v>43</v>
      </c>
      <c r="C129" t="s">
        <v>3169</v>
      </c>
      <c r="D129" t="s">
        <v>5997</v>
      </c>
      <c r="E129" s="53" t="s">
        <v>3167</v>
      </c>
      <c r="F129" s="53" t="s">
        <v>3168</v>
      </c>
      <c r="G129" s="53" t="s">
        <v>5998</v>
      </c>
      <c r="H129" s="53" t="s">
        <v>3168</v>
      </c>
      <c r="I129" s="53" t="s">
        <v>4650</v>
      </c>
      <c r="J129" t="s">
        <v>5999</v>
      </c>
      <c r="K129" t="str">
        <f t="shared" si="13"/>
        <v>CTTGATAGGACTGAGGGTAACTTTACGCCTAAACGTTCAGGAGGTTTCCGAGTGGACTCAAGGAGGACCAACAATA</v>
      </c>
      <c r="L129" t="str">
        <f t="shared" si="14"/>
        <v>ATAACAACCAGGAGGAACTCAGGTGAGCCTTTGGAGGACTTGCAAATCCGCATTTCAATGGGAGTCAGGATAGTTC</v>
      </c>
      <c r="M129">
        <f t="shared" si="15"/>
        <v>1</v>
      </c>
      <c r="N129" t="e">
        <f t="shared" si="16"/>
        <v>#VALUE!</v>
      </c>
      <c r="O129" t="e">
        <f t="shared" si="17"/>
        <v>#VALUE!</v>
      </c>
      <c r="P129" t="e">
        <f t="shared" si="18"/>
        <v>#VALUE!</v>
      </c>
      <c r="Q129">
        <f t="shared" si="19"/>
        <v>33</v>
      </c>
      <c r="R129" t="e">
        <f t="shared" si="20"/>
        <v>#VALUE!</v>
      </c>
      <c r="U129">
        <v>33</v>
      </c>
      <c r="W129">
        <f t="shared" si="21"/>
        <v>33</v>
      </c>
      <c r="X129">
        <f t="shared" si="22"/>
        <v>21</v>
      </c>
      <c r="Y129">
        <f t="shared" si="23"/>
        <v>21</v>
      </c>
      <c r="Z129">
        <f t="shared" si="24"/>
        <v>21</v>
      </c>
      <c r="AA129">
        <f t="shared" si="25"/>
        <v>53</v>
      </c>
    </row>
    <row r="130" spans="1:27" x14ac:dyDescent="0.4">
      <c r="A130" t="s">
        <v>3438</v>
      </c>
      <c r="B130" s="53">
        <v>32</v>
      </c>
      <c r="C130" t="s">
        <v>3441</v>
      </c>
      <c r="D130" t="s">
        <v>3442</v>
      </c>
      <c r="E130" s="53" t="s">
        <v>3439</v>
      </c>
      <c r="F130" s="53" t="s">
        <v>3440</v>
      </c>
      <c r="G130" s="53" t="s">
        <v>4718</v>
      </c>
      <c r="H130" s="53" t="s">
        <v>4719</v>
      </c>
      <c r="I130" s="53" t="s">
        <v>157</v>
      </c>
      <c r="J130" t="s">
        <v>4720</v>
      </c>
      <c r="K130" t="str">
        <f t="shared" ref="K130:K193" si="26" xml:space="preserve"> SUBSTITUTE( SUBSTITUTE( SUBSTITUTE( SUBSTITUTE( SUBSTITUTE( SUBSTITUTE( SUBSTITUTE( SUBSTITUTE( J130, "A", 1), "C", 2), "G", 3),"T", 4), 1, "T"), 2, "G"), 3, "C"), 4, "A")</f>
        <v>CTGACAGAACCTTGGCAACGATGTCGCTATACGGGTCCTCCCGCTGTAACCACACAAGGCCCTTCTAGCCTTCTCG</v>
      </c>
      <c r="L130" t="str">
        <f t="shared" ref="L130:L193" si="27">MID(K130,77,1) &amp; MID(K130,76,1) &amp; MID(K130,75,1) &amp; MID(K130,74,1) &amp; MID(K130,73,1) &amp; MID(K130,72,1) &amp; MID(K130,71,1) &amp; MID(K130,70,1) &amp; MID(K130,69,1) &amp; MID(K130,68,1) &amp; MID(K130,67,1) &amp; MID(K130,66,1) &amp; MID(K130,65,1) &amp; MID(K130,64,1) &amp; MID(K130,63,1) &amp; MID(K130,62,1) &amp; MID(K130,61,1) &amp;MID(K130,60,1) &amp; MID(K130,59,1) &amp; MID(K130,58,1) &amp; MID(K130,57,1) &amp; MID(K130,56,1) &amp; MID(K130,55,1) &amp; MID(K130,54,1) &amp; MID(K130,53,1) &amp; MID(K130,52,1) &amp; MID(K130,51,1) &amp; MID(K130,50,1) &amp; MID(K130,49,1) &amp; MID(K130,48,1) &amp; MID(K130,47,1) &amp; MID(K130,46,1) &amp; MID(K130,45,1) &amp; MID(K130,44,1) &amp; MID(K130,43,1) &amp; MID(K130,42,1) &amp; MID(K130,41,1) &amp; MID(K130,40,1) &amp; MID(K130,39,1) &amp; MID(K130,38,1) &amp; MID(K130,37,1) &amp; MID(K130,36,1) &amp; MID(K130,35,1) &amp; MID(K130,34,1) &amp; MID(K130,33,1) &amp; MID(K130,32,1) &amp; MID(K130,31,1) &amp; MID(K130,30,1) &amp; MID(K130,29,1) &amp; MID(K130,28,1) &amp; MID(K130,27,1) &amp; MID(K130,26,1) &amp; MID(K130,25,1) &amp; MID(K130,24,1) &amp; MID(K130,23,1) &amp; MID(K130,22,1) &amp; MID(K130,21,1) &amp; MID(K130,20,1) &amp; MID(K130,19,1) &amp; MID(K130,18,1) &amp; MID(K130,17,1) &amp; MID(K130,16,1) &amp; MID(K130,15,1) &amp; MID(K130,14,1) &amp; MID(K130,13,1) &amp; MID(K130,12,1) &amp; MID(K130,11,1) &amp; MID(K130,10,1) &amp; MID(K130,9,1) &amp; MID(K130,8,1) &amp; MID(K130,7,1) &amp; MID(K130,6,1) &amp; MID(K130,5,1) &amp; MID(K130,4,1) &amp; MID(K130,3,1) &amp; MID(K130,2,1) &amp; MID(K130,1,1)</f>
        <v>GCTCTTCCGATCTTCCCGGAACACACCAATGTCGCCCTCCTGGGCATATCGCTGTAGCAACGGTTCCAAGACAGTC</v>
      </c>
      <c r="M130">
        <f t="shared" ref="M130:M193" si="28">FIND(C130,J130)</f>
        <v>1</v>
      </c>
      <c r="N130" t="e">
        <f t="shared" ref="N130:N193" si="29">FIND(C130,L130)</f>
        <v>#VALUE!</v>
      </c>
      <c r="O130" t="e">
        <f t="shared" ref="O130:O193" si="30">FIND(E130,J130)</f>
        <v>#VALUE!</v>
      </c>
      <c r="P130" t="e">
        <f t="shared" ref="P130:P193" si="31">FIND(E130,L130)</f>
        <v>#VALUE!</v>
      </c>
      <c r="Q130" t="e">
        <f t="shared" ref="Q130:Q193" si="32">FIND(F130,J130)</f>
        <v>#VALUE!</v>
      </c>
      <c r="R130">
        <f t="shared" ref="R130:R193" si="33">FIND(F130,L130)</f>
        <v>37</v>
      </c>
      <c r="V130">
        <v>37</v>
      </c>
      <c r="W130">
        <f t="shared" ref="W130:W193" si="34">MAX(S130:V130)</f>
        <v>37</v>
      </c>
      <c r="X130">
        <f t="shared" ref="X130:X193" si="35">LEN(E130)</f>
        <v>16</v>
      </c>
      <c r="Y130">
        <f t="shared" ref="Y130:Y193" si="36">LEN(F130)</f>
        <v>15</v>
      </c>
      <c r="Z130">
        <f t="shared" ref="Z130:Z193" si="37">MAX(X130:Y130)</f>
        <v>16</v>
      </c>
      <c r="AA130">
        <f t="shared" si="25"/>
        <v>52</v>
      </c>
    </row>
    <row r="131" spans="1:27" x14ac:dyDescent="0.4">
      <c r="A131" t="s">
        <v>1585</v>
      </c>
      <c r="B131" s="53">
        <v>32</v>
      </c>
      <c r="C131" t="s">
        <v>1588</v>
      </c>
      <c r="D131" t="s">
        <v>1589</v>
      </c>
      <c r="E131" s="53" t="s">
        <v>1586</v>
      </c>
      <c r="F131" s="53" t="s">
        <v>1587</v>
      </c>
      <c r="G131" s="53" t="s">
        <v>4767</v>
      </c>
      <c r="H131" s="53" t="s">
        <v>4768</v>
      </c>
      <c r="I131" s="53" t="s">
        <v>157</v>
      </c>
      <c r="J131" t="s">
        <v>4769</v>
      </c>
      <c r="K131" t="str">
        <f t="shared" si="26"/>
        <v>GGACGACGTCGTTTGACAGAGTTTAATTTTAGGATGTATTCATCGAATTGAAGATACCCACTGTCATTGTTTGGAG</v>
      </c>
      <c r="L131" t="str">
        <f t="shared" si="27"/>
        <v>GAGGTTTGTTACTGTCACCCATAGAAGTTAAGCTACTTATGTAGGATTTTAATTTGAGACAGTTTGCTGCAGCAGG</v>
      </c>
      <c r="M131" t="e">
        <f t="shared" si="28"/>
        <v>#VALUE!</v>
      </c>
      <c r="N131">
        <f t="shared" si="29"/>
        <v>1</v>
      </c>
      <c r="O131" t="e">
        <f t="shared" si="30"/>
        <v>#VALUE!</v>
      </c>
      <c r="P131" t="e">
        <f t="shared" si="31"/>
        <v>#VALUE!</v>
      </c>
      <c r="Q131" t="e">
        <f t="shared" si="32"/>
        <v>#VALUE!</v>
      </c>
      <c r="R131">
        <f t="shared" si="33"/>
        <v>33</v>
      </c>
      <c r="V131">
        <v>33</v>
      </c>
      <c r="W131">
        <f t="shared" si="34"/>
        <v>33</v>
      </c>
      <c r="X131">
        <f t="shared" si="35"/>
        <v>20</v>
      </c>
      <c r="Y131">
        <f t="shared" si="36"/>
        <v>20</v>
      </c>
      <c r="Z131">
        <f t="shared" si="37"/>
        <v>20</v>
      </c>
      <c r="AA131">
        <f t="shared" ref="AA131:AA194" si="38">(W131+Z131)-1</f>
        <v>52</v>
      </c>
    </row>
    <row r="132" spans="1:27" x14ac:dyDescent="0.4">
      <c r="A132" t="s">
        <v>1815</v>
      </c>
      <c r="B132" s="53">
        <v>32</v>
      </c>
      <c r="C132" t="s">
        <v>1818</v>
      </c>
      <c r="D132" t="s">
        <v>1819</v>
      </c>
      <c r="E132" s="53" t="s">
        <v>1816</v>
      </c>
      <c r="F132" s="53" t="s">
        <v>1817</v>
      </c>
      <c r="G132" s="53" t="s">
        <v>4949</v>
      </c>
      <c r="H132" s="53" t="s">
        <v>4950</v>
      </c>
      <c r="I132" s="53" t="s">
        <v>157</v>
      </c>
      <c r="J132" t="s">
        <v>4951</v>
      </c>
      <c r="K132" t="str">
        <f t="shared" si="26"/>
        <v>AAAGTGAAAGGTTATTTTCCAAGTGTTACATGACGAAACTATCGATAGGGTAAGTGATACTGGATAGTTTTTATCC</v>
      </c>
      <c r="L132" t="str">
        <f t="shared" si="27"/>
        <v>CCTATTTTTGATAGGTCATAGTGAATGGGATAGCTATCAAAGCAGTACATTGTGAACCTTTTATTGGAAAGTGAAA</v>
      </c>
      <c r="M132" t="e">
        <f t="shared" si="28"/>
        <v>#VALUE!</v>
      </c>
      <c r="N132">
        <f t="shared" si="29"/>
        <v>1</v>
      </c>
      <c r="O132" t="e">
        <f t="shared" si="30"/>
        <v>#VALUE!</v>
      </c>
      <c r="P132" t="e">
        <f t="shared" si="31"/>
        <v>#VALUE!</v>
      </c>
      <c r="Q132" t="e">
        <f t="shared" si="32"/>
        <v>#VALUE!</v>
      </c>
      <c r="R132">
        <f t="shared" si="33"/>
        <v>34</v>
      </c>
      <c r="V132">
        <v>34</v>
      </c>
      <c r="W132">
        <f t="shared" si="34"/>
        <v>34</v>
      </c>
      <c r="X132">
        <f t="shared" si="35"/>
        <v>19</v>
      </c>
      <c r="Y132">
        <f t="shared" si="36"/>
        <v>19</v>
      </c>
      <c r="Z132">
        <f t="shared" si="37"/>
        <v>19</v>
      </c>
      <c r="AA132">
        <f t="shared" si="38"/>
        <v>52</v>
      </c>
    </row>
    <row r="133" spans="1:27" x14ac:dyDescent="0.4">
      <c r="A133" t="s">
        <v>2270</v>
      </c>
      <c r="B133" s="53">
        <v>34</v>
      </c>
      <c r="C133" t="s">
        <v>2273</v>
      </c>
      <c r="D133" t="s">
        <v>2274</v>
      </c>
      <c r="E133" s="53" t="s">
        <v>2271</v>
      </c>
      <c r="F133" s="53" t="s">
        <v>2272</v>
      </c>
      <c r="G133" s="53" t="s">
        <v>5043</v>
      </c>
      <c r="H133" s="53" t="s">
        <v>5044</v>
      </c>
      <c r="I133" s="53" t="s">
        <v>157</v>
      </c>
      <c r="J133" t="s">
        <v>5045</v>
      </c>
      <c r="K133" t="str">
        <f t="shared" si="26"/>
        <v>TTTCGGGGGGTAGTTGTACGTCCGCTTATACTACGGGTACTAGACTTTTGTGTTTTTGTGTCAATCTTTTGTACGT</v>
      </c>
      <c r="L133" t="str">
        <f t="shared" si="27"/>
        <v>TGCATGTTTTCTAACTGTGTTTTTGTGTTTTCAGATCATGGGCATCATATTCGCCTGCATGTTGATGGGGGGCTTT</v>
      </c>
      <c r="M133" t="e">
        <f t="shared" si="28"/>
        <v>#VALUE!</v>
      </c>
      <c r="N133">
        <f t="shared" si="29"/>
        <v>1</v>
      </c>
      <c r="O133" t="e">
        <f t="shared" si="30"/>
        <v>#VALUE!</v>
      </c>
      <c r="P133" t="e">
        <f t="shared" si="31"/>
        <v>#VALUE!</v>
      </c>
      <c r="Q133" t="e">
        <f t="shared" si="32"/>
        <v>#VALUE!</v>
      </c>
      <c r="R133">
        <f t="shared" si="33"/>
        <v>35</v>
      </c>
      <c r="V133">
        <v>35</v>
      </c>
      <c r="W133">
        <f t="shared" si="34"/>
        <v>35</v>
      </c>
      <c r="X133">
        <f t="shared" si="35"/>
        <v>18</v>
      </c>
      <c r="Y133">
        <f t="shared" si="36"/>
        <v>16</v>
      </c>
      <c r="Z133">
        <f t="shared" si="37"/>
        <v>18</v>
      </c>
      <c r="AA133">
        <f t="shared" si="38"/>
        <v>52</v>
      </c>
    </row>
    <row r="134" spans="1:27" x14ac:dyDescent="0.4">
      <c r="A134" t="s">
        <v>156</v>
      </c>
      <c r="B134" s="53">
        <v>30</v>
      </c>
      <c r="C134" t="s">
        <v>160</v>
      </c>
      <c r="D134" t="s">
        <v>161</v>
      </c>
      <c r="E134" s="53" t="s">
        <v>5540</v>
      </c>
      <c r="F134" s="53" t="s">
        <v>5541</v>
      </c>
      <c r="G134" s="53" t="s">
        <v>5542</v>
      </c>
      <c r="H134" s="53" t="s">
        <v>5543</v>
      </c>
      <c r="I134" s="53" t="s">
        <v>157</v>
      </c>
      <c r="J134" t="s">
        <v>5544</v>
      </c>
      <c r="K134" t="str">
        <f t="shared" si="26"/>
        <v>CAAAATAGATGAAGAACAGAAAATTTTTTTTTTATATAAAAGTCCAGTAAAAGGTGTGTGGTCAAAAATCATTACG</v>
      </c>
      <c r="L134" t="str">
        <f t="shared" si="27"/>
        <v>GCATTACTAAAAACTGGTGTGTGGAAAATGACCTGAAAATATATTTTTTTTTTAAAAGACAAGAAGTAGATAAAAC</v>
      </c>
      <c r="M134" t="e">
        <f t="shared" si="28"/>
        <v>#VALUE!</v>
      </c>
      <c r="N134">
        <f t="shared" si="29"/>
        <v>1</v>
      </c>
      <c r="O134" t="e">
        <f t="shared" si="30"/>
        <v>#VALUE!</v>
      </c>
      <c r="P134" t="e">
        <f t="shared" si="31"/>
        <v>#VALUE!</v>
      </c>
      <c r="Q134" t="e">
        <f t="shared" si="32"/>
        <v>#VALUE!</v>
      </c>
      <c r="R134">
        <f t="shared" si="33"/>
        <v>31</v>
      </c>
      <c r="V134">
        <v>31</v>
      </c>
      <c r="W134">
        <f t="shared" si="34"/>
        <v>31</v>
      </c>
      <c r="X134">
        <f t="shared" si="35"/>
        <v>22</v>
      </c>
      <c r="Y134">
        <f t="shared" si="36"/>
        <v>20</v>
      </c>
      <c r="Z134">
        <f t="shared" si="37"/>
        <v>22</v>
      </c>
      <c r="AA134">
        <f t="shared" si="38"/>
        <v>52</v>
      </c>
    </row>
    <row r="135" spans="1:27" x14ac:dyDescent="0.4">
      <c r="A135" t="s">
        <v>2166</v>
      </c>
      <c r="B135" s="53">
        <v>45</v>
      </c>
      <c r="C135" t="s">
        <v>2169</v>
      </c>
      <c r="D135" t="s">
        <v>2170</v>
      </c>
      <c r="E135" s="53" t="s">
        <v>2167</v>
      </c>
      <c r="F135" s="53" t="s">
        <v>2168</v>
      </c>
      <c r="G135" s="53" t="s">
        <v>4649</v>
      </c>
      <c r="H135" s="53" t="s">
        <v>2167</v>
      </c>
      <c r="I135" s="53" t="s">
        <v>4650</v>
      </c>
      <c r="J135" t="s">
        <v>4651</v>
      </c>
      <c r="K135" t="str">
        <f t="shared" si="26"/>
        <v>GCCTTCTGGTCTAAGAGGTTCTCATAGTTTATCTTGATGTTAAGTGTATATATTCACGGCGATGAACCAGCTCTAG</v>
      </c>
      <c r="L135" t="str">
        <f t="shared" si="27"/>
        <v>GATCTCGACCAAGTAGCGGCACTTATATATGTGAATTGTAGTTCTATTTGATACTCTTGGAGAATCTGGTCTTCCG</v>
      </c>
      <c r="M135">
        <f t="shared" si="28"/>
        <v>1</v>
      </c>
      <c r="N135" t="e">
        <f t="shared" si="29"/>
        <v>#VALUE!</v>
      </c>
      <c r="O135">
        <f t="shared" si="30"/>
        <v>30</v>
      </c>
      <c r="P135" t="e">
        <f t="shared" si="31"/>
        <v>#VALUE!</v>
      </c>
      <c r="Q135" t="e">
        <f t="shared" si="32"/>
        <v>#VALUE!</v>
      </c>
      <c r="R135" t="e">
        <f t="shared" si="33"/>
        <v>#VALUE!</v>
      </c>
      <c r="S135">
        <v>30</v>
      </c>
      <c r="W135">
        <f t="shared" si="34"/>
        <v>30</v>
      </c>
      <c r="X135">
        <f t="shared" si="35"/>
        <v>23</v>
      </c>
      <c r="Y135">
        <f t="shared" si="36"/>
        <v>19</v>
      </c>
      <c r="Z135">
        <f t="shared" si="37"/>
        <v>23</v>
      </c>
      <c r="AA135">
        <f t="shared" si="38"/>
        <v>52</v>
      </c>
    </row>
    <row r="136" spans="1:27" x14ac:dyDescent="0.4">
      <c r="A136" t="s">
        <v>793</v>
      </c>
      <c r="B136" s="53">
        <v>46</v>
      </c>
      <c r="C136" t="s">
        <v>796</v>
      </c>
      <c r="D136" t="s">
        <v>797</v>
      </c>
      <c r="E136" s="53" t="s">
        <v>794</v>
      </c>
      <c r="F136" s="53" t="s">
        <v>795</v>
      </c>
      <c r="G136" s="53" t="s">
        <v>4976</v>
      </c>
      <c r="H136" s="53" t="s">
        <v>794</v>
      </c>
      <c r="I136" s="53" t="s">
        <v>4650</v>
      </c>
      <c r="J136" t="s">
        <v>4977</v>
      </c>
      <c r="K136" t="str">
        <f t="shared" si="26"/>
        <v>AGAGGACTTGATTAAATCTGGAGACTTACAGACTTACAAAAAAAATTAGAAATATAGAGAAGTCTACTTTCGTTAT</v>
      </c>
      <c r="L136" t="str">
        <f t="shared" si="27"/>
        <v>TATTGCTTTCATCTGAAGAGATATAAAGATTAAAAAAAACATTCAGACATTCAGAGGTCTAAATTAGTTCAGGAGA</v>
      </c>
      <c r="M136">
        <f t="shared" si="28"/>
        <v>1</v>
      </c>
      <c r="N136" t="e">
        <f t="shared" si="29"/>
        <v>#VALUE!</v>
      </c>
      <c r="O136">
        <f t="shared" si="30"/>
        <v>31</v>
      </c>
      <c r="P136" t="e">
        <f t="shared" si="31"/>
        <v>#VALUE!</v>
      </c>
      <c r="Q136" t="e">
        <f t="shared" si="32"/>
        <v>#VALUE!</v>
      </c>
      <c r="R136" t="e">
        <f t="shared" si="33"/>
        <v>#VALUE!</v>
      </c>
      <c r="S136">
        <v>31</v>
      </c>
      <c r="W136">
        <f t="shared" si="34"/>
        <v>31</v>
      </c>
      <c r="X136">
        <f t="shared" si="35"/>
        <v>22</v>
      </c>
      <c r="Y136">
        <f t="shared" si="36"/>
        <v>22</v>
      </c>
      <c r="Z136">
        <f t="shared" si="37"/>
        <v>22</v>
      </c>
      <c r="AA136">
        <f t="shared" si="38"/>
        <v>52</v>
      </c>
    </row>
    <row r="137" spans="1:27" x14ac:dyDescent="0.4">
      <c r="A137" s="54" t="s">
        <v>5805</v>
      </c>
      <c r="B137" s="55">
        <v>42</v>
      </c>
      <c r="C137" s="54" t="s">
        <v>1015</v>
      </c>
      <c r="D137" s="54" t="s">
        <v>5806</v>
      </c>
      <c r="E137" s="55" t="s">
        <v>1013</v>
      </c>
      <c r="F137" s="55" t="s">
        <v>1014</v>
      </c>
      <c r="G137" s="55" t="s">
        <v>5807</v>
      </c>
      <c r="H137" s="55" t="s">
        <v>1014</v>
      </c>
      <c r="I137" s="55" t="s">
        <v>4650</v>
      </c>
      <c r="J137" s="54" t="s">
        <v>5808</v>
      </c>
      <c r="K137" t="str">
        <f t="shared" si="26"/>
        <v>TTGTGTCTAGTTTACAAAAGTGTGAATATGTCACTATCAAAGTATCAAAATAGTCGACAACATTTAATACGTCTTG</v>
      </c>
      <c r="L137" t="str">
        <f t="shared" si="27"/>
        <v>GTTCTGCATAATTTACAACAGCTGATAAAACTATGAAACTATCACTGTATAAGTGTGAAAACATTTGATCTGTGTT</v>
      </c>
      <c r="M137">
        <f t="shared" si="28"/>
        <v>1</v>
      </c>
      <c r="N137" t="e">
        <f t="shared" si="29"/>
        <v>#VALUE!</v>
      </c>
      <c r="O137" t="e">
        <f t="shared" si="30"/>
        <v>#VALUE!</v>
      </c>
      <c r="P137" t="e">
        <f t="shared" si="31"/>
        <v>#VALUE!</v>
      </c>
      <c r="Q137">
        <f t="shared" si="32"/>
        <v>32</v>
      </c>
      <c r="R137" t="e">
        <f t="shared" si="33"/>
        <v>#VALUE!</v>
      </c>
      <c r="U137">
        <v>32</v>
      </c>
      <c r="W137">
        <f t="shared" si="34"/>
        <v>32</v>
      </c>
      <c r="X137">
        <f t="shared" si="35"/>
        <v>21</v>
      </c>
      <c r="Y137">
        <f t="shared" si="36"/>
        <v>21</v>
      </c>
      <c r="Z137">
        <f t="shared" si="37"/>
        <v>21</v>
      </c>
      <c r="AA137">
        <f t="shared" si="38"/>
        <v>52</v>
      </c>
    </row>
    <row r="138" spans="1:27" x14ac:dyDescent="0.4">
      <c r="A138" s="54" t="s">
        <v>5805</v>
      </c>
      <c r="B138" s="55">
        <v>42</v>
      </c>
      <c r="C138" s="54" t="s">
        <v>1015</v>
      </c>
      <c r="D138" s="54" t="s">
        <v>5806</v>
      </c>
      <c r="E138" s="55" t="s">
        <v>1013</v>
      </c>
      <c r="F138" s="55" t="s">
        <v>1014</v>
      </c>
      <c r="G138" s="55" t="s">
        <v>5807</v>
      </c>
      <c r="H138" s="55" t="s">
        <v>1014</v>
      </c>
      <c r="I138" s="55" t="s">
        <v>4650</v>
      </c>
      <c r="J138" s="54" t="s">
        <v>5810</v>
      </c>
      <c r="K138" t="str">
        <f t="shared" si="26"/>
        <v>TTGTGTCTAGTTTACAAAAGTGTGTAAATGTCACTATCAAAGTATCAAAATAGTCGACAACATTTAATACGTTTTG</v>
      </c>
      <c r="L138" t="str">
        <f t="shared" si="27"/>
        <v>GTTTTGCATAATTTACAACAGCTGATAAAACTATGAAACTATCACTGTAAATGTGTGAAAACATTTGATCTGTGTT</v>
      </c>
      <c r="M138">
        <f t="shared" si="28"/>
        <v>1</v>
      </c>
      <c r="N138" t="e">
        <f t="shared" si="29"/>
        <v>#VALUE!</v>
      </c>
      <c r="O138" t="e">
        <f t="shared" si="30"/>
        <v>#VALUE!</v>
      </c>
      <c r="P138" t="e">
        <f t="shared" si="31"/>
        <v>#VALUE!</v>
      </c>
      <c r="Q138">
        <f t="shared" si="32"/>
        <v>32</v>
      </c>
      <c r="R138" t="e">
        <f t="shared" si="33"/>
        <v>#VALUE!</v>
      </c>
      <c r="U138">
        <v>32</v>
      </c>
      <c r="W138">
        <f t="shared" si="34"/>
        <v>32</v>
      </c>
      <c r="X138">
        <f t="shared" si="35"/>
        <v>21</v>
      </c>
      <c r="Y138">
        <f t="shared" si="36"/>
        <v>21</v>
      </c>
      <c r="Z138">
        <f t="shared" si="37"/>
        <v>21</v>
      </c>
      <c r="AA138">
        <f t="shared" si="38"/>
        <v>52</v>
      </c>
    </row>
    <row r="139" spans="1:27" x14ac:dyDescent="0.4">
      <c r="A139" t="s">
        <v>2799</v>
      </c>
      <c r="B139" s="53">
        <v>42</v>
      </c>
      <c r="C139" t="s">
        <v>2802</v>
      </c>
      <c r="D139" t="s">
        <v>5884</v>
      </c>
      <c r="E139" s="53" t="s">
        <v>2800</v>
      </c>
      <c r="F139" s="53" t="s">
        <v>2801</v>
      </c>
      <c r="G139" s="53" t="s">
        <v>5885</v>
      </c>
      <c r="H139" s="53" t="s">
        <v>2800</v>
      </c>
      <c r="I139" s="53" t="s">
        <v>4650</v>
      </c>
      <c r="J139" t="s">
        <v>5886</v>
      </c>
      <c r="K139" t="str">
        <f t="shared" si="26"/>
        <v>ACGTTATATCTTGTTTAGGCTTTTTTCCGTAGTTACTTCAATTAAATTAACCTCTACTTATTGGGAACCGAAGTGT</v>
      </c>
      <c r="L139" t="str">
        <f t="shared" si="27"/>
        <v>TGTGAAGCCAAGGGTTATTCATCTCCAATTAAATTAACTTCATTGATGCCTTTTTTCGGATTTGTTCTATATTGCA</v>
      </c>
      <c r="M139">
        <f t="shared" si="28"/>
        <v>1</v>
      </c>
      <c r="N139" t="e">
        <f t="shared" si="29"/>
        <v>#VALUE!</v>
      </c>
      <c r="O139">
        <f t="shared" si="30"/>
        <v>32</v>
      </c>
      <c r="P139" t="e">
        <f t="shared" si="31"/>
        <v>#VALUE!</v>
      </c>
      <c r="Q139" t="e">
        <f t="shared" si="32"/>
        <v>#VALUE!</v>
      </c>
      <c r="R139" t="e">
        <f t="shared" si="33"/>
        <v>#VALUE!</v>
      </c>
      <c r="S139">
        <v>32</v>
      </c>
      <c r="W139">
        <f t="shared" si="34"/>
        <v>32</v>
      </c>
      <c r="X139">
        <f t="shared" si="35"/>
        <v>21</v>
      </c>
      <c r="Y139">
        <f t="shared" si="36"/>
        <v>21</v>
      </c>
      <c r="Z139">
        <f t="shared" si="37"/>
        <v>21</v>
      </c>
      <c r="AA139">
        <f t="shared" si="38"/>
        <v>52</v>
      </c>
    </row>
    <row r="140" spans="1:27" x14ac:dyDescent="0.4">
      <c r="A140" t="s">
        <v>3196</v>
      </c>
      <c r="B140" s="53">
        <v>46</v>
      </c>
      <c r="C140" t="s">
        <v>3199</v>
      </c>
      <c r="D140" t="s">
        <v>5912</v>
      </c>
      <c r="E140" s="53" t="s">
        <v>3197</v>
      </c>
      <c r="F140" s="53" t="s">
        <v>3198</v>
      </c>
      <c r="G140" s="53" t="s">
        <v>5913</v>
      </c>
      <c r="H140" s="53" t="s">
        <v>3197</v>
      </c>
      <c r="I140" s="53" t="s">
        <v>4650</v>
      </c>
      <c r="J140" t="s">
        <v>5914</v>
      </c>
      <c r="K140" t="str">
        <f t="shared" si="26"/>
        <v>GGATTCTCCTCTGCTCGTAATGTCAGTCATTTGTAATGTCAAAGGACAGACTCCATTTAGTTGTATACTGGTGAGC</v>
      </c>
      <c r="L140" t="str">
        <f t="shared" si="27"/>
        <v>CGAGTGGTCATATGTTGATTTACCTCAGACAGGAAACTGTAATGTTTACTGACTGTAATGCTCGTCTCCTCTTAGG</v>
      </c>
      <c r="M140">
        <f t="shared" si="28"/>
        <v>1</v>
      </c>
      <c r="N140" t="e">
        <f t="shared" si="29"/>
        <v>#VALUE!</v>
      </c>
      <c r="O140">
        <f t="shared" si="30"/>
        <v>36</v>
      </c>
      <c r="P140" t="e">
        <f t="shared" si="31"/>
        <v>#VALUE!</v>
      </c>
      <c r="Q140" t="e">
        <f t="shared" si="32"/>
        <v>#VALUE!</v>
      </c>
      <c r="R140" t="e">
        <f t="shared" si="33"/>
        <v>#VALUE!</v>
      </c>
      <c r="S140">
        <v>36</v>
      </c>
      <c r="W140">
        <f t="shared" si="34"/>
        <v>36</v>
      </c>
      <c r="X140">
        <f t="shared" si="35"/>
        <v>17</v>
      </c>
      <c r="Y140">
        <f t="shared" si="36"/>
        <v>17</v>
      </c>
      <c r="Z140">
        <f t="shared" si="37"/>
        <v>17</v>
      </c>
      <c r="AA140">
        <f t="shared" si="38"/>
        <v>52</v>
      </c>
    </row>
    <row r="141" spans="1:27" x14ac:dyDescent="0.4">
      <c r="A141" t="s">
        <v>3186</v>
      </c>
      <c r="B141" s="53">
        <v>47</v>
      </c>
      <c r="C141" t="s">
        <v>3189</v>
      </c>
      <c r="D141" t="s">
        <v>5957</v>
      </c>
      <c r="E141" s="53" t="s">
        <v>3187</v>
      </c>
      <c r="F141" s="53" t="s">
        <v>3188</v>
      </c>
      <c r="G141" s="53" t="s">
        <v>5958</v>
      </c>
      <c r="H141" s="53" t="s">
        <v>3188</v>
      </c>
      <c r="I141" s="53" t="s">
        <v>4650</v>
      </c>
      <c r="J141" t="s">
        <v>5959</v>
      </c>
      <c r="K141" t="str">
        <f t="shared" si="26"/>
        <v>ACGCTCTAAATAGATGAACAGGTCAGTCGGATTGAGTGACTTCCTTCAATTGCCATCAAAACATGCGTTAACGATT</v>
      </c>
      <c r="L141" t="str">
        <f t="shared" si="27"/>
        <v>TTAGCAATTGCGTACAAAACTACCGTTAACTTCCTTCAGTGAGTTAGGCTGACTGGACAAGTAGATAAATCTCGCA</v>
      </c>
      <c r="M141">
        <f t="shared" si="28"/>
        <v>1</v>
      </c>
      <c r="N141" t="e">
        <f t="shared" si="29"/>
        <v>#VALUE!</v>
      </c>
      <c r="O141" t="e">
        <f t="shared" si="30"/>
        <v>#VALUE!</v>
      </c>
      <c r="P141" t="e">
        <f t="shared" si="31"/>
        <v>#VALUE!</v>
      </c>
      <c r="Q141">
        <f t="shared" si="32"/>
        <v>37</v>
      </c>
      <c r="R141" t="e">
        <f t="shared" si="33"/>
        <v>#VALUE!</v>
      </c>
      <c r="U141">
        <v>37</v>
      </c>
      <c r="W141">
        <f t="shared" si="34"/>
        <v>37</v>
      </c>
      <c r="X141">
        <f t="shared" si="35"/>
        <v>16</v>
      </c>
      <c r="Y141">
        <f t="shared" si="36"/>
        <v>16</v>
      </c>
      <c r="Z141">
        <f t="shared" si="37"/>
        <v>16</v>
      </c>
      <c r="AA141">
        <f t="shared" si="38"/>
        <v>52</v>
      </c>
    </row>
    <row r="142" spans="1:27" x14ac:dyDescent="0.4">
      <c r="A142" s="63" t="s">
        <v>3116</v>
      </c>
      <c r="B142" s="49">
        <v>48</v>
      </c>
      <c r="C142" s="48" t="s">
        <v>3119</v>
      </c>
      <c r="D142" s="48" t="s">
        <v>3120</v>
      </c>
      <c r="E142" s="49" t="s">
        <v>3117</v>
      </c>
      <c r="F142" s="49" t="s">
        <v>3118</v>
      </c>
      <c r="G142" s="49" t="s">
        <v>6012</v>
      </c>
      <c r="H142" s="49" t="s">
        <v>3117</v>
      </c>
      <c r="I142" s="49" t="s">
        <v>4650</v>
      </c>
      <c r="J142" s="48" t="s">
        <v>6013</v>
      </c>
      <c r="K142" t="str">
        <f t="shared" si="26"/>
        <v>GACTGTTTTCACTAGACGGACTTATATAGTTATTTTCAAACACACAGACTCTCTCTAAATTATCAATAGTTTTACA</v>
      </c>
      <c r="L142" t="str">
        <f t="shared" si="27"/>
        <v>ACATTTTGATAACTATTAAATCTCTCTCAGACACACAAACTTTTATTGATATATTCAGGCAGATCACTTTTGTCAG</v>
      </c>
      <c r="M142">
        <f t="shared" si="28"/>
        <v>1</v>
      </c>
      <c r="N142" t="e">
        <f t="shared" si="29"/>
        <v>#VALUE!</v>
      </c>
      <c r="O142">
        <f t="shared" si="30"/>
        <v>42</v>
      </c>
      <c r="P142" t="e">
        <f t="shared" si="31"/>
        <v>#VALUE!</v>
      </c>
      <c r="Q142" t="e">
        <f t="shared" si="32"/>
        <v>#VALUE!</v>
      </c>
      <c r="R142" t="e">
        <f t="shared" si="33"/>
        <v>#VALUE!</v>
      </c>
      <c r="S142">
        <v>42</v>
      </c>
      <c r="W142">
        <f t="shared" si="34"/>
        <v>42</v>
      </c>
      <c r="X142">
        <f t="shared" si="35"/>
        <v>11</v>
      </c>
      <c r="Y142">
        <f t="shared" si="36"/>
        <v>11</v>
      </c>
      <c r="Z142">
        <f t="shared" si="37"/>
        <v>11</v>
      </c>
      <c r="AA142">
        <f t="shared" si="38"/>
        <v>52</v>
      </c>
    </row>
    <row r="143" spans="1:27" x14ac:dyDescent="0.4">
      <c r="A143" t="s">
        <v>3959</v>
      </c>
      <c r="B143" s="53">
        <v>42</v>
      </c>
      <c r="C143" t="s">
        <v>3962</v>
      </c>
      <c r="D143" t="s">
        <v>6027</v>
      </c>
      <c r="E143" s="53" t="s">
        <v>3960</v>
      </c>
      <c r="F143" s="53" t="s">
        <v>3961</v>
      </c>
      <c r="G143" s="53" t="s">
        <v>6028</v>
      </c>
      <c r="H143" s="53" t="s">
        <v>3960</v>
      </c>
      <c r="I143" s="53" t="s">
        <v>4650</v>
      </c>
      <c r="J143" t="s">
        <v>6029</v>
      </c>
      <c r="K143" t="str">
        <f t="shared" si="26"/>
        <v>GTCAAATTCACAATGGTGGTGCTCCTGGCAGTCTACTTGTGGTTGACCGGCCGCAGTCACGTCCACTCGCAATTGC</v>
      </c>
      <c r="L143" t="str">
        <f t="shared" si="27"/>
        <v>CGTTAACGCTCACCTGCACTGACGCCGGCCAGTTGGTGTTCATCTGACGGTCCTCGTGGTGGTAACACTTAAACTG</v>
      </c>
      <c r="M143">
        <f t="shared" si="28"/>
        <v>1</v>
      </c>
      <c r="N143" t="e">
        <f t="shared" si="29"/>
        <v>#VALUE!</v>
      </c>
      <c r="O143">
        <f t="shared" si="30"/>
        <v>32</v>
      </c>
      <c r="P143" t="e">
        <f t="shared" si="31"/>
        <v>#VALUE!</v>
      </c>
      <c r="Q143" t="e">
        <f t="shared" si="32"/>
        <v>#VALUE!</v>
      </c>
      <c r="R143" t="e">
        <f t="shared" si="33"/>
        <v>#VALUE!</v>
      </c>
      <c r="S143">
        <v>32</v>
      </c>
      <c r="W143">
        <f t="shared" si="34"/>
        <v>32</v>
      </c>
      <c r="X143">
        <f t="shared" si="35"/>
        <v>21</v>
      </c>
      <c r="Y143">
        <f t="shared" si="36"/>
        <v>21</v>
      </c>
      <c r="Z143">
        <f t="shared" si="37"/>
        <v>21</v>
      </c>
      <c r="AA143">
        <f t="shared" si="38"/>
        <v>52</v>
      </c>
    </row>
    <row r="144" spans="1:27" x14ac:dyDescent="0.4">
      <c r="A144" s="54" t="s">
        <v>4800</v>
      </c>
      <c r="B144" s="55">
        <v>37</v>
      </c>
      <c r="C144" s="54" t="s">
        <v>919</v>
      </c>
      <c r="D144" s="54" t="s">
        <v>920</v>
      </c>
      <c r="E144" s="55" t="s">
        <v>4801</v>
      </c>
      <c r="F144" s="55" t="s">
        <v>4802</v>
      </c>
      <c r="G144" s="55" t="s">
        <v>4803</v>
      </c>
      <c r="H144" s="55" t="s">
        <v>4804</v>
      </c>
      <c r="I144" s="55" t="s">
        <v>157</v>
      </c>
      <c r="J144" s="54" t="s">
        <v>4805</v>
      </c>
      <c r="K144" t="str">
        <f t="shared" si="26"/>
        <v>CAGCATACTTTTCAAGGAGTACGGCTACCGGGGACACATACCCCCAAAAGGACACTTCAAAGCATGTATGGATCCG</v>
      </c>
      <c r="L144" t="str">
        <f t="shared" si="27"/>
        <v>GCCTAGGTATGTACGAAACTTCACAGGAAAACCCCCATACACAGGGGCCATCGGCATGAGGAACTTTTCATACGAC</v>
      </c>
      <c r="M144" t="e">
        <f t="shared" si="28"/>
        <v>#VALUE!</v>
      </c>
      <c r="N144">
        <f t="shared" si="29"/>
        <v>1</v>
      </c>
      <c r="O144" t="e">
        <f t="shared" si="30"/>
        <v>#VALUE!</v>
      </c>
      <c r="P144" t="e">
        <f t="shared" si="31"/>
        <v>#VALUE!</v>
      </c>
      <c r="Q144" t="e">
        <f t="shared" si="32"/>
        <v>#VALUE!</v>
      </c>
      <c r="R144">
        <f t="shared" si="33"/>
        <v>36</v>
      </c>
      <c r="V144">
        <v>36</v>
      </c>
      <c r="W144">
        <f t="shared" si="34"/>
        <v>36</v>
      </c>
      <c r="X144">
        <f t="shared" si="35"/>
        <v>16</v>
      </c>
      <c r="Y144">
        <f t="shared" si="36"/>
        <v>16</v>
      </c>
      <c r="Z144">
        <f t="shared" si="37"/>
        <v>16</v>
      </c>
      <c r="AA144">
        <f t="shared" si="38"/>
        <v>51</v>
      </c>
    </row>
    <row r="145" spans="1:27" x14ac:dyDescent="0.4">
      <c r="A145" t="s">
        <v>1837</v>
      </c>
      <c r="B145" s="53">
        <v>37</v>
      </c>
      <c r="C145" t="s">
        <v>1840</v>
      </c>
      <c r="D145" t="s">
        <v>1841</v>
      </c>
      <c r="E145" s="53" t="s">
        <v>1838</v>
      </c>
      <c r="F145" s="53" t="s">
        <v>1839</v>
      </c>
      <c r="G145" s="53" t="s">
        <v>5067</v>
      </c>
      <c r="H145" s="53" t="s">
        <v>5068</v>
      </c>
      <c r="I145" s="53" t="s">
        <v>157</v>
      </c>
      <c r="J145" t="s">
        <v>5069</v>
      </c>
      <c r="K145" t="str">
        <f t="shared" si="26"/>
        <v>GTAAGGATGGAACGATGTGATTTCCTTACGTAATGTTTTGACTTCCTCGTTGTACAGAAATCTCGTGTTAGTGTCG</v>
      </c>
      <c r="L145" t="str">
        <f t="shared" si="27"/>
        <v>GCTGTGATTGTGCTCTAAAGACATGTTGCTCCTTCAGTTTTGTAATGCATTCCTTTAGTGTAGCAAGGTAGGAATG</v>
      </c>
      <c r="M145" t="e">
        <f t="shared" si="28"/>
        <v>#VALUE!</v>
      </c>
      <c r="N145">
        <f t="shared" si="29"/>
        <v>1</v>
      </c>
      <c r="O145" t="e">
        <f t="shared" si="30"/>
        <v>#VALUE!</v>
      </c>
      <c r="P145" t="e">
        <f t="shared" si="31"/>
        <v>#VALUE!</v>
      </c>
      <c r="Q145" t="e">
        <f t="shared" si="32"/>
        <v>#VALUE!</v>
      </c>
      <c r="R145">
        <f t="shared" si="33"/>
        <v>35</v>
      </c>
      <c r="V145">
        <v>35</v>
      </c>
      <c r="W145">
        <f t="shared" si="34"/>
        <v>35</v>
      </c>
      <c r="X145">
        <f t="shared" si="35"/>
        <v>17</v>
      </c>
      <c r="Y145">
        <f t="shared" si="36"/>
        <v>17</v>
      </c>
      <c r="Z145">
        <f t="shared" si="37"/>
        <v>17</v>
      </c>
      <c r="AA145">
        <f t="shared" si="38"/>
        <v>51</v>
      </c>
    </row>
    <row r="146" spans="1:27" x14ac:dyDescent="0.4">
      <c r="A146" t="s">
        <v>3372</v>
      </c>
      <c r="C146" t="s">
        <v>3375</v>
      </c>
      <c r="D146" t="s">
        <v>3376</v>
      </c>
      <c r="E146" s="53" t="s">
        <v>3373</v>
      </c>
      <c r="F146" s="53" t="s">
        <v>3374</v>
      </c>
      <c r="G146" s="53" t="s">
        <v>5385</v>
      </c>
      <c r="H146" s="53" t="s">
        <v>5386</v>
      </c>
      <c r="I146" s="53" t="s">
        <v>157</v>
      </c>
      <c r="J146" t="s">
        <v>5387</v>
      </c>
      <c r="K146" t="str">
        <f t="shared" si="26"/>
        <v>GTTCTTGTGGCTCTAGAGGAAGTTTGATCCTCACCTCAAGCTGCTCTGTTGGCGGCTTCTAGCCTTCTCGTGTGCA</v>
      </c>
      <c r="L146" t="str">
        <f t="shared" si="27"/>
        <v>ACGTGTGCTCTTCCGATCTTCGGCGGTTGTCTCGTCGAACTCCACTCCTAGTTTGAAGGAGATCTCGGTGTTCTTG</v>
      </c>
      <c r="M146">
        <f t="shared" si="28"/>
        <v>1</v>
      </c>
      <c r="N146" t="e">
        <f t="shared" si="29"/>
        <v>#VALUE!</v>
      </c>
      <c r="O146" t="e">
        <f t="shared" si="30"/>
        <v>#VALUE!</v>
      </c>
      <c r="P146" t="e">
        <f t="shared" si="31"/>
        <v>#VALUE!</v>
      </c>
      <c r="Q146" t="e">
        <f t="shared" si="32"/>
        <v>#VALUE!</v>
      </c>
      <c r="R146">
        <f t="shared" si="33"/>
        <v>35</v>
      </c>
      <c r="V146">
        <v>35</v>
      </c>
      <c r="W146">
        <f t="shared" si="34"/>
        <v>35</v>
      </c>
      <c r="X146">
        <f t="shared" si="35"/>
        <v>17</v>
      </c>
      <c r="Y146">
        <f t="shared" si="36"/>
        <v>17</v>
      </c>
      <c r="Z146">
        <f t="shared" si="37"/>
        <v>17</v>
      </c>
      <c r="AA146">
        <f t="shared" si="38"/>
        <v>51</v>
      </c>
    </row>
    <row r="147" spans="1:27" x14ac:dyDescent="0.4">
      <c r="A147" s="54" t="s">
        <v>5724</v>
      </c>
      <c r="B147" s="55">
        <v>36</v>
      </c>
      <c r="C147" s="54" t="s">
        <v>3407</v>
      </c>
      <c r="D147" s="54" t="s">
        <v>3408</v>
      </c>
      <c r="E147" s="55" t="s">
        <v>3405</v>
      </c>
      <c r="F147" s="55" t="s">
        <v>3406</v>
      </c>
      <c r="G147" s="55" t="s">
        <v>5725</v>
      </c>
      <c r="H147" s="55" t="s">
        <v>5726</v>
      </c>
      <c r="I147" s="55" t="s">
        <v>157</v>
      </c>
      <c r="J147" s="54" t="s">
        <v>5727</v>
      </c>
      <c r="K147" t="str">
        <f t="shared" si="26"/>
        <v>AACTGTGTGGTAGACGGTTAATATTATGTGGAATGTGTAAGGTTTTCGTTCTTATGGTGGTAATGAAATCTGTAAC</v>
      </c>
      <c r="L147" t="str">
        <f t="shared" si="27"/>
        <v>CAATGTCTAAAGTAATGGTGGTATTCTTGCTTTTGGAATGTGTAAGGTGTATTATAATTGGCAGATGGTGTGTCAA</v>
      </c>
      <c r="M147" t="e">
        <f t="shared" si="28"/>
        <v>#VALUE!</v>
      </c>
      <c r="N147">
        <f t="shared" si="29"/>
        <v>1</v>
      </c>
      <c r="O147" t="e">
        <f t="shared" si="30"/>
        <v>#VALUE!</v>
      </c>
      <c r="P147" t="e">
        <f t="shared" si="31"/>
        <v>#VALUE!</v>
      </c>
      <c r="Q147" t="e">
        <f t="shared" si="32"/>
        <v>#VALUE!</v>
      </c>
      <c r="R147">
        <f t="shared" si="33"/>
        <v>34</v>
      </c>
      <c r="V147">
        <v>34</v>
      </c>
      <c r="W147">
        <f t="shared" si="34"/>
        <v>34</v>
      </c>
      <c r="X147">
        <f t="shared" si="35"/>
        <v>18</v>
      </c>
      <c r="Y147">
        <f t="shared" si="36"/>
        <v>18</v>
      </c>
      <c r="Z147">
        <f t="shared" si="37"/>
        <v>18</v>
      </c>
      <c r="AA147">
        <f t="shared" si="38"/>
        <v>51</v>
      </c>
    </row>
    <row r="148" spans="1:27" x14ac:dyDescent="0.4">
      <c r="A148" s="54" t="s">
        <v>5724</v>
      </c>
      <c r="B148" s="55">
        <v>36</v>
      </c>
      <c r="C148" s="54" t="s">
        <v>3407</v>
      </c>
      <c r="D148" s="54" t="s">
        <v>3408</v>
      </c>
      <c r="E148" s="55" t="s">
        <v>3405</v>
      </c>
      <c r="F148" s="55" t="s">
        <v>3406</v>
      </c>
      <c r="G148" s="55" t="s">
        <v>5725</v>
      </c>
      <c r="H148" s="55" t="s">
        <v>5729</v>
      </c>
      <c r="I148" s="55" t="s">
        <v>157</v>
      </c>
      <c r="J148" s="54" t="s">
        <v>5730</v>
      </c>
      <c r="K148" t="str">
        <f t="shared" si="26"/>
        <v>AACTGTGTTGTAGACGGTTAATATTATGTGGAATGGGTAAGGTTTTCGTTCTTATGGTGGTAATGAAATCTGTAAC</v>
      </c>
      <c r="L148" t="str">
        <f t="shared" si="27"/>
        <v>CAATGTCTAAAGTAATGGTGGTATTCTTGCTTTTGGAATGGGTAAGGTGTATTATAATTGGCAGATGTTGTGTCAA</v>
      </c>
      <c r="M148" t="e">
        <f t="shared" si="28"/>
        <v>#VALUE!</v>
      </c>
      <c r="N148">
        <f t="shared" si="29"/>
        <v>1</v>
      </c>
      <c r="O148" t="e">
        <f t="shared" si="30"/>
        <v>#VALUE!</v>
      </c>
      <c r="P148">
        <f t="shared" si="31"/>
        <v>34</v>
      </c>
      <c r="Q148" t="e">
        <f t="shared" si="32"/>
        <v>#VALUE!</v>
      </c>
      <c r="R148" t="e">
        <f t="shared" si="33"/>
        <v>#VALUE!</v>
      </c>
      <c r="T148">
        <v>34</v>
      </c>
      <c r="W148">
        <f t="shared" si="34"/>
        <v>34</v>
      </c>
      <c r="X148">
        <f t="shared" si="35"/>
        <v>18</v>
      </c>
      <c r="Y148">
        <f t="shared" si="36"/>
        <v>18</v>
      </c>
      <c r="Z148">
        <f t="shared" si="37"/>
        <v>18</v>
      </c>
      <c r="AA148">
        <f t="shared" si="38"/>
        <v>51</v>
      </c>
    </row>
    <row r="149" spans="1:27" x14ac:dyDescent="0.4">
      <c r="A149" s="54" t="s">
        <v>5762</v>
      </c>
      <c r="B149" s="55">
        <v>33</v>
      </c>
      <c r="C149" s="54" t="s">
        <v>1500</v>
      </c>
      <c r="D149" s="54" t="s">
        <v>1501</v>
      </c>
      <c r="E149" s="55" t="s">
        <v>1498</v>
      </c>
      <c r="F149" s="55" t="s">
        <v>1499</v>
      </c>
      <c r="G149" s="55" t="s">
        <v>5763</v>
      </c>
      <c r="H149" s="55" t="s">
        <v>5764</v>
      </c>
      <c r="I149" s="55" t="s">
        <v>157</v>
      </c>
      <c r="J149" s="54" t="s">
        <v>5765</v>
      </c>
      <c r="K149" t="str">
        <f t="shared" si="26"/>
        <v>TACCCAACCCTAATACCAAGTAACAAATGGATCTATCGATGTACAGAATTGTTTTCTGTAGTGATGCGTGCATTGG</v>
      </c>
      <c r="L149" t="str">
        <f t="shared" si="27"/>
        <v>GGTTACGTGCGTAGTGATGTCTTTTGTTAAGACATGTAGCTATCTAGGTAAACAATGAACCATAATCCCAACCCAT</v>
      </c>
      <c r="M149">
        <f t="shared" si="28"/>
        <v>1</v>
      </c>
      <c r="N149" t="e">
        <f t="shared" si="29"/>
        <v>#VALUE!</v>
      </c>
      <c r="O149" t="e">
        <f t="shared" si="30"/>
        <v>#VALUE!</v>
      </c>
      <c r="P149" t="e">
        <f t="shared" si="31"/>
        <v>#VALUE!</v>
      </c>
      <c r="Q149" t="e">
        <f t="shared" si="32"/>
        <v>#VALUE!</v>
      </c>
      <c r="R149">
        <f t="shared" si="33"/>
        <v>30</v>
      </c>
      <c r="V149">
        <v>30</v>
      </c>
      <c r="W149">
        <f t="shared" si="34"/>
        <v>30</v>
      </c>
      <c r="X149">
        <f t="shared" si="35"/>
        <v>22</v>
      </c>
      <c r="Y149">
        <f t="shared" si="36"/>
        <v>22</v>
      </c>
      <c r="Z149">
        <f t="shared" si="37"/>
        <v>22</v>
      </c>
      <c r="AA149">
        <f t="shared" si="38"/>
        <v>51</v>
      </c>
    </row>
    <row r="150" spans="1:27" x14ac:dyDescent="0.4">
      <c r="A150" s="54" t="s">
        <v>5762</v>
      </c>
      <c r="B150" s="55">
        <v>33</v>
      </c>
      <c r="C150" s="54" t="s">
        <v>1500</v>
      </c>
      <c r="D150" s="54" t="s">
        <v>1501</v>
      </c>
      <c r="E150" s="55" t="s">
        <v>1498</v>
      </c>
      <c r="F150" s="55" t="s">
        <v>1499</v>
      </c>
      <c r="G150" s="55" t="s">
        <v>5763</v>
      </c>
      <c r="H150" s="55" t="s">
        <v>5764</v>
      </c>
      <c r="I150" s="55" t="s">
        <v>157</v>
      </c>
      <c r="J150" s="54" t="s">
        <v>5767</v>
      </c>
      <c r="K150" t="str">
        <f t="shared" si="26"/>
        <v>TACCCAACCCTAATACCAAGTAACAAATGGATCTATCGATGTACAGAATTGTTTTCTGATACGTTCATTGGTAAAA</v>
      </c>
      <c r="L150" t="str">
        <f t="shared" si="27"/>
        <v>AAAATGGTTACTTGCATAGTCTTTTGTTAAGACATGTAGCTATCTAGGTAAACAATGAACCATAATCCCAACCCAT</v>
      </c>
      <c r="M150">
        <f t="shared" si="28"/>
        <v>1</v>
      </c>
      <c r="N150" t="e">
        <f t="shared" si="29"/>
        <v>#VALUE!</v>
      </c>
      <c r="O150" t="e">
        <f t="shared" si="30"/>
        <v>#VALUE!</v>
      </c>
      <c r="P150" t="e">
        <f t="shared" si="31"/>
        <v>#VALUE!</v>
      </c>
      <c r="Q150" t="e">
        <f t="shared" si="32"/>
        <v>#VALUE!</v>
      </c>
      <c r="R150">
        <f t="shared" si="33"/>
        <v>30</v>
      </c>
      <c r="V150">
        <v>30</v>
      </c>
      <c r="W150">
        <f t="shared" si="34"/>
        <v>30</v>
      </c>
      <c r="X150">
        <f t="shared" si="35"/>
        <v>22</v>
      </c>
      <c r="Y150">
        <f t="shared" si="36"/>
        <v>22</v>
      </c>
      <c r="Z150">
        <f t="shared" si="37"/>
        <v>22</v>
      </c>
      <c r="AA150">
        <f t="shared" si="38"/>
        <v>51</v>
      </c>
    </row>
    <row r="151" spans="1:27" x14ac:dyDescent="0.4">
      <c r="A151" t="s">
        <v>1332</v>
      </c>
      <c r="C151" t="s">
        <v>1335</v>
      </c>
      <c r="D151" t="s">
        <v>1336</v>
      </c>
      <c r="E151" s="53" t="s">
        <v>1333</v>
      </c>
      <c r="F151" s="53" t="s">
        <v>1334</v>
      </c>
      <c r="G151" s="53" t="s">
        <v>4737</v>
      </c>
      <c r="H151" s="53" t="s">
        <v>1333</v>
      </c>
      <c r="I151" s="53" t="s">
        <v>4650</v>
      </c>
      <c r="J151" t="s">
        <v>4738</v>
      </c>
      <c r="K151" t="str">
        <f t="shared" si="26"/>
        <v>AACAAGTTACCCGTAATTACGTACAATTGTAAATTCTCAGGTCGCAATGAATGTTAATTTAAGTCTCATAAAAAAT</v>
      </c>
      <c r="L151" t="str">
        <f t="shared" si="27"/>
        <v>TAAAAAATACTCTGAATTTAATTGTAAGTAACGCTGGACTCTTAAATGTTAACATGCATTAATGCCCATTGAACAA</v>
      </c>
      <c r="M151">
        <f t="shared" si="28"/>
        <v>1</v>
      </c>
      <c r="N151" t="e">
        <f t="shared" si="29"/>
        <v>#VALUE!</v>
      </c>
      <c r="O151">
        <f t="shared" si="30"/>
        <v>34</v>
      </c>
      <c r="P151" t="e">
        <f t="shared" si="31"/>
        <v>#VALUE!</v>
      </c>
      <c r="Q151" t="e">
        <f t="shared" si="32"/>
        <v>#VALUE!</v>
      </c>
      <c r="R151" t="e">
        <f t="shared" si="33"/>
        <v>#VALUE!</v>
      </c>
      <c r="S151">
        <v>34</v>
      </c>
      <c r="W151">
        <f t="shared" si="34"/>
        <v>34</v>
      </c>
      <c r="X151">
        <f t="shared" si="35"/>
        <v>18</v>
      </c>
      <c r="Y151">
        <f t="shared" si="36"/>
        <v>18</v>
      </c>
      <c r="Z151">
        <f t="shared" si="37"/>
        <v>18</v>
      </c>
      <c r="AA151">
        <f t="shared" si="38"/>
        <v>51</v>
      </c>
    </row>
    <row r="152" spans="1:27" x14ac:dyDescent="0.4">
      <c r="A152" s="54" t="s">
        <v>4800</v>
      </c>
      <c r="B152" s="55">
        <v>40</v>
      </c>
      <c r="C152" s="54" t="s">
        <v>919</v>
      </c>
      <c r="D152" s="54" t="s">
        <v>920</v>
      </c>
      <c r="E152" s="55" t="s">
        <v>4807</v>
      </c>
      <c r="F152" s="55" t="s">
        <v>4808</v>
      </c>
      <c r="G152" s="55" t="s">
        <v>4809</v>
      </c>
      <c r="H152" s="55" t="s">
        <v>4807</v>
      </c>
      <c r="I152" s="55" t="s">
        <v>4650</v>
      </c>
      <c r="J152" s="54" t="s">
        <v>4810</v>
      </c>
      <c r="K152" t="str">
        <f t="shared" si="26"/>
        <v>CGGATCCATACATGCTTTGAAGTGTCCTTTTGTGGGTATCTGCCCCCGGTAGCCGTGCGCCTTATAAAGTATGCTG</v>
      </c>
      <c r="L152" t="str">
        <f t="shared" si="27"/>
        <v>GTCGTATGAAATATTCCGCGTGCCGATGGCCCCCGTCTATGGGTGTTTTCCTGTGAAGTTTCGTACATACCTAGGC</v>
      </c>
      <c r="M152">
        <f t="shared" si="28"/>
        <v>1</v>
      </c>
      <c r="N152" t="e">
        <f t="shared" si="29"/>
        <v>#VALUE!</v>
      </c>
      <c r="O152">
        <f t="shared" si="30"/>
        <v>36</v>
      </c>
      <c r="P152" t="e">
        <f t="shared" si="31"/>
        <v>#VALUE!</v>
      </c>
      <c r="Q152" t="e">
        <f t="shared" si="32"/>
        <v>#VALUE!</v>
      </c>
      <c r="R152" t="e">
        <f t="shared" si="33"/>
        <v>#VALUE!</v>
      </c>
      <c r="S152">
        <v>36</v>
      </c>
      <c r="W152">
        <f t="shared" si="34"/>
        <v>36</v>
      </c>
      <c r="X152">
        <f t="shared" si="35"/>
        <v>16</v>
      </c>
      <c r="Y152">
        <f t="shared" si="36"/>
        <v>16</v>
      </c>
      <c r="Z152">
        <f t="shared" si="37"/>
        <v>16</v>
      </c>
      <c r="AA152">
        <f t="shared" si="38"/>
        <v>51</v>
      </c>
    </row>
    <row r="153" spans="1:27" x14ac:dyDescent="0.4">
      <c r="A153" s="54" t="s">
        <v>4882</v>
      </c>
      <c r="B153" s="55">
        <v>42</v>
      </c>
      <c r="C153" s="54" t="s">
        <v>3777</v>
      </c>
      <c r="D153" s="54" t="s">
        <v>3778</v>
      </c>
      <c r="E153" s="55" t="s">
        <v>3775</v>
      </c>
      <c r="F153" s="55" t="s">
        <v>3776</v>
      </c>
      <c r="G153" s="55" t="s">
        <v>4879</v>
      </c>
      <c r="H153" s="55" t="s">
        <v>3776</v>
      </c>
      <c r="I153" s="55" t="s">
        <v>4650</v>
      </c>
      <c r="J153" s="54" t="s">
        <v>4883</v>
      </c>
      <c r="K153" t="str">
        <f t="shared" si="26"/>
        <v>GGTATGTCGGTCAGGTCCACGGTCGGGGGGATCATCGGGGACGTGGAGTGGGTCTGGACACAGTGCATCTAGCCTT</v>
      </c>
      <c r="L153" t="str">
        <f t="shared" si="27"/>
        <v>TTCCGATCTACGTGACACAGGTCTGGGTGAGGTGCAGGGGCTACTAGGGGGGCTGGCACCTGGACTGGCTGTATGG</v>
      </c>
      <c r="M153">
        <f t="shared" si="28"/>
        <v>1</v>
      </c>
      <c r="N153" t="e">
        <f t="shared" si="29"/>
        <v>#VALUE!</v>
      </c>
      <c r="O153" t="e">
        <f t="shared" si="30"/>
        <v>#VALUE!</v>
      </c>
      <c r="P153" t="e">
        <f t="shared" si="31"/>
        <v>#VALUE!</v>
      </c>
      <c r="Q153">
        <f t="shared" si="32"/>
        <v>34</v>
      </c>
      <c r="R153" t="e">
        <f t="shared" si="33"/>
        <v>#VALUE!</v>
      </c>
      <c r="U153">
        <v>34</v>
      </c>
      <c r="W153">
        <f t="shared" si="34"/>
        <v>34</v>
      </c>
      <c r="X153">
        <f t="shared" si="35"/>
        <v>18</v>
      </c>
      <c r="Y153">
        <f t="shared" si="36"/>
        <v>15</v>
      </c>
      <c r="Z153">
        <f t="shared" si="37"/>
        <v>18</v>
      </c>
      <c r="AA153">
        <f t="shared" si="38"/>
        <v>51</v>
      </c>
    </row>
    <row r="154" spans="1:27" x14ac:dyDescent="0.4">
      <c r="A154" s="54" t="s">
        <v>5345</v>
      </c>
      <c r="B154" s="55">
        <v>41</v>
      </c>
      <c r="C154" s="54" t="s">
        <v>1906</v>
      </c>
      <c r="D154" s="54" t="s">
        <v>1907</v>
      </c>
      <c r="E154" s="55" t="s">
        <v>1904</v>
      </c>
      <c r="F154" s="55" t="s">
        <v>1905</v>
      </c>
      <c r="G154" s="55" t="s">
        <v>5346</v>
      </c>
      <c r="H154" s="55" t="s">
        <v>1904</v>
      </c>
      <c r="I154" s="55" t="s">
        <v>4650</v>
      </c>
      <c r="J154" s="54" t="s">
        <v>5347</v>
      </c>
      <c r="K154" t="str">
        <f t="shared" si="26"/>
        <v>GAAAAGACTTAATCACGACACGAACAAGTCACAGACAATGCCCTGTATGACAATGAAGTGACTGTCTCAACTTCTT</v>
      </c>
      <c r="L154" t="str">
        <f t="shared" si="27"/>
        <v>TTCTTCAACTCTGTCAGTGAAGTAACAGTATGTCCCGTAACAGACACTGAACAAGCACAGCACTAATTCAGAAAAG</v>
      </c>
      <c r="M154">
        <f t="shared" si="28"/>
        <v>1</v>
      </c>
      <c r="N154" t="e">
        <f t="shared" si="29"/>
        <v>#VALUE!</v>
      </c>
      <c r="O154">
        <f t="shared" si="30"/>
        <v>35</v>
      </c>
      <c r="P154" t="e">
        <f t="shared" si="31"/>
        <v>#VALUE!</v>
      </c>
      <c r="Q154" t="e">
        <f t="shared" si="32"/>
        <v>#VALUE!</v>
      </c>
      <c r="R154" t="e">
        <f t="shared" si="33"/>
        <v>#VALUE!</v>
      </c>
      <c r="S154">
        <v>35</v>
      </c>
      <c r="W154">
        <f t="shared" si="34"/>
        <v>35</v>
      </c>
      <c r="X154">
        <f t="shared" si="35"/>
        <v>16</v>
      </c>
      <c r="Y154">
        <f t="shared" si="36"/>
        <v>17</v>
      </c>
      <c r="Z154">
        <f t="shared" si="37"/>
        <v>17</v>
      </c>
      <c r="AA154">
        <f t="shared" si="38"/>
        <v>51</v>
      </c>
    </row>
    <row r="155" spans="1:27" x14ac:dyDescent="0.4">
      <c r="A155" s="54" t="s">
        <v>5345</v>
      </c>
      <c r="B155" s="55">
        <v>41</v>
      </c>
      <c r="C155" s="54" t="s">
        <v>1906</v>
      </c>
      <c r="D155" s="54" t="s">
        <v>1907</v>
      </c>
      <c r="E155" s="55" t="s">
        <v>1904</v>
      </c>
      <c r="F155" s="55" t="s">
        <v>1905</v>
      </c>
      <c r="G155" s="55" t="s">
        <v>5346</v>
      </c>
      <c r="H155" s="55" t="s">
        <v>1904</v>
      </c>
      <c r="I155" s="55" t="s">
        <v>4650</v>
      </c>
      <c r="J155" s="54" t="s">
        <v>5347</v>
      </c>
      <c r="K155" t="str">
        <f t="shared" si="26"/>
        <v>GAAAAGACTTAATCACGACACGAACAAGTCACAGACAATGCCCTGTATGACAATGAAGTGACTGTCTCAACTTCTT</v>
      </c>
      <c r="L155" t="str">
        <f t="shared" si="27"/>
        <v>TTCTTCAACTCTGTCAGTGAAGTAACAGTATGTCCCGTAACAGACACTGAACAAGCACAGCACTAATTCAGAAAAG</v>
      </c>
      <c r="M155">
        <f t="shared" si="28"/>
        <v>1</v>
      </c>
      <c r="N155" t="e">
        <f t="shared" si="29"/>
        <v>#VALUE!</v>
      </c>
      <c r="O155">
        <f t="shared" si="30"/>
        <v>35</v>
      </c>
      <c r="P155" t="e">
        <f t="shared" si="31"/>
        <v>#VALUE!</v>
      </c>
      <c r="Q155" t="e">
        <f t="shared" si="32"/>
        <v>#VALUE!</v>
      </c>
      <c r="R155" t="e">
        <f t="shared" si="33"/>
        <v>#VALUE!</v>
      </c>
      <c r="S155">
        <v>35</v>
      </c>
      <c r="W155">
        <f t="shared" si="34"/>
        <v>35</v>
      </c>
      <c r="X155">
        <f t="shared" si="35"/>
        <v>16</v>
      </c>
      <c r="Y155">
        <f t="shared" si="36"/>
        <v>17</v>
      </c>
      <c r="Z155">
        <f t="shared" si="37"/>
        <v>17</v>
      </c>
      <c r="AA155">
        <f t="shared" si="38"/>
        <v>51</v>
      </c>
    </row>
    <row r="156" spans="1:27" x14ac:dyDescent="0.4">
      <c r="A156" t="s">
        <v>3317</v>
      </c>
      <c r="B156" s="53">
        <v>30</v>
      </c>
      <c r="C156" t="s">
        <v>3320</v>
      </c>
      <c r="D156" t="s">
        <v>3321</v>
      </c>
      <c r="E156" s="53" t="s">
        <v>3318</v>
      </c>
      <c r="F156" s="53" t="s">
        <v>3319</v>
      </c>
      <c r="G156" s="53" t="s">
        <v>5473</v>
      </c>
      <c r="H156" s="53" t="s">
        <v>3318</v>
      </c>
      <c r="I156" s="53" t="s">
        <v>4650</v>
      </c>
      <c r="J156" t="s">
        <v>5474</v>
      </c>
      <c r="K156" t="str">
        <f t="shared" si="26"/>
        <v>CACGCGAAGGCTAGAGACACACCTGCCGACAGATTCCGGTTGCCGCTGAACGACCTCGTGTACCAAGGACGTCGTG</v>
      </c>
      <c r="L156" t="str">
        <f t="shared" si="27"/>
        <v>GTGCTGCAGGAACCATGTGCTCCAGCAAGTCGCCGTTGGCCTTAGACAGCCGTCCACACAGAGATCGGAAGCGCAC</v>
      </c>
      <c r="M156" t="e">
        <f t="shared" si="28"/>
        <v>#VALUE!</v>
      </c>
      <c r="N156">
        <f t="shared" si="29"/>
        <v>1</v>
      </c>
      <c r="O156">
        <f t="shared" si="30"/>
        <v>38</v>
      </c>
      <c r="P156" t="e">
        <f t="shared" si="31"/>
        <v>#VALUE!</v>
      </c>
      <c r="Q156" t="e">
        <f t="shared" si="32"/>
        <v>#VALUE!</v>
      </c>
      <c r="R156" t="e">
        <f t="shared" si="33"/>
        <v>#VALUE!</v>
      </c>
      <c r="S156">
        <v>38</v>
      </c>
      <c r="W156">
        <f t="shared" si="34"/>
        <v>38</v>
      </c>
      <c r="X156">
        <f t="shared" si="35"/>
        <v>14</v>
      </c>
      <c r="Y156">
        <f t="shared" si="36"/>
        <v>14</v>
      </c>
      <c r="Z156">
        <f t="shared" si="37"/>
        <v>14</v>
      </c>
      <c r="AA156">
        <f t="shared" si="38"/>
        <v>51</v>
      </c>
    </row>
    <row r="157" spans="1:27" x14ac:dyDescent="0.4">
      <c r="A157" t="s">
        <v>2212</v>
      </c>
      <c r="B157" s="53">
        <v>46</v>
      </c>
      <c r="C157" t="s">
        <v>2215</v>
      </c>
      <c r="D157" t="s">
        <v>2216</v>
      </c>
      <c r="E157" s="53" t="s">
        <v>2213</v>
      </c>
      <c r="F157" s="53" t="s">
        <v>2214</v>
      </c>
      <c r="G157" s="53" t="s">
        <v>5504</v>
      </c>
      <c r="H157" s="53" t="s">
        <v>2213</v>
      </c>
      <c r="I157" s="53" t="s">
        <v>4650</v>
      </c>
      <c r="J157" t="s">
        <v>5505</v>
      </c>
      <c r="K157" t="str">
        <f t="shared" si="26"/>
        <v>ACTATTACTTCTACCGTGTAACTCTTTTTACTGACTCTAGTGAAACTCGTGGCGTCACATTTCCTGCCGGAGTAAA</v>
      </c>
      <c r="L157" t="str">
        <f t="shared" si="27"/>
        <v>AAATGAGGCCGTCCTTTACACTGCGGTGCTCAAAGTGATCTCAGTCATTTTTCTCAATGTGCCATCTTCATTATCA</v>
      </c>
      <c r="M157" t="e">
        <f t="shared" si="28"/>
        <v>#VALUE!</v>
      </c>
      <c r="N157">
        <f t="shared" si="29"/>
        <v>1</v>
      </c>
      <c r="O157">
        <f t="shared" si="30"/>
        <v>33</v>
      </c>
      <c r="P157" t="e">
        <f t="shared" si="31"/>
        <v>#VALUE!</v>
      </c>
      <c r="Q157" t="e">
        <f t="shared" si="32"/>
        <v>#VALUE!</v>
      </c>
      <c r="R157" t="e">
        <f t="shared" si="33"/>
        <v>#VALUE!</v>
      </c>
      <c r="S157">
        <v>33</v>
      </c>
      <c r="W157">
        <f t="shared" si="34"/>
        <v>33</v>
      </c>
      <c r="X157">
        <f t="shared" si="35"/>
        <v>19</v>
      </c>
      <c r="Y157">
        <f t="shared" si="36"/>
        <v>18</v>
      </c>
      <c r="Z157">
        <f t="shared" si="37"/>
        <v>19</v>
      </c>
      <c r="AA157">
        <f t="shared" si="38"/>
        <v>51</v>
      </c>
    </row>
    <row r="158" spans="1:27" x14ac:dyDescent="0.4">
      <c r="A158" t="s">
        <v>3556</v>
      </c>
      <c r="B158" s="53">
        <v>40</v>
      </c>
      <c r="C158" t="s">
        <v>3559</v>
      </c>
      <c r="D158" t="s">
        <v>3560</v>
      </c>
      <c r="E158" s="53" t="s">
        <v>3557</v>
      </c>
      <c r="F158" s="53" t="s">
        <v>3558</v>
      </c>
      <c r="G158" s="53" t="s">
        <v>5579</v>
      </c>
      <c r="H158" s="53" t="s">
        <v>3558</v>
      </c>
      <c r="I158" s="53" t="s">
        <v>4650</v>
      </c>
      <c r="J158" t="s">
        <v>5580</v>
      </c>
      <c r="K158" t="str">
        <f t="shared" si="26"/>
        <v>CAGCTAATGGCAATCGAAGTAGGAGTGCGGGAAGAGAAGTTACAGATCTGTCTCTCTCTGTGTCCTCTTTATCTAG</v>
      </c>
      <c r="L158" t="str">
        <f t="shared" si="27"/>
        <v>GATCTATTTCTCCTGTGTCTCTCTCTGTCTAGACATTGAAGAGAAGGGCGTGAGGATGAAGCTAACGGTAATCGAC</v>
      </c>
      <c r="M158">
        <f t="shared" si="28"/>
        <v>1</v>
      </c>
      <c r="N158" t="e">
        <f t="shared" si="29"/>
        <v>#VALUE!</v>
      </c>
      <c r="O158" t="e">
        <f t="shared" si="30"/>
        <v>#VALUE!</v>
      </c>
      <c r="P158" t="e">
        <f t="shared" si="31"/>
        <v>#VALUE!</v>
      </c>
      <c r="Q158">
        <f t="shared" si="32"/>
        <v>34</v>
      </c>
      <c r="R158" t="e">
        <f t="shared" si="33"/>
        <v>#VALUE!</v>
      </c>
      <c r="U158">
        <v>34</v>
      </c>
      <c r="W158">
        <f t="shared" si="34"/>
        <v>34</v>
      </c>
      <c r="X158">
        <f t="shared" si="35"/>
        <v>18</v>
      </c>
      <c r="Y158">
        <f t="shared" si="36"/>
        <v>18</v>
      </c>
      <c r="Z158">
        <f t="shared" si="37"/>
        <v>18</v>
      </c>
      <c r="AA158">
        <f t="shared" si="38"/>
        <v>51</v>
      </c>
    </row>
    <row r="159" spans="1:27" x14ac:dyDescent="0.4">
      <c r="A159" t="s">
        <v>3383</v>
      </c>
      <c r="B159" s="53">
        <v>45</v>
      </c>
      <c r="C159" t="s">
        <v>3386</v>
      </c>
      <c r="D159" t="s">
        <v>3387</v>
      </c>
      <c r="E159" s="53" t="s">
        <v>3384</v>
      </c>
      <c r="F159" s="53" t="s">
        <v>3385</v>
      </c>
      <c r="G159" s="53" t="s">
        <v>5740</v>
      </c>
      <c r="H159" s="53" t="s">
        <v>3385</v>
      </c>
      <c r="I159" s="53" t="s">
        <v>4650</v>
      </c>
      <c r="J159" t="s">
        <v>5741</v>
      </c>
      <c r="K159" t="str">
        <f t="shared" si="26"/>
        <v>CAGTTTCGACATAATCTCCTTGAGATTCATGGTGATTCCTAATGTAATGCCCCCACTAACTATCTTCAGTACCAAT</v>
      </c>
      <c r="L159" t="str">
        <f t="shared" si="27"/>
        <v>TAACCATGACTTCTATCAATCACCCCCGTAATGTAATCCTTAGTGGTACTTAGAGTTCCTCTAATACAGCTTTGAC</v>
      </c>
      <c r="M159" t="e">
        <f t="shared" si="28"/>
        <v>#VALUE!</v>
      </c>
      <c r="N159">
        <f t="shared" si="29"/>
        <v>1</v>
      </c>
      <c r="O159" t="e">
        <f t="shared" si="30"/>
        <v>#VALUE!</v>
      </c>
      <c r="P159" t="e">
        <f t="shared" si="31"/>
        <v>#VALUE!</v>
      </c>
      <c r="Q159">
        <f t="shared" si="32"/>
        <v>32</v>
      </c>
      <c r="R159" t="e">
        <f t="shared" si="33"/>
        <v>#VALUE!</v>
      </c>
      <c r="U159">
        <v>32</v>
      </c>
      <c r="W159">
        <f t="shared" si="34"/>
        <v>32</v>
      </c>
      <c r="X159">
        <f t="shared" si="35"/>
        <v>20</v>
      </c>
      <c r="Y159">
        <f t="shared" si="36"/>
        <v>19</v>
      </c>
      <c r="Z159">
        <f t="shared" si="37"/>
        <v>20</v>
      </c>
      <c r="AA159">
        <f t="shared" si="38"/>
        <v>51</v>
      </c>
    </row>
    <row r="160" spans="1:27" x14ac:dyDescent="0.4">
      <c r="A160" s="54" t="s">
        <v>5743</v>
      </c>
      <c r="B160" s="55">
        <v>44</v>
      </c>
      <c r="C160" s="54" t="s">
        <v>2147</v>
      </c>
      <c r="D160" s="54" t="s">
        <v>2148</v>
      </c>
      <c r="E160" s="55" t="s">
        <v>2145</v>
      </c>
      <c r="F160" s="55" t="s">
        <v>2146</v>
      </c>
      <c r="G160" s="55" t="s">
        <v>5744</v>
      </c>
      <c r="H160" s="55" t="s">
        <v>2146</v>
      </c>
      <c r="I160" s="55" t="s">
        <v>4650</v>
      </c>
      <c r="J160" s="54" t="s">
        <v>5745</v>
      </c>
      <c r="K160" t="str">
        <f t="shared" si="26"/>
        <v>TAGACGTCATAATCGAGATCAACTTAGGTAAAGTCGTGGTGATTTTGAGAGAATTTCCCCTGTCGTATCTGCAAAG</v>
      </c>
      <c r="L160" t="str">
        <f t="shared" si="27"/>
        <v>GAAACGTCTATGCTGTCCCCTTTAAGAGAGTTTTAGTGGTGCTGAAATGGATTCAACTAGAGCTAATACTGCAGAT</v>
      </c>
      <c r="M160" t="e">
        <f t="shared" si="28"/>
        <v>#VALUE!</v>
      </c>
      <c r="N160">
        <f t="shared" si="29"/>
        <v>1</v>
      </c>
      <c r="O160" t="e">
        <f t="shared" si="30"/>
        <v>#VALUE!</v>
      </c>
      <c r="P160" t="e">
        <f t="shared" si="31"/>
        <v>#VALUE!</v>
      </c>
      <c r="Q160">
        <f t="shared" si="32"/>
        <v>36</v>
      </c>
      <c r="R160" t="e">
        <f t="shared" si="33"/>
        <v>#VALUE!</v>
      </c>
      <c r="U160">
        <v>36</v>
      </c>
      <c r="W160">
        <f t="shared" si="34"/>
        <v>36</v>
      </c>
      <c r="X160">
        <f t="shared" si="35"/>
        <v>16</v>
      </c>
      <c r="Y160">
        <f t="shared" si="36"/>
        <v>16</v>
      </c>
      <c r="Z160">
        <f t="shared" si="37"/>
        <v>16</v>
      </c>
      <c r="AA160">
        <f t="shared" si="38"/>
        <v>51</v>
      </c>
    </row>
    <row r="161" spans="1:27" x14ac:dyDescent="0.4">
      <c r="A161" t="s">
        <v>2993</v>
      </c>
      <c r="B161" s="53">
        <v>41</v>
      </c>
      <c r="C161" t="s">
        <v>2996</v>
      </c>
      <c r="D161" t="s">
        <v>5828</v>
      </c>
      <c r="E161" s="53" t="s">
        <v>2994</v>
      </c>
      <c r="F161" s="53" t="s">
        <v>2995</v>
      </c>
      <c r="G161" s="53" t="s">
        <v>5829</v>
      </c>
      <c r="H161" s="53" t="s">
        <v>2994</v>
      </c>
      <c r="I161" s="53" t="s">
        <v>4650</v>
      </c>
      <c r="J161" t="s">
        <v>5830</v>
      </c>
      <c r="K161" t="str">
        <f t="shared" si="26"/>
        <v>CATTTCTTTGTACTGGAAAAGACTCTTTCGATCGGAATTCGCGAAGGACGGTTTCGTCCAATACCGGTAGTATCAA</v>
      </c>
      <c r="L161" t="str">
        <f t="shared" si="27"/>
        <v>AACTATGATGGCCATAACCTGCTTTGGCAGGAAGCGCTTAAGGCTAGCTTTCTCAGAAAAGGTCATGTTTCTTTAC</v>
      </c>
      <c r="M161">
        <f t="shared" si="28"/>
        <v>1</v>
      </c>
      <c r="N161" t="e">
        <f t="shared" si="29"/>
        <v>#VALUE!</v>
      </c>
      <c r="O161">
        <f t="shared" si="30"/>
        <v>31</v>
      </c>
      <c r="P161" t="e">
        <f t="shared" si="31"/>
        <v>#VALUE!</v>
      </c>
      <c r="Q161" t="e">
        <f t="shared" si="32"/>
        <v>#VALUE!</v>
      </c>
      <c r="R161" t="e">
        <f t="shared" si="33"/>
        <v>#VALUE!</v>
      </c>
      <c r="S161">
        <v>31</v>
      </c>
      <c r="W161">
        <f t="shared" si="34"/>
        <v>31</v>
      </c>
      <c r="X161">
        <f t="shared" si="35"/>
        <v>21</v>
      </c>
      <c r="Y161">
        <f t="shared" si="36"/>
        <v>21</v>
      </c>
      <c r="Z161">
        <f t="shared" si="37"/>
        <v>21</v>
      </c>
      <c r="AA161">
        <f t="shared" si="38"/>
        <v>51</v>
      </c>
    </row>
    <row r="162" spans="1:27" x14ac:dyDescent="0.4">
      <c r="A162" t="s">
        <v>2983</v>
      </c>
      <c r="B162" s="53">
        <v>41</v>
      </c>
      <c r="C162" t="s">
        <v>2986</v>
      </c>
      <c r="D162" t="s">
        <v>5868</v>
      </c>
      <c r="E162" s="53" t="s">
        <v>2984</v>
      </c>
      <c r="F162" s="53" t="s">
        <v>2985</v>
      </c>
      <c r="G162" s="53" t="s">
        <v>5869</v>
      </c>
      <c r="H162" s="53" t="s">
        <v>2984</v>
      </c>
      <c r="I162" s="53" t="s">
        <v>4650</v>
      </c>
      <c r="J162" t="s">
        <v>5870</v>
      </c>
      <c r="K162" t="str">
        <f t="shared" si="26"/>
        <v>CATACTCAACACACCAACGTTACAGTTGTCAGGGAACAGATACCATATAGAATCGTGCGTGGTTAGTTCTAATTCA</v>
      </c>
      <c r="L162" t="str">
        <f t="shared" si="27"/>
        <v>ACTTAATCTTGATTGGTGCGTGCTAAGATATACCATAGACAAGGGACTGTTGACATTGCAACCACACAACTCATAC</v>
      </c>
      <c r="M162">
        <f t="shared" si="28"/>
        <v>1</v>
      </c>
      <c r="N162" t="e">
        <f t="shared" si="29"/>
        <v>#VALUE!</v>
      </c>
      <c r="O162">
        <f t="shared" si="30"/>
        <v>31</v>
      </c>
      <c r="P162" t="e">
        <f t="shared" si="31"/>
        <v>#VALUE!</v>
      </c>
      <c r="Q162" t="e">
        <f t="shared" si="32"/>
        <v>#VALUE!</v>
      </c>
      <c r="R162" t="e">
        <f t="shared" si="33"/>
        <v>#VALUE!</v>
      </c>
      <c r="S162">
        <v>31</v>
      </c>
      <c r="W162">
        <f t="shared" si="34"/>
        <v>31</v>
      </c>
      <c r="X162">
        <f t="shared" si="35"/>
        <v>21</v>
      </c>
      <c r="Y162">
        <f t="shared" si="36"/>
        <v>21</v>
      </c>
      <c r="Z162">
        <f t="shared" si="37"/>
        <v>21</v>
      </c>
      <c r="AA162">
        <f t="shared" si="38"/>
        <v>51</v>
      </c>
    </row>
    <row r="163" spans="1:27" x14ac:dyDescent="0.4">
      <c r="A163" t="s">
        <v>3075</v>
      </c>
      <c r="B163" s="53">
        <v>41</v>
      </c>
      <c r="C163" t="s">
        <v>3078</v>
      </c>
      <c r="D163" t="s">
        <v>6056</v>
      </c>
      <c r="E163" s="53" t="s">
        <v>3076</v>
      </c>
      <c r="F163" s="53" t="s">
        <v>3077</v>
      </c>
      <c r="G163" s="53" t="s">
        <v>6057</v>
      </c>
      <c r="H163" s="53" t="s">
        <v>3076</v>
      </c>
      <c r="I163" s="53" t="s">
        <v>4650</v>
      </c>
      <c r="J163" t="s">
        <v>6058</v>
      </c>
      <c r="K163" t="str">
        <f t="shared" si="26"/>
        <v>TCTAGTTCGAACGACTGAAGCCGGACCGGTCCCGGAAGCCCCACGGACAGGCGTGGATGTGAGTACTCCACTCCGT</v>
      </c>
      <c r="L163" t="str">
        <f t="shared" si="27"/>
        <v>TGCCTCACCTCATGAGTGTAGGTGCGGACAGGCACCCCGAAGGCCCTGGCCAGGCCGAAGTCAGCAAGCTTGATCT</v>
      </c>
      <c r="M163">
        <f t="shared" si="28"/>
        <v>1</v>
      </c>
      <c r="N163" t="e">
        <f t="shared" si="29"/>
        <v>#VALUE!</v>
      </c>
      <c r="O163">
        <f t="shared" si="30"/>
        <v>31</v>
      </c>
      <c r="P163" t="e">
        <f t="shared" si="31"/>
        <v>#VALUE!</v>
      </c>
      <c r="Q163" t="e">
        <f t="shared" si="32"/>
        <v>#VALUE!</v>
      </c>
      <c r="R163" t="e">
        <f t="shared" si="33"/>
        <v>#VALUE!</v>
      </c>
      <c r="S163">
        <v>31</v>
      </c>
      <c r="W163">
        <f t="shared" si="34"/>
        <v>31</v>
      </c>
      <c r="X163">
        <f t="shared" si="35"/>
        <v>21</v>
      </c>
      <c r="Y163">
        <f t="shared" si="36"/>
        <v>21</v>
      </c>
      <c r="Z163">
        <f t="shared" si="37"/>
        <v>21</v>
      </c>
      <c r="AA163">
        <f t="shared" si="38"/>
        <v>51</v>
      </c>
    </row>
    <row r="164" spans="1:27" x14ac:dyDescent="0.4">
      <c r="A164" t="s">
        <v>1267</v>
      </c>
      <c r="B164" s="53">
        <v>33</v>
      </c>
      <c r="C164" t="s">
        <v>1270</v>
      </c>
      <c r="D164" t="s">
        <v>1271</v>
      </c>
      <c r="E164" s="53" t="s">
        <v>1268</v>
      </c>
      <c r="F164" s="53" t="s">
        <v>1269</v>
      </c>
      <c r="G164" s="53" t="s">
        <v>4708</v>
      </c>
      <c r="H164" s="53" t="s">
        <v>4709</v>
      </c>
      <c r="I164" s="53" t="s">
        <v>157</v>
      </c>
      <c r="J164" t="s">
        <v>4710</v>
      </c>
      <c r="K164" t="str">
        <f t="shared" si="26"/>
        <v>GGACTCGTAGGGTCAACTTGACTGTTCCTACAGCAAAAAGTCCTAAAGCAAAAAAGGATACTGGTTTAACATTTAT</v>
      </c>
      <c r="L164" t="str">
        <f t="shared" si="27"/>
        <v>TATTTACAATTTGGTCATAGGAAAAAACGAAATCCTGAAAAACGACATCCTTGTCAGTTCAACTGGGATGCTCAGG</v>
      </c>
      <c r="M164">
        <f t="shared" si="28"/>
        <v>1</v>
      </c>
      <c r="N164" t="e">
        <f t="shared" si="29"/>
        <v>#VALUE!</v>
      </c>
      <c r="O164" t="e">
        <f t="shared" si="30"/>
        <v>#VALUE!</v>
      </c>
      <c r="P164">
        <f t="shared" si="31"/>
        <v>33</v>
      </c>
      <c r="Q164" t="e">
        <f t="shared" si="32"/>
        <v>#VALUE!</v>
      </c>
      <c r="R164" t="e">
        <f t="shared" si="33"/>
        <v>#VALUE!</v>
      </c>
      <c r="T164">
        <v>33</v>
      </c>
      <c r="W164">
        <f t="shared" si="34"/>
        <v>33</v>
      </c>
      <c r="X164">
        <f t="shared" si="35"/>
        <v>18</v>
      </c>
      <c r="Y164">
        <f t="shared" si="36"/>
        <v>16</v>
      </c>
      <c r="Z164">
        <f t="shared" si="37"/>
        <v>18</v>
      </c>
      <c r="AA164">
        <f t="shared" si="38"/>
        <v>50</v>
      </c>
    </row>
    <row r="165" spans="1:27" x14ac:dyDescent="0.4">
      <c r="A165" t="s">
        <v>2325</v>
      </c>
      <c r="B165" s="53">
        <v>33</v>
      </c>
      <c r="C165" t="s">
        <v>2328</v>
      </c>
      <c r="D165" t="s">
        <v>2329</v>
      </c>
      <c r="E165" s="53" t="s">
        <v>2326</v>
      </c>
      <c r="F165" s="53" t="s">
        <v>2327</v>
      </c>
      <c r="G165" s="53" t="s">
        <v>4796</v>
      </c>
      <c r="H165" s="53" t="s">
        <v>4797</v>
      </c>
      <c r="I165" s="53" t="s">
        <v>157</v>
      </c>
      <c r="J165" t="s">
        <v>4798</v>
      </c>
      <c r="K165" t="str">
        <f t="shared" si="26"/>
        <v>GAGAACAAACGATACCCTCTACATCACCCTCTTCTGCGTTTACTTTGCAGGGGTTGAATGGGTTTTAGTTTGTCAC</v>
      </c>
      <c r="L165" t="str">
        <f t="shared" si="27"/>
        <v>CACTGTTTGATTTTGGGTAAGTTGGGGACGTTTCATTTGCGTCTTCTCCCACTACATCTCCCATAGCAAACAAGAG</v>
      </c>
      <c r="M165">
        <f t="shared" si="28"/>
        <v>1</v>
      </c>
      <c r="N165" t="e">
        <f t="shared" si="29"/>
        <v>#VALUE!</v>
      </c>
      <c r="O165" t="e">
        <f t="shared" si="30"/>
        <v>#VALUE!</v>
      </c>
      <c r="P165">
        <f t="shared" si="31"/>
        <v>35</v>
      </c>
      <c r="Q165" t="e">
        <f t="shared" si="32"/>
        <v>#VALUE!</v>
      </c>
      <c r="R165" t="e">
        <f t="shared" si="33"/>
        <v>#VALUE!</v>
      </c>
      <c r="T165">
        <v>35</v>
      </c>
      <c r="W165">
        <f t="shared" si="34"/>
        <v>35</v>
      </c>
      <c r="X165">
        <f t="shared" si="35"/>
        <v>16</v>
      </c>
      <c r="Y165">
        <f t="shared" si="36"/>
        <v>14</v>
      </c>
      <c r="Z165">
        <f t="shared" si="37"/>
        <v>16</v>
      </c>
      <c r="AA165">
        <f t="shared" si="38"/>
        <v>50</v>
      </c>
    </row>
    <row r="166" spans="1:27" x14ac:dyDescent="0.4">
      <c r="A166" t="s">
        <v>410</v>
      </c>
      <c r="B166" s="53">
        <v>36</v>
      </c>
      <c r="C166" t="s">
        <v>413</v>
      </c>
      <c r="D166" t="s">
        <v>414</v>
      </c>
      <c r="E166" s="53" t="s">
        <v>4997</v>
      </c>
      <c r="F166" s="53" t="s">
        <v>4998</v>
      </c>
      <c r="G166" s="53" t="s">
        <v>4999</v>
      </c>
      <c r="H166" s="53" t="s">
        <v>5000</v>
      </c>
      <c r="I166" s="53" t="s">
        <v>157</v>
      </c>
      <c r="J166" t="s">
        <v>5001</v>
      </c>
      <c r="K166" t="str">
        <f t="shared" si="26"/>
        <v>TGGTGATGAACGACTCTTTTATGTTGTGGGTGAAGTGGTTGTGGGAGAGGTGGGGTGAGTAGGTCAGGAGGTACCG</v>
      </c>
      <c r="L166" t="str">
        <f t="shared" si="27"/>
        <v>GCCATGGAGGACTGGATGAGTGGGGTGGAGAGGGTGTTGGTGAAGTGGGTGTTGTATTTTCTCAGCAAGTAGTGGT</v>
      </c>
      <c r="M166" t="e">
        <f t="shared" si="28"/>
        <v>#VALUE!</v>
      </c>
      <c r="N166">
        <f t="shared" si="29"/>
        <v>1</v>
      </c>
      <c r="O166" t="e">
        <f t="shared" si="30"/>
        <v>#VALUE!</v>
      </c>
      <c r="P166" t="e">
        <f t="shared" si="31"/>
        <v>#VALUE!</v>
      </c>
      <c r="Q166" t="e">
        <f t="shared" si="32"/>
        <v>#VALUE!</v>
      </c>
      <c r="R166">
        <f t="shared" si="33"/>
        <v>35</v>
      </c>
      <c r="V166">
        <v>35</v>
      </c>
      <c r="W166">
        <f t="shared" si="34"/>
        <v>35</v>
      </c>
      <c r="X166">
        <f t="shared" si="35"/>
        <v>16</v>
      </c>
      <c r="Y166">
        <f t="shared" si="36"/>
        <v>16</v>
      </c>
      <c r="Z166">
        <f t="shared" si="37"/>
        <v>16</v>
      </c>
      <c r="AA166">
        <f t="shared" si="38"/>
        <v>50</v>
      </c>
    </row>
    <row r="167" spans="1:27" x14ac:dyDescent="0.4">
      <c r="A167" t="s">
        <v>2554</v>
      </c>
      <c r="B167" s="53">
        <v>34</v>
      </c>
      <c r="C167" t="s">
        <v>2557</v>
      </c>
      <c r="D167" t="s">
        <v>2558</v>
      </c>
      <c r="E167" s="53" t="s">
        <v>5098</v>
      </c>
      <c r="F167" s="53" t="s">
        <v>5099</v>
      </c>
      <c r="G167" s="53" t="s">
        <v>5100</v>
      </c>
      <c r="H167" s="53" t="s">
        <v>5101</v>
      </c>
      <c r="I167" s="53" t="s">
        <v>157</v>
      </c>
      <c r="J167" t="s">
        <v>5102</v>
      </c>
      <c r="K167" t="str">
        <f t="shared" si="26"/>
        <v>AGTTCGCGGTTCCGAGAAATCGTTTGAGGTCTGTAAATTAAACAACCTACTTTTGTTAGGCCAGCTGCTTATGTGT</v>
      </c>
      <c r="L167" t="str">
        <f t="shared" si="27"/>
        <v>TGTGTATTCGTCGACCGGATTGTTTTCATCCAACAAATTAAATGTCTGGAGTTTGCTAAAGAGCCTTGGCGCTTGA</v>
      </c>
      <c r="M167" t="e">
        <f t="shared" si="28"/>
        <v>#VALUE!</v>
      </c>
      <c r="N167">
        <f t="shared" si="29"/>
        <v>1</v>
      </c>
      <c r="O167" t="e">
        <f t="shared" si="30"/>
        <v>#VALUE!</v>
      </c>
      <c r="P167" t="e">
        <f t="shared" si="31"/>
        <v>#VALUE!</v>
      </c>
      <c r="Q167" t="e">
        <f t="shared" si="32"/>
        <v>#VALUE!</v>
      </c>
      <c r="R167">
        <f t="shared" si="33"/>
        <v>37</v>
      </c>
      <c r="V167">
        <v>37</v>
      </c>
      <c r="W167">
        <f t="shared" si="34"/>
        <v>37</v>
      </c>
      <c r="X167">
        <f t="shared" si="35"/>
        <v>14</v>
      </c>
      <c r="Y167">
        <f t="shared" si="36"/>
        <v>14</v>
      </c>
      <c r="Z167">
        <f t="shared" si="37"/>
        <v>14</v>
      </c>
      <c r="AA167">
        <f t="shared" si="38"/>
        <v>50</v>
      </c>
    </row>
    <row r="168" spans="1:27" x14ac:dyDescent="0.4">
      <c r="A168" t="s">
        <v>1486</v>
      </c>
      <c r="B168" s="53">
        <v>38</v>
      </c>
      <c r="C168" t="s">
        <v>1489</v>
      </c>
      <c r="D168" t="s">
        <v>1490</v>
      </c>
      <c r="E168" s="53" t="s">
        <v>1487</v>
      </c>
      <c r="F168" s="53" t="s">
        <v>1488</v>
      </c>
      <c r="G168" s="53" t="s">
        <v>5427</v>
      </c>
      <c r="H168" s="53" t="s">
        <v>5428</v>
      </c>
      <c r="I168" s="53" t="s">
        <v>157</v>
      </c>
      <c r="J168" t="s">
        <v>5429</v>
      </c>
      <c r="K168" t="str">
        <f t="shared" si="26"/>
        <v>GTTAATGAGAAAGAGTCGGGACACATCTTTACATATTAAAAGAACAATTTATAATCTCTTATCATATCAGGTACAT</v>
      </c>
      <c r="L168" t="str">
        <f t="shared" si="27"/>
        <v>TACATGGACTATACTATTCTCTAATATTTAACAAGAAAATTATACATTTCTACACAGGGCTGAGAAAGAGTAATTG</v>
      </c>
      <c r="M168">
        <f t="shared" si="28"/>
        <v>1</v>
      </c>
      <c r="N168" t="e">
        <f t="shared" si="29"/>
        <v>#VALUE!</v>
      </c>
      <c r="O168" t="e">
        <f t="shared" si="30"/>
        <v>#VALUE!</v>
      </c>
      <c r="P168">
        <f t="shared" si="31"/>
        <v>27</v>
      </c>
      <c r="Q168" t="e">
        <f t="shared" si="32"/>
        <v>#VALUE!</v>
      </c>
      <c r="R168" t="e">
        <f t="shared" si="33"/>
        <v>#VALUE!</v>
      </c>
      <c r="T168">
        <v>27</v>
      </c>
      <c r="W168">
        <f t="shared" si="34"/>
        <v>27</v>
      </c>
      <c r="X168">
        <f t="shared" si="35"/>
        <v>24</v>
      </c>
      <c r="Y168">
        <f t="shared" si="36"/>
        <v>19</v>
      </c>
      <c r="Z168">
        <f t="shared" si="37"/>
        <v>24</v>
      </c>
      <c r="AA168">
        <f t="shared" si="38"/>
        <v>50</v>
      </c>
    </row>
    <row r="169" spans="1:27" x14ac:dyDescent="0.4">
      <c r="A169" t="s">
        <v>2757</v>
      </c>
      <c r="B169" s="53">
        <v>35</v>
      </c>
      <c r="C169" t="s">
        <v>2760</v>
      </c>
      <c r="D169" t="s">
        <v>2761</v>
      </c>
      <c r="E169" s="53" t="s">
        <v>2758</v>
      </c>
      <c r="F169" s="53" t="s">
        <v>2759</v>
      </c>
      <c r="G169" s="53" t="s">
        <v>5696</v>
      </c>
      <c r="H169" s="53" t="s">
        <v>5697</v>
      </c>
      <c r="I169" s="53" t="s">
        <v>157</v>
      </c>
      <c r="J169" t="s">
        <v>5698</v>
      </c>
      <c r="K169" t="str">
        <f t="shared" si="26"/>
        <v>AGAGTTTTCGGGAGATTCGTCTGGAACTCCGGAAGAAGGTCAGTGATTGAGGTAATGACATCGCAGAGTATACCCC</v>
      </c>
      <c r="L169" t="str">
        <f t="shared" si="27"/>
        <v>CCCCATATGAGACGCTACAGTAATGGAGTTAGTGACTGGAAGAAGGCCTCAAGGTCTGCTTAGAGGGCTTTTGAGA</v>
      </c>
      <c r="M169" t="e">
        <f t="shared" si="28"/>
        <v>#VALUE!</v>
      </c>
      <c r="N169">
        <f t="shared" si="29"/>
        <v>1</v>
      </c>
      <c r="O169" t="e">
        <f t="shared" si="30"/>
        <v>#VALUE!</v>
      </c>
      <c r="P169">
        <f t="shared" si="31"/>
        <v>36</v>
      </c>
      <c r="Q169" t="e">
        <f t="shared" si="32"/>
        <v>#VALUE!</v>
      </c>
      <c r="R169" t="e">
        <f t="shared" si="33"/>
        <v>#VALUE!</v>
      </c>
      <c r="T169">
        <v>36</v>
      </c>
      <c r="W169">
        <f t="shared" si="34"/>
        <v>36</v>
      </c>
      <c r="X169">
        <f t="shared" si="35"/>
        <v>15</v>
      </c>
      <c r="Y169">
        <f t="shared" si="36"/>
        <v>15</v>
      </c>
      <c r="Z169">
        <f t="shared" si="37"/>
        <v>15</v>
      </c>
      <c r="AA169">
        <f t="shared" si="38"/>
        <v>50</v>
      </c>
    </row>
    <row r="170" spans="1:27" x14ac:dyDescent="0.4">
      <c r="A170" t="s">
        <v>1926</v>
      </c>
      <c r="B170" s="53">
        <v>43</v>
      </c>
      <c r="C170" t="s">
        <v>1929</v>
      </c>
      <c r="D170" t="s">
        <v>1930</v>
      </c>
      <c r="E170" s="53" t="s">
        <v>1927</v>
      </c>
      <c r="F170" s="53" t="s">
        <v>1928</v>
      </c>
      <c r="G170" s="53" t="s">
        <v>4863</v>
      </c>
      <c r="H170" s="53" t="s">
        <v>1927</v>
      </c>
      <c r="I170" s="53" t="s">
        <v>4650</v>
      </c>
      <c r="J170" t="s">
        <v>4864</v>
      </c>
      <c r="K170" t="str">
        <f t="shared" si="26"/>
        <v>GAGGGATAGAGATAGATGATGACTTCGATATGTCGTGTATTGAACTGGAGTTTACAGAGAAAGACAGAGGACAGTG</v>
      </c>
      <c r="L170" t="str">
        <f t="shared" si="27"/>
        <v>GTGACAGGAGACAGAAAGAGACATTTGAGGTCAAGTTATGTGCTGTATAGCTTCAGTAGTAGATAGAGATAGGGAG</v>
      </c>
      <c r="M170" t="e">
        <f t="shared" si="28"/>
        <v>#VALUE!</v>
      </c>
      <c r="N170">
        <f t="shared" si="29"/>
        <v>1</v>
      </c>
      <c r="O170">
        <f t="shared" si="30"/>
        <v>32</v>
      </c>
      <c r="P170" t="e">
        <f t="shared" si="31"/>
        <v>#VALUE!</v>
      </c>
      <c r="Q170" t="e">
        <f t="shared" si="32"/>
        <v>#VALUE!</v>
      </c>
      <c r="R170" t="e">
        <f t="shared" si="33"/>
        <v>#VALUE!</v>
      </c>
      <c r="S170">
        <v>32</v>
      </c>
      <c r="W170">
        <f t="shared" si="34"/>
        <v>32</v>
      </c>
      <c r="X170">
        <f t="shared" si="35"/>
        <v>19</v>
      </c>
      <c r="Y170">
        <f t="shared" si="36"/>
        <v>18</v>
      </c>
      <c r="Z170">
        <f t="shared" si="37"/>
        <v>19</v>
      </c>
      <c r="AA170">
        <f t="shared" si="38"/>
        <v>50</v>
      </c>
    </row>
    <row r="171" spans="1:27" x14ac:dyDescent="0.4">
      <c r="A171" t="s">
        <v>1223</v>
      </c>
      <c r="B171" s="53">
        <v>33</v>
      </c>
      <c r="C171" t="s">
        <v>1226</v>
      </c>
      <c r="D171" t="s">
        <v>1227</v>
      </c>
      <c r="E171" s="53" t="s">
        <v>5018</v>
      </c>
      <c r="F171" s="53" t="s">
        <v>5019</v>
      </c>
      <c r="G171" s="53" t="s">
        <v>5020</v>
      </c>
      <c r="H171" s="53" t="s">
        <v>5018</v>
      </c>
      <c r="I171" s="53" t="s">
        <v>4650</v>
      </c>
      <c r="J171" t="s">
        <v>5021</v>
      </c>
      <c r="K171" t="str">
        <f t="shared" si="26"/>
        <v>GGACTTGTCCATGTGTGTTTGCTGGTGTGTGTGAGAAATATAGGTGTGGCCATGGAATACTGTAAATAACATAAGT</v>
      </c>
      <c r="L171" t="str">
        <f t="shared" si="27"/>
        <v>TGAATACAATAAATGTCATAAGGTACCGGTGTGGATATAAAGAGTGTGTGTGGTCGTTTGTGTGTACCTGTTCAGG</v>
      </c>
      <c r="M171">
        <f t="shared" si="28"/>
        <v>1</v>
      </c>
      <c r="N171" t="e">
        <f t="shared" si="29"/>
        <v>#VALUE!</v>
      </c>
      <c r="O171">
        <f t="shared" si="30"/>
        <v>31</v>
      </c>
      <c r="P171" t="e">
        <f t="shared" si="31"/>
        <v>#VALUE!</v>
      </c>
      <c r="Q171" t="e">
        <f t="shared" si="32"/>
        <v>#VALUE!</v>
      </c>
      <c r="R171" t="e">
        <f t="shared" si="33"/>
        <v>#VALUE!</v>
      </c>
      <c r="S171">
        <v>31</v>
      </c>
      <c r="W171">
        <f t="shared" si="34"/>
        <v>31</v>
      </c>
      <c r="X171">
        <f t="shared" si="35"/>
        <v>20</v>
      </c>
      <c r="Y171">
        <f t="shared" si="36"/>
        <v>20</v>
      </c>
      <c r="Z171">
        <f t="shared" si="37"/>
        <v>20</v>
      </c>
      <c r="AA171">
        <f t="shared" si="38"/>
        <v>50</v>
      </c>
    </row>
    <row r="172" spans="1:27" x14ac:dyDescent="0.4">
      <c r="A172" t="s">
        <v>1090</v>
      </c>
      <c r="B172" s="53">
        <v>46</v>
      </c>
      <c r="C172" t="s">
        <v>1093</v>
      </c>
      <c r="D172" t="s">
        <v>1094</v>
      </c>
      <c r="E172" s="53" t="s">
        <v>1091</v>
      </c>
      <c r="F172" s="53" t="s">
        <v>1092</v>
      </c>
      <c r="G172" s="53" t="s">
        <v>5059</v>
      </c>
      <c r="H172" s="53" t="s">
        <v>1091</v>
      </c>
      <c r="I172" s="53" t="s">
        <v>4650</v>
      </c>
      <c r="J172" t="s">
        <v>5060</v>
      </c>
      <c r="K172" t="str">
        <f t="shared" si="26"/>
        <v>CGTTAATGGGTACTGAGACACTGTACTCATTTCTCTAACACGAATAGTGTCTCTAAGCCAGAGAAAAACCGTCTAG</v>
      </c>
      <c r="L172" t="str">
        <f t="shared" si="27"/>
        <v>GATCTGCCAAAAAGAGACCGAATCTCTGTGATAAGCACAATCTCTTTACTCATGTCACAGAGTCATGGGTAATTGC</v>
      </c>
      <c r="M172">
        <f t="shared" si="28"/>
        <v>1</v>
      </c>
      <c r="N172" t="e">
        <f t="shared" si="29"/>
        <v>#VALUE!</v>
      </c>
      <c r="O172">
        <f t="shared" si="30"/>
        <v>36</v>
      </c>
      <c r="P172" t="e">
        <f t="shared" si="31"/>
        <v>#VALUE!</v>
      </c>
      <c r="Q172" t="e">
        <f t="shared" si="32"/>
        <v>#VALUE!</v>
      </c>
      <c r="R172" t="e">
        <f t="shared" si="33"/>
        <v>#VALUE!</v>
      </c>
      <c r="S172">
        <v>36</v>
      </c>
      <c r="W172">
        <f t="shared" si="34"/>
        <v>36</v>
      </c>
      <c r="X172">
        <f t="shared" si="35"/>
        <v>15</v>
      </c>
      <c r="Y172">
        <f t="shared" si="36"/>
        <v>15</v>
      </c>
      <c r="Z172">
        <f t="shared" si="37"/>
        <v>15</v>
      </c>
      <c r="AA172">
        <f t="shared" si="38"/>
        <v>50</v>
      </c>
    </row>
    <row r="173" spans="1:27" x14ac:dyDescent="0.4">
      <c r="A173" t="s">
        <v>1090</v>
      </c>
      <c r="C173" t="s">
        <v>1093</v>
      </c>
      <c r="D173" t="s">
        <v>1094</v>
      </c>
      <c r="E173" s="53" t="s">
        <v>1091</v>
      </c>
      <c r="F173" s="53" t="s">
        <v>1092</v>
      </c>
      <c r="G173" s="53" t="s">
        <v>5059</v>
      </c>
      <c r="H173" s="53" t="s">
        <v>1092</v>
      </c>
      <c r="I173" s="53" t="s">
        <v>4650</v>
      </c>
      <c r="J173" t="s">
        <v>5062</v>
      </c>
      <c r="K173" t="str">
        <f t="shared" si="26"/>
        <v>CGTTAATGGGTACTGAGACACTGTACTCATTTCGCTAACACGAATCGTGTCACTAAGCCAGGAAAAACCGTCTAGC</v>
      </c>
      <c r="L173" t="str">
        <f t="shared" si="27"/>
        <v>CGATCTGCCAAAAAGGACCGAATCACTGTGCTAAGCACAATCGCTTTACTCATGTCACAGAGTCATGGGTAATTGC</v>
      </c>
      <c r="M173">
        <f t="shared" si="28"/>
        <v>1</v>
      </c>
      <c r="N173" t="e">
        <f t="shared" si="29"/>
        <v>#VALUE!</v>
      </c>
      <c r="O173" t="e">
        <f t="shared" si="30"/>
        <v>#VALUE!</v>
      </c>
      <c r="P173" t="e">
        <f t="shared" si="31"/>
        <v>#VALUE!</v>
      </c>
      <c r="Q173">
        <f t="shared" si="32"/>
        <v>36</v>
      </c>
      <c r="R173" t="e">
        <f t="shared" si="33"/>
        <v>#VALUE!</v>
      </c>
      <c r="U173">
        <v>36</v>
      </c>
      <c r="W173">
        <f t="shared" si="34"/>
        <v>36</v>
      </c>
      <c r="X173">
        <f t="shared" si="35"/>
        <v>15</v>
      </c>
      <c r="Y173">
        <f t="shared" si="36"/>
        <v>15</v>
      </c>
      <c r="Z173">
        <f t="shared" si="37"/>
        <v>15</v>
      </c>
      <c r="AA173">
        <f t="shared" si="38"/>
        <v>50</v>
      </c>
    </row>
    <row r="174" spans="1:27" x14ac:dyDescent="0.4">
      <c r="A174" t="s">
        <v>2435</v>
      </c>
      <c r="B174" s="53">
        <v>45</v>
      </c>
      <c r="C174" t="s">
        <v>2438</v>
      </c>
      <c r="D174" t="s">
        <v>2439</v>
      </c>
      <c r="E174" s="53" t="s">
        <v>2436</v>
      </c>
      <c r="F174" s="53" t="s">
        <v>2437</v>
      </c>
      <c r="G174" s="53" t="s">
        <v>5305</v>
      </c>
      <c r="H174" s="53" t="s">
        <v>2436</v>
      </c>
      <c r="I174" s="53" t="s">
        <v>4650</v>
      </c>
      <c r="J174" t="s">
        <v>5306</v>
      </c>
      <c r="K174" t="str">
        <f t="shared" si="26"/>
        <v>AGAGTTTCGGTTTGCAGTGTAGATGTGACGAAGTATTAACTTGCTAAAGTTTGCCTTCTTGAGAAGTTAACCAGTA</v>
      </c>
      <c r="L174" t="str">
        <f t="shared" si="27"/>
        <v>ATGACCAATTGAAGAGTTCTTCCGTTTGAAATCGTTCAATTATGAAGCAGTGTAGATGTGACGTTTGGCTTTGAGA</v>
      </c>
      <c r="M174" t="e">
        <f t="shared" si="28"/>
        <v>#VALUE!</v>
      </c>
      <c r="N174">
        <f t="shared" si="29"/>
        <v>1</v>
      </c>
      <c r="O174">
        <f t="shared" si="30"/>
        <v>31</v>
      </c>
      <c r="P174" t="e">
        <f t="shared" si="31"/>
        <v>#VALUE!</v>
      </c>
      <c r="Q174" t="e">
        <f t="shared" si="32"/>
        <v>#VALUE!</v>
      </c>
      <c r="R174" t="e">
        <f t="shared" si="33"/>
        <v>#VALUE!</v>
      </c>
      <c r="S174">
        <v>31</v>
      </c>
      <c r="W174">
        <f t="shared" si="34"/>
        <v>31</v>
      </c>
      <c r="X174">
        <f t="shared" si="35"/>
        <v>20</v>
      </c>
      <c r="Y174">
        <f t="shared" si="36"/>
        <v>18</v>
      </c>
      <c r="Z174">
        <f t="shared" si="37"/>
        <v>20</v>
      </c>
      <c r="AA174">
        <f t="shared" si="38"/>
        <v>50</v>
      </c>
    </row>
    <row r="175" spans="1:27" x14ac:dyDescent="0.4">
      <c r="A175" t="s">
        <v>1408</v>
      </c>
      <c r="B175" s="53">
        <v>45</v>
      </c>
      <c r="C175" t="s">
        <v>1411</v>
      </c>
      <c r="D175" t="s">
        <v>1412</v>
      </c>
      <c r="E175" s="53" t="s">
        <v>1409</v>
      </c>
      <c r="F175" s="53" t="s">
        <v>1410</v>
      </c>
      <c r="G175" s="53" t="s">
        <v>5431</v>
      </c>
      <c r="H175" s="53" t="s">
        <v>1410</v>
      </c>
      <c r="I175" s="53" t="s">
        <v>4650</v>
      </c>
      <c r="J175" t="s">
        <v>5432</v>
      </c>
      <c r="K175" t="str">
        <f t="shared" si="26"/>
        <v>TTTTCCCATCTCTCGTGTCCCCGGTATCTCTACGATAATTTACTGATAAGATTACGGATTAAGATACTGTCACCGG</v>
      </c>
      <c r="L175" t="str">
        <f t="shared" si="27"/>
        <v>GGCCACTGTCATAGAATTAGGCATTAGAATAGTCATTTAATAGCATCTCTATGGCCCCTGTGCTCTCTACCCTTTT</v>
      </c>
      <c r="M175" t="e">
        <f t="shared" si="28"/>
        <v>#VALUE!</v>
      </c>
      <c r="N175">
        <f t="shared" si="29"/>
        <v>1</v>
      </c>
      <c r="O175" t="e">
        <f t="shared" si="30"/>
        <v>#VALUE!</v>
      </c>
      <c r="P175" t="e">
        <f t="shared" si="31"/>
        <v>#VALUE!</v>
      </c>
      <c r="Q175">
        <f t="shared" si="32"/>
        <v>31</v>
      </c>
      <c r="R175" t="e">
        <f t="shared" si="33"/>
        <v>#VALUE!</v>
      </c>
      <c r="U175">
        <v>31</v>
      </c>
      <c r="W175">
        <f t="shared" si="34"/>
        <v>31</v>
      </c>
      <c r="X175">
        <f t="shared" si="35"/>
        <v>20</v>
      </c>
      <c r="Y175">
        <f t="shared" si="36"/>
        <v>20</v>
      </c>
      <c r="Z175">
        <f t="shared" si="37"/>
        <v>20</v>
      </c>
      <c r="AA175">
        <f t="shared" si="38"/>
        <v>50</v>
      </c>
    </row>
    <row r="176" spans="1:27" x14ac:dyDescent="0.4">
      <c r="A176" t="s">
        <v>1608</v>
      </c>
      <c r="B176" s="53">
        <v>33</v>
      </c>
      <c r="C176" t="s">
        <v>1611</v>
      </c>
      <c r="D176" t="s">
        <v>1612</v>
      </c>
      <c r="E176" s="53" t="s">
        <v>1609</v>
      </c>
      <c r="F176" s="53" t="s">
        <v>1610</v>
      </c>
      <c r="G176" s="53" t="s">
        <v>5626</v>
      </c>
      <c r="H176" s="53" t="s">
        <v>1609</v>
      </c>
      <c r="I176" s="53" t="s">
        <v>4650</v>
      </c>
      <c r="J176" t="s">
        <v>5627</v>
      </c>
      <c r="K176" t="str">
        <f t="shared" si="26"/>
        <v>GAAGGCTGGACGGTGACCTATGGTAGTGAAGTTTTTAGGGAGGAAAAAGGTGAAGGACTAGACAAAGTTGAACAGG</v>
      </c>
      <c r="L176" t="str">
        <f t="shared" si="27"/>
        <v>GGACAAGTTGAAACAGATCAGGAAGTGGAAAAAGGAGGGATTTTTGAAGTGATGGTATCCAGTGGCAGGTCGGAAG</v>
      </c>
      <c r="M176" t="e">
        <f t="shared" si="28"/>
        <v>#VALUE!</v>
      </c>
      <c r="N176">
        <f t="shared" si="29"/>
        <v>1</v>
      </c>
      <c r="O176">
        <f t="shared" si="30"/>
        <v>35</v>
      </c>
      <c r="P176" t="e">
        <f t="shared" si="31"/>
        <v>#VALUE!</v>
      </c>
      <c r="Q176" t="e">
        <f t="shared" si="32"/>
        <v>#VALUE!</v>
      </c>
      <c r="R176" t="e">
        <f t="shared" si="33"/>
        <v>#VALUE!</v>
      </c>
      <c r="S176">
        <v>35</v>
      </c>
      <c r="W176">
        <f t="shared" si="34"/>
        <v>35</v>
      </c>
      <c r="X176">
        <f t="shared" si="35"/>
        <v>16</v>
      </c>
      <c r="Y176">
        <f t="shared" si="36"/>
        <v>14</v>
      </c>
      <c r="Z176">
        <f t="shared" si="37"/>
        <v>16</v>
      </c>
      <c r="AA176">
        <f t="shared" si="38"/>
        <v>50</v>
      </c>
    </row>
    <row r="177" spans="1:27" x14ac:dyDescent="0.4">
      <c r="A177" s="54" t="s">
        <v>5743</v>
      </c>
      <c r="B177" s="55">
        <v>43</v>
      </c>
      <c r="C177" s="54" t="s">
        <v>2147</v>
      </c>
      <c r="D177" s="54" t="s">
        <v>2148</v>
      </c>
      <c r="E177" s="55" t="s">
        <v>2145</v>
      </c>
      <c r="F177" s="55" t="s">
        <v>2146</v>
      </c>
      <c r="G177" s="55" t="s">
        <v>5744</v>
      </c>
      <c r="H177" s="55" t="s">
        <v>2145</v>
      </c>
      <c r="I177" s="55" t="s">
        <v>4650</v>
      </c>
      <c r="J177" s="54" t="s">
        <v>5747</v>
      </c>
      <c r="K177" t="str">
        <f t="shared" si="26"/>
        <v>AGACGTCATAATCGAGATCAACTTAGGTAAAGTCGTGGTGATCTTGAGAGAATTTCCCCTGTCGTATCTGCAAAGC</v>
      </c>
      <c r="L177" t="str">
        <f t="shared" si="27"/>
        <v>CGAAACGTCTATGCTGTCCCCTTTAAGAGAGTTCTAGTGGTGCTGAAATGGATTCAACTAGAGCTAATACTGCAGA</v>
      </c>
      <c r="M177" t="e">
        <f t="shared" si="28"/>
        <v>#VALUE!</v>
      </c>
      <c r="N177">
        <f t="shared" si="29"/>
        <v>2</v>
      </c>
      <c r="O177">
        <f t="shared" si="30"/>
        <v>35</v>
      </c>
      <c r="P177" t="e">
        <f t="shared" si="31"/>
        <v>#VALUE!</v>
      </c>
      <c r="Q177" t="e">
        <f t="shared" si="32"/>
        <v>#VALUE!</v>
      </c>
      <c r="R177" t="e">
        <f t="shared" si="33"/>
        <v>#VALUE!</v>
      </c>
      <c r="S177">
        <v>35</v>
      </c>
      <c r="W177">
        <f t="shared" si="34"/>
        <v>35</v>
      </c>
      <c r="X177">
        <f t="shared" si="35"/>
        <v>16</v>
      </c>
      <c r="Y177">
        <f t="shared" si="36"/>
        <v>16</v>
      </c>
      <c r="Z177">
        <f t="shared" si="37"/>
        <v>16</v>
      </c>
      <c r="AA177">
        <f t="shared" si="38"/>
        <v>50</v>
      </c>
    </row>
    <row r="178" spans="1:27" x14ac:dyDescent="0.4">
      <c r="A178" t="s">
        <v>3045</v>
      </c>
      <c r="B178" s="53">
        <v>40</v>
      </c>
      <c r="C178" t="s">
        <v>3048</v>
      </c>
      <c r="D178" t="s">
        <v>5832</v>
      </c>
      <c r="E178" s="53" t="s">
        <v>3046</v>
      </c>
      <c r="F178" s="53" t="s">
        <v>3047</v>
      </c>
      <c r="G178" s="53" t="s">
        <v>5833</v>
      </c>
      <c r="H178" s="53" t="s">
        <v>3046</v>
      </c>
      <c r="I178" s="53" t="s">
        <v>4650</v>
      </c>
      <c r="J178" t="s">
        <v>5834</v>
      </c>
      <c r="K178" t="str">
        <f t="shared" si="26"/>
        <v>CAAGTAAAACTTTATTGACGTAGCTCGGACGGACTGACCTGTTGGTAAACCTGGTCAAAAAAAGAGATGTTCCAGG</v>
      </c>
      <c r="L178" t="str">
        <f t="shared" si="27"/>
        <v>GGACCTTGTAGAGAAAAAAACTGGTCCAAATGGTTGTCCAGTCAGGCAGGCTCGATGCAGTTATTTCAAAATGAAC</v>
      </c>
      <c r="M178">
        <f t="shared" si="28"/>
        <v>1</v>
      </c>
      <c r="N178" t="e">
        <f t="shared" si="29"/>
        <v>#VALUE!</v>
      </c>
      <c r="O178">
        <f t="shared" si="30"/>
        <v>30</v>
      </c>
      <c r="P178" t="e">
        <f t="shared" si="31"/>
        <v>#VALUE!</v>
      </c>
      <c r="Q178" t="e">
        <f t="shared" si="32"/>
        <v>#VALUE!</v>
      </c>
      <c r="R178" t="e">
        <f t="shared" si="33"/>
        <v>#VALUE!</v>
      </c>
      <c r="S178">
        <v>30</v>
      </c>
      <c r="W178">
        <f t="shared" si="34"/>
        <v>30</v>
      </c>
      <c r="X178">
        <f t="shared" si="35"/>
        <v>21</v>
      </c>
      <c r="Y178">
        <f t="shared" si="36"/>
        <v>21</v>
      </c>
      <c r="Z178">
        <f t="shared" si="37"/>
        <v>21</v>
      </c>
      <c r="AA178">
        <f t="shared" si="38"/>
        <v>50</v>
      </c>
    </row>
    <row r="179" spans="1:27" x14ac:dyDescent="0.4">
      <c r="A179" t="s">
        <v>3206</v>
      </c>
      <c r="B179" s="53">
        <v>48</v>
      </c>
      <c r="C179" t="s">
        <v>3209</v>
      </c>
      <c r="D179" t="s">
        <v>5880</v>
      </c>
      <c r="E179" s="53" t="s">
        <v>3207</v>
      </c>
      <c r="F179" s="53" t="s">
        <v>3208</v>
      </c>
      <c r="G179" s="53" t="s">
        <v>5881</v>
      </c>
      <c r="H179" s="53" t="s">
        <v>3207</v>
      </c>
      <c r="I179" s="53" t="s">
        <v>4650</v>
      </c>
      <c r="J179" t="s">
        <v>5882</v>
      </c>
      <c r="K179" t="str">
        <f t="shared" si="26"/>
        <v>TCTTTCGGTAGTAGTACTCTGGTTTTGTATTGGTGATTTGCACTGTGTTATGTTTGTTTGTTTTTACCAGTCTTTC</v>
      </c>
      <c r="L179" t="str">
        <f t="shared" si="27"/>
        <v>CTTTCTGACCATTTTTGTTTGTTTGTATTGTGTCACGTTTAGTGGTTATGTTTTGGTCTCATGATGATGGCTTTCT</v>
      </c>
      <c r="M179">
        <f t="shared" si="28"/>
        <v>1</v>
      </c>
      <c r="N179" t="e">
        <f t="shared" si="29"/>
        <v>#VALUE!</v>
      </c>
      <c r="O179">
        <f t="shared" si="30"/>
        <v>38</v>
      </c>
      <c r="P179" t="e">
        <f t="shared" si="31"/>
        <v>#VALUE!</v>
      </c>
      <c r="Q179" t="e">
        <f t="shared" si="32"/>
        <v>#VALUE!</v>
      </c>
      <c r="R179" t="e">
        <f t="shared" si="33"/>
        <v>#VALUE!</v>
      </c>
      <c r="S179">
        <v>38</v>
      </c>
      <c r="W179">
        <f t="shared" si="34"/>
        <v>38</v>
      </c>
      <c r="X179">
        <f t="shared" si="35"/>
        <v>13</v>
      </c>
      <c r="Y179">
        <f t="shared" si="36"/>
        <v>13</v>
      </c>
      <c r="Z179">
        <f t="shared" si="37"/>
        <v>13</v>
      </c>
      <c r="AA179">
        <f t="shared" si="38"/>
        <v>50</v>
      </c>
    </row>
    <row r="180" spans="1:27" x14ac:dyDescent="0.4">
      <c r="A180" t="s">
        <v>3979</v>
      </c>
      <c r="B180" s="53">
        <v>40</v>
      </c>
      <c r="C180" t="s">
        <v>3982</v>
      </c>
      <c r="D180" t="s">
        <v>5916</v>
      </c>
      <c r="E180" s="53" t="s">
        <v>3980</v>
      </c>
      <c r="F180" s="53" t="s">
        <v>3981</v>
      </c>
      <c r="G180" s="53" t="s">
        <v>5917</v>
      </c>
      <c r="H180" s="53" t="s">
        <v>3980</v>
      </c>
      <c r="I180" s="53" t="s">
        <v>4650</v>
      </c>
      <c r="J180" t="s">
        <v>5918</v>
      </c>
      <c r="K180" t="str">
        <f t="shared" si="26"/>
        <v>GTAAAGTTTTAATCCTCCAATCCCGCACGCACACTTTCCCCTCTTCCCGAGTCTCACGGACTCTTCCGGACCCCCA</v>
      </c>
      <c r="L180" t="str">
        <f t="shared" si="27"/>
        <v>ACCCCCAGGCCTTCTCAGGCACTCTGAGCCCTTCTCCCCTTTCACACGCACGCCCTAACCTCCTAATTTTGAAATG</v>
      </c>
      <c r="M180">
        <f t="shared" si="28"/>
        <v>1</v>
      </c>
      <c r="N180" t="e">
        <f t="shared" si="29"/>
        <v>#VALUE!</v>
      </c>
      <c r="O180">
        <f t="shared" si="30"/>
        <v>30</v>
      </c>
      <c r="P180" t="e">
        <f t="shared" si="31"/>
        <v>#VALUE!</v>
      </c>
      <c r="Q180" t="e">
        <f t="shared" si="32"/>
        <v>#VALUE!</v>
      </c>
      <c r="R180" t="e">
        <f t="shared" si="33"/>
        <v>#VALUE!</v>
      </c>
      <c r="S180">
        <v>30</v>
      </c>
      <c r="W180">
        <f t="shared" si="34"/>
        <v>30</v>
      </c>
      <c r="X180">
        <f t="shared" si="35"/>
        <v>21</v>
      </c>
      <c r="Y180">
        <f t="shared" si="36"/>
        <v>21</v>
      </c>
      <c r="Z180">
        <f t="shared" si="37"/>
        <v>21</v>
      </c>
      <c r="AA180">
        <f t="shared" si="38"/>
        <v>50</v>
      </c>
    </row>
    <row r="181" spans="1:27" x14ac:dyDescent="0.4">
      <c r="A181" t="s">
        <v>2973</v>
      </c>
      <c r="B181" s="53">
        <v>40</v>
      </c>
      <c r="C181" t="s">
        <v>2976</v>
      </c>
      <c r="D181" t="s">
        <v>6015</v>
      </c>
      <c r="E181" s="53" t="s">
        <v>2974</v>
      </c>
      <c r="F181" s="53" t="s">
        <v>2975</v>
      </c>
      <c r="G181" s="53" t="s">
        <v>6016</v>
      </c>
      <c r="H181" s="53" t="s">
        <v>2974</v>
      </c>
      <c r="I181" s="53" t="s">
        <v>4650</v>
      </c>
      <c r="J181" t="s">
        <v>6017</v>
      </c>
      <c r="K181" t="str">
        <f t="shared" si="26"/>
        <v>TCGCGGACAAAATGTATTTGTGAACTAAATTTATTTGCGACCCAGATTAACTTTGCAAATACTCACTTGAAGTCAC</v>
      </c>
      <c r="L181" t="str">
        <f t="shared" si="27"/>
        <v>CACTGAAGTTCACTCATAAACGTTTCAATTAGACCCAGCGTTTATTTAAATCAAGTGTTTATGTAAAACAGGCGCT</v>
      </c>
      <c r="M181">
        <f t="shared" si="28"/>
        <v>1</v>
      </c>
      <c r="N181" t="e">
        <f t="shared" si="29"/>
        <v>#VALUE!</v>
      </c>
      <c r="O181">
        <f t="shared" si="30"/>
        <v>30</v>
      </c>
      <c r="P181" t="e">
        <f t="shared" si="31"/>
        <v>#VALUE!</v>
      </c>
      <c r="Q181" t="e">
        <f t="shared" si="32"/>
        <v>#VALUE!</v>
      </c>
      <c r="R181" t="e">
        <f t="shared" si="33"/>
        <v>#VALUE!</v>
      </c>
      <c r="S181">
        <v>30</v>
      </c>
      <c r="W181">
        <f t="shared" si="34"/>
        <v>30</v>
      </c>
      <c r="X181">
        <f t="shared" si="35"/>
        <v>21</v>
      </c>
      <c r="Y181">
        <f t="shared" si="36"/>
        <v>21</v>
      </c>
      <c r="Z181">
        <f t="shared" si="37"/>
        <v>21</v>
      </c>
      <c r="AA181">
        <f t="shared" si="38"/>
        <v>50</v>
      </c>
    </row>
    <row r="182" spans="1:27" x14ac:dyDescent="0.4">
      <c r="A182" t="s">
        <v>3055</v>
      </c>
      <c r="B182" s="53">
        <v>40</v>
      </c>
      <c r="C182" t="s">
        <v>3058</v>
      </c>
      <c r="D182" t="s">
        <v>6048</v>
      </c>
      <c r="E182" s="53" t="s">
        <v>3056</v>
      </c>
      <c r="F182" s="53" t="s">
        <v>3057</v>
      </c>
      <c r="G182" s="53" t="s">
        <v>6049</v>
      </c>
      <c r="H182" s="53" t="s">
        <v>3056</v>
      </c>
      <c r="I182" s="53" t="s">
        <v>4650</v>
      </c>
      <c r="J182" t="s">
        <v>6050</v>
      </c>
      <c r="K182" t="str">
        <f t="shared" si="26"/>
        <v>TTTAGTGGGGTAAAGAAAACACGGTGTCGGGAAACAGTGGCGAGTAGTCGATTGTGTCATCTTTGCACTACACGTA</v>
      </c>
      <c r="L182" t="str">
        <f t="shared" si="27"/>
        <v>ATGCACATCACGTTTCTACTGTGTTAGCTGATGAGCGGTGACAAAGGGCTGTGGCACAAAAGAAATGGGGTGATTT</v>
      </c>
      <c r="M182">
        <f t="shared" si="28"/>
        <v>1</v>
      </c>
      <c r="N182" t="e">
        <f t="shared" si="29"/>
        <v>#VALUE!</v>
      </c>
      <c r="O182">
        <f t="shared" si="30"/>
        <v>30</v>
      </c>
      <c r="P182" t="e">
        <f t="shared" si="31"/>
        <v>#VALUE!</v>
      </c>
      <c r="Q182" t="e">
        <f t="shared" si="32"/>
        <v>#VALUE!</v>
      </c>
      <c r="R182" t="e">
        <f t="shared" si="33"/>
        <v>#VALUE!</v>
      </c>
      <c r="S182">
        <v>30</v>
      </c>
      <c r="W182">
        <f t="shared" si="34"/>
        <v>30</v>
      </c>
      <c r="X182">
        <f t="shared" si="35"/>
        <v>21</v>
      </c>
      <c r="Y182">
        <f t="shared" si="36"/>
        <v>21</v>
      </c>
      <c r="Z182">
        <f t="shared" si="37"/>
        <v>21</v>
      </c>
      <c r="AA182">
        <f t="shared" si="38"/>
        <v>50</v>
      </c>
    </row>
    <row r="183" spans="1:27" x14ac:dyDescent="0.4">
      <c r="A183" t="s">
        <v>3611</v>
      </c>
      <c r="B183" s="53">
        <v>26</v>
      </c>
      <c r="C183" t="s">
        <v>3614</v>
      </c>
      <c r="D183" t="s">
        <v>3615</v>
      </c>
      <c r="E183" s="53" t="s">
        <v>3612</v>
      </c>
      <c r="F183" s="53" t="s">
        <v>3613</v>
      </c>
      <c r="G183" s="53" t="s">
        <v>4658</v>
      </c>
      <c r="H183" s="53" t="s">
        <v>4659</v>
      </c>
      <c r="I183" s="53" t="s">
        <v>157</v>
      </c>
      <c r="J183" t="s">
        <v>4660</v>
      </c>
      <c r="K183" t="str">
        <f t="shared" si="26"/>
        <v>AAGGCTAGATGTGCGGTCAGGTGTTCATGTTGGTCTTAGGAGGTAGTGGTGGTGATGATGTTAACTATAGAAAGTC</v>
      </c>
      <c r="L183" t="str">
        <f t="shared" si="27"/>
        <v>CTGAAAGATATCAATTGTAGTAGTGGTGGTGATGGAGGATTCTGGTTGTACTTGTGGACTGGCGTGTAGATCGGAA</v>
      </c>
      <c r="M183" t="e">
        <f t="shared" si="28"/>
        <v>#VALUE!</v>
      </c>
      <c r="N183">
        <f t="shared" si="29"/>
        <v>2</v>
      </c>
      <c r="O183" t="e">
        <f t="shared" si="30"/>
        <v>#VALUE!</v>
      </c>
      <c r="P183" t="e">
        <f t="shared" si="31"/>
        <v>#VALUE!</v>
      </c>
      <c r="Q183" t="e">
        <f t="shared" si="32"/>
        <v>#VALUE!</v>
      </c>
      <c r="R183">
        <f t="shared" si="33"/>
        <v>32</v>
      </c>
      <c r="V183">
        <v>32</v>
      </c>
      <c r="W183">
        <f t="shared" si="34"/>
        <v>32</v>
      </c>
      <c r="X183">
        <f t="shared" si="35"/>
        <v>18</v>
      </c>
      <c r="Y183">
        <f t="shared" si="36"/>
        <v>18</v>
      </c>
      <c r="Z183">
        <f t="shared" si="37"/>
        <v>18</v>
      </c>
      <c r="AA183">
        <f t="shared" si="38"/>
        <v>49</v>
      </c>
    </row>
    <row r="184" spans="1:27" x14ac:dyDescent="0.4">
      <c r="A184" t="s">
        <v>1508</v>
      </c>
      <c r="B184" s="53">
        <v>34</v>
      </c>
      <c r="C184" t="s">
        <v>1511</v>
      </c>
      <c r="D184" t="s">
        <v>1512</v>
      </c>
      <c r="E184" s="53" t="s">
        <v>1509</v>
      </c>
      <c r="F184" s="53" t="s">
        <v>1510</v>
      </c>
      <c r="G184" s="53" t="s">
        <v>4859</v>
      </c>
      <c r="H184" s="53" t="s">
        <v>4860</v>
      </c>
      <c r="I184" s="53" t="s">
        <v>157</v>
      </c>
      <c r="J184" t="s">
        <v>4861</v>
      </c>
      <c r="K184" t="str">
        <f t="shared" si="26"/>
        <v>TTTTTCGGATGTATTGCTGGTCAGAATGTGTTAATGGAAAATACGTAGAGAATAGAAGGGTAAAGTGATGTGGAGG</v>
      </c>
      <c r="L184" t="str">
        <f t="shared" si="27"/>
        <v>GGAGGTGTAGTGAAATGGGAAGATAAGAGATGCATAAAAGGTAATTGTGTAAGACTGGTCGTTATGTAGGCTTTTT</v>
      </c>
      <c r="M184" t="e">
        <f t="shared" si="28"/>
        <v>#VALUE!</v>
      </c>
      <c r="N184">
        <f t="shared" si="29"/>
        <v>1</v>
      </c>
      <c r="O184" t="e">
        <f t="shared" si="30"/>
        <v>#VALUE!</v>
      </c>
      <c r="P184">
        <f t="shared" si="31"/>
        <v>30</v>
      </c>
      <c r="Q184" t="e">
        <f t="shared" si="32"/>
        <v>#VALUE!</v>
      </c>
      <c r="R184" t="e">
        <f t="shared" si="33"/>
        <v>#VALUE!</v>
      </c>
      <c r="T184">
        <v>30</v>
      </c>
      <c r="W184">
        <f t="shared" si="34"/>
        <v>30</v>
      </c>
      <c r="X184">
        <f t="shared" si="35"/>
        <v>20</v>
      </c>
      <c r="Y184">
        <f t="shared" si="36"/>
        <v>20</v>
      </c>
      <c r="Z184">
        <f t="shared" si="37"/>
        <v>20</v>
      </c>
      <c r="AA184">
        <f t="shared" si="38"/>
        <v>49</v>
      </c>
    </row>
    <row r="185" spans="1:27" x14ac:dyDescent="0.4">
      <c r="A185" t="s">
        <v>1552</v>
      </c>
      <c r="C185" t="s">
        <v>1555</v>
      </c>
      <c r="D185" t="s">
        <v>1556</v>
      </c>
      <c r="E185" s="53" t="s">
        <v>1553</v>
      </c>
      <c r="F185" s="53" t="s">
        <v>1554</v>
      </c>
      <c r="G185" s="53" t="s">
        <v>4927</v>
      </c>
      <c r="H185" s="53" t="s">
        <v>4928</v>
      </c>
      <c r="I185" s="53" t="s">
        <v>157</v>
      </c>
      <c r="J185" t="s">
        <v>4929</v>
      </c>
      <c r="K185" t="str">
        <f t="shared" si="26"/>
        <v>GCACAGGCCGAAGAAAATAAAGTAAATACCCCCTTTACGTGTTGGAAAAAAACAAAAATGCGACCATTATACTAAT</v>
      </c>
      <c r="L185" t="str">
        <f t="shared" si="27"/>
        <v>TAATCATATTACCAGCGTAAAAACAAAAAAAGGTTGTGCATTTCCCCCATAAATGAAATAAAAGAAGCCGGACACG</v>
      </c>
      <c r="M185">
        <f t="shared" si="28"/>
        <v>1</v>
      </c>
      <c r="N185" t="e">
        <f t="shared" si="29"/>
        <v>#VALUE!</v>
      </c>
      <c r="O185" t="e">
        <f t="shared" si="30"/>
        <v>#VALUE!</v>
      </c>
      <c r="P185" t="e">
        <f t="shared" si="31"/>
        <v>#VALUE!</v>
      </c>
      <c r="Q185" t="e">
        <f t="shared" si="32"/>
        <v>#VALUE!</v>
      </c>
      <c r="R185">
        <f t="shared" si="33"/>
        <v>35</v>
      </c>
      <c r="V185">
        <v>35</v>
      </c>
      <c r="W185">
        <f t="shared" si="34"/>
        <v>35</v>
      </c>
      <c r="X185">
        <f t="shared" si="35"/>
        <v>15</v>
      </c>
      <c r="Y185">
        <f t="shared" si="36"/>
        <v>14</v>
      </c>
      <c r="Z185">
        <f t="shared" si="37"/>
        <v>15</v>
      </c>
      <c r="AA185">
        <f t="shared" si="38"/>
        <v>49</v>
      </c>
    </row>
    <row r="186" spans="1:27" x14ac:dyDescent="0.4">
      <c r="A186" t="s">
        <v>3393</v>
      </c>
      <c r="B186" s="53">
        <v>36</v>
      </c>
      <c r="C186" t="s">
        <v>3396</v>
      </c>
      <c r="D186" t="s">
        <v>3397</v>
      </c>
      <c r="E186" s="53" t="s">
        <v>3394</v>
      </c>
      <c r="F186" s="53" t="s">
        <v>3395</v>
      </c>
      <c r="G186" s="53" t="s">
        <v>5006</v>
      </c>
      <c r="H186" s="53" t="s">
        <v>5007</v>
      </c>
      <c r="I186" s="53" t="s">
        <v>157</v>
      </c>
      <c r="J186" t="s">
        <v>5008</v>
      </c>
      <c r="K186" t="str">
        <f t="shared" si="26"/>
        <v>AAGACCCAAGTCACTATCAACCCGTTTACATTTTACTGTAGACATCGGTCGTGACGCGTTCGAGGTGTCGGTCACC</v>
      </c>
      <c r="L186" t="str">
        <f t="shared" si="27"/>
        <v>CCACTGGCTGTGGAGCTTGCGCAGTGCTGGCTACAGATGTCATTTTACATTTGCCCAACTATCACTGAACCCAGAA</v>
      </c>
      <c r="M186" t="e">
        <f t="shared" si="28"/>
        <v>#VALUE!</v>
      </c>
      <c r="N186">
        <f t="shared" si="29"/>
        <v>1</v>
      </c>
      <c r="O186" t="e">
        <f t="shared" si="30"/>
        <v>#VALUE!</v>
      </c>
      <c r="P186">
        <f t="shared" si="31"/>
        <v>32</v>
      </c>
      <c r="Q186" t="e">
        <f t="shared" si="32"/>
        <v>#VALUE!</v>
      </c>
      <c r="R186" t="e">
        <f t="shared" si="33"/>
        <v>#VALUE!</v>
      </c>
      <c r="T186">
        <v>32</v>
      </c>
      <c r="W186">
        <f t="shared" si="34"/>
        <v>32</v>
      </c>
      <c r="X186">
        <f t="shared" si="35"/>
        <v>17</v>
      </c>
      <c r="Y186">
        <f t="shared" si="36"/>
        <v>18</v>
      </c>
      <c r="Z186">
        <f t="shared" si="37"/>
        <v>18</v>
      </c>
      <c r="AA186">
        <f t="shared" si="38"/>
        <v>49</v>
      </c>
    </row>
    <row r="187" spans="1:27" x14ac:dyDescent="0.4">
      <c r="A187" t="s">
        <v>879</v>
      </c>
      <c r="B187" s="53">
        <v>35</v>
      </c>
      <c r="C187" t="s">
        <v>882</v>
      </c>
      <c r="D187" t="s">
        <v>883</v>
      </c>
      <c r="E187" s="53" t="s">
        <v>880</v>
      </c>
      <c r="F187" s="53" t="s">
        <v>881</v>
      </c>
      <c r="G187" s="53" t="s">
        <v>5437</v>
      </c>
      <c r="H187" s="53" t="s">
        <v>5438</v>
      </c>
      <c r="I187" s="53" t="s">
        <v>157</v>
      </c>
      <c r="J187" t="s">
        <v>5439</v>
      </c>
      <c r="K187" t="str">
        <f t="shared" si="26"/>
        <v>TTGACCATTAATCGGACAATTCTAAAATCTTTATACGAATTCCGCATAGGTATCGGATATCAGAACTATTTACTAG</v>
      </c>
      <c r="L187" t="str">
        <f t="shared" si="27"/>
        <v>GATCATTTATCAAGACTATAGGCTATGGATACGCCTTAAGCATATTTCTAAAATCTTAACAGGCTAATTACCAGTT</v>
      </c>
      <c r="M187" t="e">
        <f t="shared" si="28"/>
        <v>#VALUE!</v>
      </c>
      <c r="N187">
        <f t="shared" si="29"/>
        <v>1</v>
      </c>
      <c r="O187" t="e">
        <f t="shared" si="30"/>
        <v>#VALUE!</v>
      </c>
      <c r="P187">
        <f t="shared" si="31"/>
        <v>34</v>
      </c>
      <c r="Q187" t="e">
        <f t="shared" si="32"/>
        <v>#VALUE!</v>
      </c>
      <c r="R187" t="e">
        <f t="shared" si="33"/>
        <v>#VALUE!</v>
      </c>
      <c r="T187">
        <v>34</v>
      </c>
      <c r="W187">
        <f t="shared" si="34"/>
        <v>34</v>
      </c>
      <c r="X187">
        <f t="shared" si="35"/>
        <v>16</v>
      </c>
      <c r="Y187">
        <f t="shared" si="36"/>
        <v>16</v>
      </c>
      <c r="Z187">
        <f t="shared" si="37"/>
        <v>16</v>
      </c>
      <c r="AA187">
        <f t="shared" si="38"/>
        <v>49</v>
      </c>
    </row>
    <row r="188" spans="1:27" x14ac:dyDescent="0.4">
      <c r="A188" t="s">
        <v>3742</v>
      </c>
      <c r="B188" s="53">
        <v>31</v>
      </c>
      <c r="C188" t="s">
        <v>3745</v>
      </c>
      <c r="D188" t="s">
        <v>3746</v>
      </c>
      <c r="E188" s="53" t="s">
        <v>3743</v>
      </c>
      <c r="F188" s="53" t="s">
        <v>3744</v>
      </c>
      <c r="G188" s="53" t="s">
        <v>5597</v>
      </c>
      <c r="H188" s="53" t="s">
        <v>5598</v>
      </c>
      <c r="I188" s="53" t="s">
        <v>157</v>
      </c>
      <c r="J188" t="s">
        <v>5599</v>
      </c>
      <c r="K188" t="str">
        <f t="shared" si="26"/>
        <v>AGAAGGCTAGACCTGTTTGTTCGTGAGGTCTTGACCTGTCGACCAGGGTATCTGACCTTCTCTCTTCCTACTCTTT</v>
      </c>
      <c r="L188" t="str">
        <f t="shared" si="27"/>
        <v>TTTCTCATCCTTCTCTCTTCCAGTCTATGGGACCAGCTGTCCAGTTCTGGAGTGCTTGTTTGTCCAGATCGGAAGA</v>
      </c>
      <c r="M188" t="e">
        <f t="shared" si="28"/>
        <v>#VALUE!</v>
      </c>
      <c r="N188">
        <f t="shared" si="29"/>
        <v>1</v>
      </c>
      <c r="O188" t="e">
        <f t="shared" si="30"/>
        <v>#VALUE!</v>
      </c>
      <c r="P188">
        <f t="shared" si="31"/>
        <v>34</v>
      </c>
      <c r="Q188" t="e">
        <f t="shared" si="32"/>
        <v>#VALUE!</v>
      </c>
      <c r="R188" t="e">
        <f t="shared" si="33"/>
        <v>#VALUE!</v>
      </c>
      <c r="T188">
        <v>34</v>
      </c>
      <c r="W188">
        <f t="shared" si="34"/>
        <v>34</v>
      </c>
      <c r="X188">
        <f t="shared" si="35"/>
        <v>16</v>
      </c>
      <c r="Y188">
        <f t="shared" si="36"/>
        <v>16</v>
      </c>
      <c r="Z188">
        <f t="shared" si="37"/>
        <v>16</v>
      </c>
      <c r="AA188">
        <f t="shared" si="38"/>
        <v>49</v>
      </c>
    </row>
    <row r="189" spans="1:27" x14ac:dyDescent="0.4">
      <c r="A189" t="s">
        <v>2084</v>
      </c>
      <c r="B189" s="53">
        <v>42</v>
      </c>
      <c r="C189" t="s">
        <v>2087</v>
      </c>
      <c r="D189" t="s">
        <v>2088</v>
      </c>
      <c r="E189" s="53" t="s">
        <v>2085</v>
      </c>
      <c r="F189" s="53" t="s">
        <v>2086</v>
      </c>
      <c r="G189" s="53" t="s">
        <v>4986</v>
      </c>
      <c r="H189" s="53" t="s">
        <v>2086</v>
      </c>
      <c r="I189" s="53" t="s">
        <v>4650</v>
      </c>
      <c r="J189" t="s">
        <v>4987</v>
      </c>
      <c r="K189" t="str">
        <f t="shared" si="26"/>
        <v>AAGGGATTAGACTGCATGATGGTTGATGTCTGGATGCTCTGACTATAAGACCTTACTTGCAGTCACCGCTCTAGCC</v>
      </c>
      <c r="L189" t="str">
        <f t="shared" si="27"/>
        <v>CCGATCTCGCCACTGACGTTCATTCCAGAATATCAGTCTCGTAGGTCTGTAGTTGGTAGTACGTCAGATTAGGGAA</v>
      </c>
      <c r="M189">
        <f t="shared" si="28"/>
        <v>1</v>
      </c>
      <c r="N189" t="e">
        <f t="shared" si="29"/>
        <v>#VALUE!</v>
      </c>
      <c r="O189" t="e">
        <f t="shared" si="30"/>
        <v>#VALUE!</v>
      </c>
      <c r="P189" t="e">
        <f t="shared" si="31"/>
        <v>#VALUE!</v>
      </c>
      <c r="Q189">
        <f t="shared" si="32"/>
        <v>35</v>
      </c>
      <c r="R189" t="e">
        <f t="shared" si="33"/>
        <v>#VALUE!</v>
      </c>
      <c r="U189">
        <v>35</v>
      </c>
      <c r="W189">
        <f t="shared" si="34"/>
        <v>35</v>
      </c>
      <c r="X189">
        <f t="shared" si="35"/>
        <v>15</v>
      </c>
      <c r="Y189">
        <f t="shared" si="36"/>
        <v>15</v>
      </c>
      <c r="Z189">
        <f t="shared" si="37"/>
        <v>15</v>
      </c>
      <c r="AA189">
        <f t="shared" si="38"/>
        <v>49</v>
      </c>
    </row>
    <row r="190" spans="1:27" x14ac:dyDescent="0.4">
      <c r="A190" t="s">
        <v>2500</v>
      </c>
      <c r="B190" s="53">
        <v>31</v>
      </c>
      <c r="C190" t="s">
        <v>2503</v>
      </c>
      <c r="D190" t="s">
        <v>2504</v>
      </c>
      <c r="E190" s="53" t="s">
        <v>2501</v>
      </c>
      <c r="F190" s="53" t="s">
        <v>2502</v>
      </c>
      <c r="G190" s="53" t="s">
        <v>5023</v>
      </c>
      <c r="H190" s="53" t="s">
        <v>2501</v>
      </c>
      <c r="I190" s="53" t="s">
        <v>4650</v>
      </c>
      <c r="J190" t="s">
        <v>5024</v>
      </c>
      <c r="K190" t="str">
        <f t="shared" si="26"/>
        <v>GAGGAGGCTAGACGGTGATAGGTGAGCAAGGTCGGGTGAAGCGACTTCAGGTGCAGCTCAAGCACAGACACCGTCA</v>
      </c>
      <c r="L190" t="str">
        <f t="shared" si="27"/>
        <v>ACTGCCACAGACACGAACTCGACGTGGACTTCAGCGAAGTGGGCTGGAACGAGTGGATAGTGGCAGATCGGAGGAG</v>
      </c>
      <c r="M190" t="e">
        <f t="shared" si="28"/>
        <v>#VALUE!</v>
      </c>
      <c r="N190">
        <f t="shared" si="29"/>
        <v>1</v>
      </c>
      <c r="O190">
        <f t="shared" si="30"/>
        <v>34</v>
      </c>
      <c r="P190" t="e">
        <f t="shared" si="31"/>
        <v>#VALUE!</v>
      </c>
      <c r="Q190" t="e">
        <f t="shared" si="32"/>
        <v>#VALUE!</v>
      </c>
      <c r="R190" t="e">
        <f t="shared" si="33"/>
        <v>#VALUE!</v>
      </c>
      <c r="S190">
        <v>34</v>
      </c>
      <c r="W190">
        <f t="shared" si="34"/>
        <v>34</v>
      </c>
      <c r="X190">
        <f t="shared" si="35"/>
        <v>16</v>
      </c>
      <c r="Y190">
        <f t="shared" si="36"/>
        <v>16</v>
      </c>
      <c r="Z190">
        <f t="shared" si="37"/>
        <v>16</v>
      </c>
      <c r="AA190">
        <f t="shared" si="38"/>
        <v>49</v>
      </c>
    </row>
    <row r="191" spans="1:27" x14ac:dyDescent="0.4">
      <c r="A191" t="s">
        <v>2735</v>
      </c>
      <c r="B191" s="53">
        <v>38</v>
      </c>
      <c r="C191" t="s">
        <v>2738</v>
      </c>
      <c r="D191" t="s">
        <v>2739</v>
      </c>
      <c r="E191" s="53" t="s">
        <v>2736</v>
      </c>
      <c r="F191" s="53" t="s">
        <v>2737</v>
      </c>
      <c r="G191" s="53" t="s">
        <v>5556</v>
      </c>
      <c r="H191" s="53" t="s">
        <v>2737</v>
      </c>
      <c r="I191" s="53" t="s">
        <v>4650</v>
      </c>
      <c r="J191" t="s">
        <v>5557</v>
      </c>
      <c r="K191" t="str">
        <f t="shared" si="26"/>
        <v>AGAAACCTGACACATATGGTCCACATATGACATGTATGCTGATTACTTTGAACTTTGTGTGTGTCGTAGACCGTCT</v>
      </c>
      <c r="L191" t="str">
        <f t="shared" si="27"/>
        <v>TCTGCCAGATGCTGTGTGTGTTTCAAGTTTCATTAGTCGTATGTACAGTATACACCTGGTATACACAGTCCAAAGA</v>
      </c>
      <c r="M191">
        <f t="shared" si="28"/>
        <v>1</v>
      </c>
      <c r="N191" t="e">
        <f t="shared" si="29"/>
        <v>#VALUE!</v>
      </c>
      <c r="O191" t="e">
        <f t="shared" si="30"/>
        <v>#VALUE!</v>
      </c>
      <c r="P191" t="e">
        <f t="shared" si="31"/>
        <v>#VALUE!</v>
      </c>
      <c r="Q191">
        <f t="shared" si="32"/>
        <v>32</v>
      </c>
      <c r="R191" t="e">
        <f t="shared" si="33"/>
        <v>#VALUE!</v>
      </c>
      <c r="U191">
        <v>32</v>
      </c>
      <c r="W191">
        <f t="shared" si="34"/>
        <v>32</v>
      </c>
      <c r="X191">
        <f t="shared" si="35"/>
        <v>18</v>
      </c>
      <c r="Y191">
        <f t="shared" si="36"/>
        <v>18</v>
      </c>
      <c r="Z191">
        <f t="shared" si="37"/>
        <v>18</v>
      </c>
      <c r="AA191">
        <f t="shared" si="38"/>
        <v>49</v>
      </c>
    </row>
    <row r="192" spans="1:27" x14ac:dyDescent="0.4">
      <c r="A192" t="s">
        <v>1640</v>
      </c>
      <c r="C192" t="s">
        <v>1643</v>
      </c>
      <c r="D192" t="s">
        <v>1644</v>
      </c>
      <c r="E192" s="53" t="s">
        <v>1641</v>
      </c>
      <c r="F192" s="53" t="s">
        <v>1642</v>
      </c>
      <c r="G192" s="53" t="s">
        <v>5582</v>
      </c>
      <c r="H192" s="53" t="s">
        <v>1641</v>
      </c>
      <c r="I192" s="53" t="s">
        <v>4650</v>
      </c>
      <c r="J192" t="s">
        <v>5583</v>
      </c>
      <c r="K192" t="str">
        <f t="shared" si="26"/>
        <v>TTATAACCGAAAGACTCTTACGTAAACCAGTTTCTATACTAAGTTAATTTGAAGAATAGATACTGTCTCTTCAATT</v>
      </c>
      <c r="L192" t="str">
        <f t="shared" si="27"/>
        <v>TTAACTTCTCTGTCATAGATAAGAAGTTTAATTGAATCATATCTTTGACCAAATGCATTCTCAGAAAGCCAATATT</v>
      </c>
      <c r="M192">
        <f t="shared" si="28"/>
        <v>1</v>
      </c>
      <c r="N192" t="e">
        <f t="shared" si="29"/>
        <v>#VALUE!</v>
      </c>
      <c r="O192">
        <f t="shared" si="30"/>
        <v>29</v>
      </c>
      <c r="P192" t="e">
        <f t="shared" si="31"/>
        <v>#VALUE!</v>
      </c>
      <c r="Q192" t="e">
        <f t="shared" si="32"/>
        <v>#VALUE!</v>
      </c>
      <c r="R192" t="e">
        <f t="shared" si="33"/>
        <v>#VALUE!</v>
      </c>
      <c r="S192">
        <v>29</v>
      </c>
      <c r="W192">
        <f t="shared" si="34"/>
        <v>29</v>
      </c>
      <c r="X192">
        <f t="shared" si="35"/>
        <v>21</v>
      </c>
      <c r="Y192">
        <f t="shared" si="36"/>
        <v>18</v>
      </c>
      <c r="Z192">
        <f t="shared" si="37"/>
        <v>21</v>
      </c>
      <c r="AA192">
        <f t="shared" si="38"/>
        <v>49</v>
      </c>
    </row>
    <row r="193" spans="1:27" x14ac:dyDescent="0.4">
      <c r="A193" t="s">
        <v>171</v>
      </c>
      <c r="B193" s="53">
        <v>41</v>
      </c>
      <c r="C193" t="s">
        <v>174</v>
      </c>
      <c r="D193" t="s">
        <v>175</v>
      </c>
      <c r="E193" s="53" t="s">
        <v>5784</v>
      </c>
      <c r="F193" s="53" t="s">
        <v>5785</v>
      </c>
      <c r="G193" s="53" t="s">
        <v>5786</v>
      </c>
      <c r="H193" s="53" t="s">
        <v>5785</v>
      </c>
      <c r="I193" s="53" t="s">
        <v>4650</v>
      </c>
      <c r="J193" t="s">
        <v>5787</v>
      </c>
      <c r="K193" t="str">
        <f t="shared" si="26"/>
        <v>CGGATGGTCTTTCATGGTTAACACTGGTTGATTCGGCTGTATTAAAACAATTTATTAATTAATGGTCATTAATCTC</v>
      </c>
      <c r="L193" t="str">
        <f t="shared" si="27"/>
        <v>CTCTAATTACTGGTAATTAATTATTTAACAAAATTATGTCGGCTTAGTTGGTCACAATTGGTACTTTCTGGTAGGC</v>
      </c>
      <c r="M193">
        <f t="shared" si="28"/>
        <v>1</v>
      </c>
      <c r="N193" t="e">
        <f t="shared" si="29"/>
        <v>#VALUE!</v>
      </c>
      <c r="O193" t="e">
        <f t="shared" si="30"/>
        <v>#VALUE!</v>
      </c>
      <c r="P193" t="e">
        <f t="shared" si="31"/>
        <v>#VALUE!</v>
      </c>
      <c r="Q193">
        <f t="shared" si="32"/>
        <v>35</v>
      </c>
      <c r="R193" t="e">
        <f t="shared" si="33"/>
        <v>#VALUE!</v>
      </c>
      <c r="U193">
        <v>35</v>
      </c>
      <c r="W193">
        <f t="shared" si="34"/>
        <v>35</v>
      </c>
      <c r="X193">
        <f t="shared" si="35"/>
        <v>15</v>
      </c>
      <c r="Y193">
        <f t="shared" si="36"/>
        <v>15</v>
      </c>
      <c r="Z193">
        <f t="shared" si="37"/>
        <v>15</v>
      </c>
      <c r="AA193">
        <f t="shared" si="38"/>
        <v>49</v>
      </c>
    </row>
    <row r="194" spans="1:27" x14ac:dyDescent="0.4">
      <c r="A194" t="s">
        <v>3909</v>
      </c>
      <c r="B194" s="53">
        <v>39</v>
      </c>
      <c r="C194" t="s">
        <v>3912</v>
      </c>
      <c r="D194" t="s">
        <v>5856</v>
      </c>
      <c r="E194" s="53" t="s">
        <v>3910</v>
      </c>
      <c r="F194" s="53" t="s">
        <v>3911</v>
      </c>
      <c r="G194" s="53" t="s">
        <v>5857</v>
      </c>
      <c r="H194" s="53" t="s">
        <v>3910</v>
      </c>
      <c r="I194" s="53" t="s">
        <v>4650</v>
      </c>
      <c r="J194" t="s">
        <v>5858</v>
      </c>
      <c r="K194" t="str">
        <f t="shared" ref="K194:K257" si="39" xml:space="preserve"> SUBSTITUTE( SUBSTITUTE( SUBSTITUTE( SUBSTITUTE( SUBSTITUTE( SUBSTITUTE( SUBSTITUTE( SUBSTITUTE( J194, "A", 1), "C", 2), "G", 3),"T", 4), 1, "T"), 2, "G"), 3, "C"), 4, "A")</f>
        <v>TAGTAGAGACGAGTCTCCGATAAGATTTAGTAAAAACGTCTCTCTCTTAGATCTCACCTTCCTTGCAGAATGTGAT</v>
      </c>
      <c r="L194" t="str">
        <f t="shared" ref="L194:L257" si="40">MID(K194,77,1) &amp; MID(K194,76,1) &amp; MID(K194,75,1) &amp; MID(K194,74,1) &amp; MID(K194,73,1) &amp; MID(K194,72,1) &amp; MID(K194,71,1) &amp; MID(K194,70,1) &amp; MID(K194,69,1) &amp; MID(K194,68,1) &amp; MID(K194,67,1) &amp; MID(K194,66,1) &amp; MID(K194,65,1) &amp; MID(K194,64,1) &amp; MID(K194,63,1) &amp; MID(K194,62,1) &amp; MID(K194,61,1) &amp;MID(K194,60,1) &amp; MID(K194,59,1) &amp; MID(K194,58,1) &amp; MID(K194,57,1) &amp; MID(K194,56,1) &amp; MID(K194,55,1) &amp; MID(K194,54,1) &amp; MID(K194,53,1) &amp; MID(K194,52,1) &amp; MID(K194,51,1) &amp; MID(K194,50,1) &amp; MID(K194,49,1) &amp; MID(K194,48,1) &amp; MID(K194,47,1) &amp; MID(K194,46,1) &amp; MID(K194,45,1) &amp; MID(K194,44,1) &amp; MID(K194,43,1) &amp; MID(K194,42,1) &amp; MID(K194,41,1) &amp; MID(K194,40,1) &amp; MID(K194,39,1) &amp; MID(K194,38,1) &amp; MID(K194,37,1) &amp; MID(K194,36,1) &amp; MID(K194,35,1) &amp; MID(K194,34,1) &amp; MID(K194,33,1) &amp; MID(K194,32,1) &amp; MID(K194,31,1) &amp; MID(K194,30,1) &amp; MID(K194,29,1) &amp; MID(K194,28,1) &amp; MID(K194,27,1) &amp; MID(K194,26,1) &amp; MID(K194,25,1) &amp; MID(K194,24,1) &amp; MID(K194,23,1) &amp; MID(K194,22,1) &amp; MID(K194,21,1) &amp; MID(K194,20,1) &amp; MID(K194,19,1) &amp; MID(K194,18,1) &amp; MID(K194,17,1) &amp; MID(K194,16,1) &amp; MID(K194,15,1) &amp; MID(K194,14,1) &amp; MID(K194,13,1) &amp; MID(K194,12,1) &amp; MID(K194,11,1) &amp; MID(K194,10,1) &amp; MID(K194,9,1) &amp; MID(K194,8,1) &amp; MID(K194,7,1) &amp; MID(K194,6,1) &amp; MID(K194,5,1) &amp; MID(K194,4,1) &amp; MID(K194,3,1) &amp; MID(K194,2,1) &amp; MID(K194,1,1)</f>
        <v>TAGTGTAAGACGTTCCTTCCACTCTAGATTCTCTCTCTGCAAAAATGATTTAGAATAGCCTCTGAGCAGAGATGAT</v>
      </c>
      <c r="M194">
        <f t="shared" ref="M194:M257" si="41">FIND(C194,J194)</f>
        <v>1</v>
      </c>
      <c r="N194" t="e">
        <f t="shared" ref="N194:N257" si="42">FIND(C194,L194)</f>
        <v>#VALUE!</v>
      </c>
      <c r="O194">
        <f t="shared" ref="O194:O257" si="43">FIND(E194,J194)</f>
        <v>29</v>
      </c>
      <c r="P194" t="e">
        <f t="shared" ref="P194:P257" si="44">FIND(E194,L194)</f>
        <v>#VALUE!</v>
      </c>
      <c r="Q194" t="e">
        <f t="shared" ref="Q194:Q257" si="45">FIND(F194,J194)</f>
        <v>#VALUE!</v>
      </c>
      <c r="R194" t="e">
        <f t="shared" ref="R194:R257" si="46">FIND(F194,L194)</f>
        <v>#VALUE!</v>
      </c>
      <c r="S194">
        <v>29</v>
      </c>
      <c r="W194">
        <f t="shared" ref="W194:W257" si="47">MAX(S194:V194)</f>
        <v>29</v>
      </c>
      <c r="X194">
        <f t="shared" ref="X194:X257" si="48">LEN(E194)</f>
        <v>21</v>
      </c>
      <c r="Y194">
        <f t="shared" ref="Y194:Y257" si="49">LEN(F194)</f>
        <v>21</v>
      </c>
      <c r="Z194">
        <f t="shared" ref="Z194:Z257" si="50">MAX(X194:Y194)</f>
        <v>21</v>
      </c>
      <c r="AA194">
        <f t="shared" si="38"/>
        <v>49</v>
      </c>
    </row>
    <row r="195" spans="1:27" x14ac:dyDescent="0.4">
      <c r="A195" t="s">
        <v>3146</v>
      </c>
      <c r="B195" s="53">
        <v>45</v>
      </c>
      <c r="C195" t="s">
        <v>3149</v>
      </c>
      <c r="D195" t="s">
        <v>5949</v>
      </c>
      <c r="E195" s="53" t="s">
        <v>3147</v>
      </c>
      <c r="F195" s="53" t="s">
        <v>3148</v>
      </c>
      <c r="G195" s="53" t="s">
        <v>5950</v>
      </c>
      <c r="H195" s="53" t="s">
        <v>3148</v>
      </c>
      <c r="I195" s="53" t="s">
        <v>4650</v>
      </c>
      <c r="J195" t="s">
        <v>5951</v>
      </c>
      <c r="K195" t="str">
        <f t="shared" si="39"/>
        <v>ACTAAACTGAAAAACACCACAAAAGGGCGATCGAGACCGCCCCATACCCCAAGGTTAGACAAAAACGAGAGAATCT</v>
      </c>
      <c r="L195" t="str">
        <f t="shared" si="40"/>
        <v>TCTAAGAGAGCAAAAACAGATTGGAACCCCATACCCCGCCAGAGCTAGCGGGAAAACACCACAAAAAGTCAAATCA</v>
      </c>
      <c r="M195">
        <f t="shared" si="41"/>
        <v>1</v>
      </c>
      <c r="N195" t="e">
        <f t="shared" si="42"/>
        <v>#VALUE!</v>
      </c>
      <c r="O195" t="e">
        <f t="shared" si="43"/>
        <v>#VALUE!</v>
      </c>
      <c r="P195" t="e">
        <f t="shared" si="44"/>
        <v>#VALUE!</v>
      </c>
      <c r="Q195">
        <f t="shared" si="45"/>
        <v>35</v>
      </c>
      <c r="R195" t="e">
        <f t="shared" si="46"/>
        <v>#VALUE!</v>
      </c>
      <c r="U195">
        <v>35</v>
      </c>
      <c r="W195">
        <f t="shared" si="47"/>
        <v>35</v>
      </c>
      <c r="X195">
        <f t="shared" si="48"/>
        <v>15</v>
      </c>
      <c r="Y195">
        <f t="shared" si="49"/>
        <v>15</v>
      </c>
      <c r="Z195">
        <f t="shared" si="50"/>
        <v>15</v>
      </c>
      <c r="AA195">
        <f t="shared" ref="AA195:AA258" si="51">(W195+Z195)-1</f>
        <v>49</v>
      </c>
    </row>
    <row r="196" spans="1:27" x14ac:dyDescent="0.4">
      <c r="A196" t="s">
        <v>3889</v>
      </c>
      <c r="B196" s="53">
        <v>48</v>
      </c>
      <c r="C196" t="s">
        <v>3892</v>
      </c>
      <c r="D196" t="s">
        <v>6023</v>
      </c>
      <c r="E196" s="53" t="s">
        <v>3890</v>
      </c>
      <c r="F196" s="53" t="s">
        <v>3891</v>
      </c>
      <c r="G196" s="53" t="s">
        <v>6024</v>
      </c>
      <c r="H196" s="53" t="s">
        <v>3890</v>
      </c>
      <c r="I196" s="53" t="s">
        <v>4650</v>
      </c>
      <c r="J196" t="s">
        <v>6025</v>
      </c>
      <c r="K196" t="str">
        <f t="shared" si="39"/>
        <v>GTCGTCGACAAATACTGACTGAAGTTCGGTTAGTTGAGGACTCTAATCCGAGCACATTGGCTACACTTTACTCTAG</v>
      </c>
      <c r="L196" t="str">
        <f t="shared" si="40"/>
        <v>GATCTCATTTCACATCGGTTACACGAGCCTAATCTCAGGAGTTGATTGGCTTGAAGTCAGTCATAAACAGCTGCTG</v>
      </c>
      <c r="M196">
        <f t="shared" si="41"/>
        <v>1</v>
      </c>
      <c r="N196" t="e">
        <f t="shared" si="42"/>
        <v>#VALUE!</v>
      </c>
      <c r="O196">
        <f t="shared" si="43"/>
        <v>38</v>
      </c>
      <c r="P196" t="e">
        <f t="shared" si="44"/>
        <v>#VALUE!</v>
      </c>
      <c r="Q196" t="e">
        <f t="shared" si="45"/>
        <v>#VALUE!</v>
      </c>
      <c r="R196" t="e">
        <f t="shared" si="46"/>
        <v>#VALUE!</v>
      </c>
      <c r="S196">
        <v>38</v>
      </c>
      <c r="W196">
        <f t="shared" si="47"/>
        <v>38</v>
      </c>
      <c r="X196">
        <f t="shared" si="48"/>
        <v>12</v>
      </c>
      <c r="Y196">
        <f t="shared" si="49"/>
        <v>12</v>
      </c>
      <c r="Z196">
        <f t="shared" si="50"/>
        <v>12</v>
      </c>
      <c r="AA196">
        <f t="shared" si="51"/>
        <v>49</v>
      </c>
    </row>
    <row r="197" spans="1:27" x14ac:dyDescent="0.4">
      <c r="A197" t="s">
        <v>868</v>
      </c>
      <c r="B197" s="53">
        <v>36</v>
      </c>
      <c r="C197" t="s">
        <v>871</v>
      </c>
      <c r="D197" t="s">
        <v>872</v>
      </c>
      <c r="E197" s="53" t="s">
        <v>869</v>
      </c>
      <c r="F197" s="53" t="s">
        <v>870</v>
      </c>
      <c r="G197" s="53" t="s">
        <v>5175</v>
      </c>
      <c r="H197" s="53" t="s">
        <v>5176</v>
      </c>
      <c r="I197" s="53" t="s">
        <v>157</v>
      </c>
      <c r="J197" t="s">
        <v>5177</v>
      </c>
      <c r="K197" t="str">
        <f t="shared" si="39"/>
        <v>CGGTTGGAGTGATTTGTATTAGATAAACTGAAATAAGGTTTGACGGATTTTCGATTGGGGAAGTCAGACGGGGACG</v>
      </c>
      <c r="L197" t="str">
        <f t="shared" si="40"/>
        <v>GCAGGGGCAGACTGAAGGGGTTAGCTTTTAGGCAGTTTGGAATAAAGTCAAATAGATTATGTTTAGTGAGGTTGGC</v>
      </c>
      <c r="M197" t="e">
        <f t="shared" si="41"/>
        <v>#VALUE!</v>
      </c>
      <c r="N197">
        <f t="shared" si="42"/>
        <v>1</v>
      </c>
      <c r="O197" t="e">
        <f t="shared" si="43"/>
        <v>#VALUE!</v>
      </c>
      <c r="P197" t="e">
        <f t="shared" si="44"/>
        <v>#VALUE!</v>
      </c>
      <c r="Q197" t="e">
        <f t="shared" si="45"/>
        <v>#VALUE!</v>
      </c>
      <c r="R197">
        <f t="shared" si="46"/>
        <v>35</v>
      </c>
      <c r="V197">
        <v>35</v>
      </c>
      <c r="W197">
        <f t="shared" si="47"/>
        <v>35</v>
      </c>
      <c r="X197">
        <f t="shared" si="48"/>
        <v>14</v>
      </c>
      <c r="Y197">
        <f t="shared" si="49"/>
        <v>14</v>
      </c>
      <c r="Z197">
        <f t="shared" si="50"/>
        <v>14</v>
      </c>
      <c r="AA197">
        <f t="shared" si="51"/>
        <v>48</v>
      </c>
    </row>
    <row r="198" spans="1:27" x14ac:dyDescent="0.4">
      <c r="A198" t="s">
        <v>2511</v>
      </c>
      <c r="B198" s="53">
        <v>42</v>
      </c>
      <c r="C198" t="s">
        <v>2514</v>
      </c>
      <c r="D198" t="s">
        <v>2515</v>
      </c>
      <c r="E198" s="53" t="s">
        <v>2512</v>
      </c>
      <c r="F198" s="53" t="s">
        <v>2513</v>
      </c>
      <c r="G198" s="53" t="s">
        <v>4715</v>
      </c>
      <c r="H198" s="53" t="s">
        <v>2513</v>
      </c>
      <c r="I198" s="53" t="s">
        <v>4650</v>
      </c>
      <c r="J198" t="s">
        <v>4716</v>
      </c>
      <c r="K198" t="str">
        <f t="shared" si="39"/>
        <v>TATTAGTAACTGGTATTAAGTAGTTATTTCATGTTCTCACCTTATTTTTGGACGTCTGTGACGGGAGTCATGTAGC</v>
      </c>
      <c r="L198" t="str">
        <f t="shared" si="40"/>
        <v>CGATGTACTGAGGGCAGTGTCTGCAGGTTTTTATTCCACTCTTGTACTTTATTGATGAATTATGGTCAATGATTAT</v>
      </c>
      <c r="M198" t="e">
        <f t="shared" si="41"/>
        <v>#VALUE!</v>
      </c>
      <c r="N198">
        <f t="shared" si="42"/>
        <v>1</v>
      </c>
      <c r="O198" t="e">
        <f t="shared" si="43"/>
        <v>#VALUE!</v>
      </c>
      <c r="P198" t="e">
        <f t="shared" si="44"/>
        <v>#VALUE!</v>
      </c>
      <c r="Q198">
        <f t="shared" si="45"/>
        <v>33</v>
      </c>
      <c r="R198" t="e">
        <f t="shared" si="46"/>
        <v>#VALUE!</v>
      </c>
      <c r="U198">
        <v>33</v>
      </c>
      <c r="W198">
        <f t="shared" si="47"/>
        <v>33</v>
      </c>
      <c r="X198">
        <f t="shared" si="48"/>
        <v>16</v>
      </c>
      <c r="Y198">
        <f t="shared" si="49"/>
        <v>16</v>
      </c>
      <c r="Z198">
        <f t="shared" si="50"/>
        <v>16</v>
      </c>
      <c r="AA198">
        <f t="shared" si="51"/>
        <v>48</v>
      </c>
    </row>
    <row r="199" spans="1:27" x14ac:dyDescent="0.4">
      <c r="A199" s="54" t="s">
        <v>3774</v>
      </c>
      <c r="B199" s="55">
        <v>42</v>
      </c>
      <c r="C199" s="54" t="s">
        <v>3777</v>
      </c>
      <c r="D199" s="54" t="s">
        <v>3778</v>
      </c>
      <c r="E199" s="55" t="s">
        <v>3775</v>
      </c>
      <c r="F199" s="55" t="s">
        <v>3776</v>
      </c>
      <c r="G199" s="55" t="s">
        <v>4879</v>
      </c>
      <c r="H199" s="55" t="s">
        <v>3775</v>
      </c>
      <c r="I199" s="55" t="s">
        <v>4650</v>
      </c>
      <c r="J199" s="54" t="s">
        <v>4880</v>
      </c>
      <c r="K199" t="str">
        <f t="shared" si="39"/>
        <v>GGTATGTCGGTCAGGTCCACCTTCTGGGGTATCATCGGGGATGTGGAGTGGGTCGGGACAGGTCATCTATCCTTCT</v>
      </c>
      <c r="L199" t="str">
        <f t="shared" si="40"/>
        <v>TCTTCCTATCTACTGGACAGGGCTGGGTGAGGTGTAGGGGCTACTATGGGGTCTTCCACCTGGACTGGCTGTATGG</v>
      </c>
      <c r="M199">
        <f t="shared" si="41"/>
        <v>1</v>
      </c>
      <c r="N199" t="e">
        <f t="shared" si="42"/>
        <v>#VALUE!</v>
      </c>
      <c r="O199">
        <f t="shared" si="43"/>
        <v>31</v>
      </c>
      <c r="P199" t="e">
        <f t="shared" si="44"/>
        <v>#VALUE!</v>
      </c>
      <c r="Q199" t="e">
        <f t="shared" si="45"/>
        <v>#VALUE!</v>
      </c>
      <c r="R199" t="e">
        <f t="shared" si="46"/>
        <v>#VALUE!</v>
      </c>
      <c r="S199">
        <v>31</v>
      </c>
      <c r="W199">
        <f t="shared" si="47"/>
        <v>31</v>
      </c>
      <c r="X199">
        <f t="shared" si="48"/>
        <v>18</v>
      </c>
      <c r="Y199">
        <f t="shared" si="49"/>
        <v>15</v>
      </c>
      <c r="Z199">
        <f t="shared" si="50"/>
        <v>18</v>
      </c>
      <c r="AA199">
        <f t="shared" si="51"/>
        <v>48</v>
      </c>
    </row>
    <row r="200" spans="1:27" x14ac:dyDescent="0.4">
      <c r="A200" t="s">
        <v>1738</v>
      </c>
      <c r="B200" s="53">
        <v>39</v>
      </c>
      <c r="C200" t="s">
        <v>1741</v>
      </c>
      <c r="D200" t="s">
        <v>1742</v>
      </c>
      <c r="E200" s="53" t="s">
        <v>1739</v>
      </c>
      <c r="F200" s="53" t="s">
        <v>1740</v>
      </c>
      <c r="G200" s="53" t="s">
        <v>5392</v>
      </c>
      <c r="H200" s="53" t="s">
        <v>1740</v>
      </c>
      <c r="I200" s="53" t="s">
        <v>4650</v>
      </c>
      <c r="J200" t="s">
        <v>5393</v>
      </c>
      <c r="K200" t="str">
        <f t="shared" si="39"/>
        <v>GTTTTTTTGTTAAGTTTAATAGACAGTAAATGGTCAAGTGTGTGTGTGGAACGAAAATACTCGAGTTATAGTTTCT</v>
      </c>
      <c r="L200" t="str">
        <f t="shared" si="40"/>
        <v>TCTTTGATATTGAGCTCATAAAAGCAAGGTGTGTGTGTGAACTGGTAAATGACAGATAATTTGAATTGTTTTTTTG</v>
      </c>
      <c r="M200" t="e">
        <f t="shared" si="41"/>
        <v>#VALUE!</v>
      </c>
      <c r="N200">
        <f t="shared" si="42"/>
        <v>1</v>
      </c>
      <c r="O200" t="e">
        <f t="shared" si="43"/>
        <v>#VALUE!</v>
      </c>
      <c r="P200" t="e">
        <f t="shared" si="44"/>
        <v>#VALUE!</v>
      </c>
      <c r="Q200">
        <f t="shared" si="45"/>
        <v>28</v>
      </c>
      <c r="R200" t="e">
        <f t="shared" si="46"/>
        <v>#VALUE!</v>
      </c>
      <c r="U200">
        <v>28</v>
      </c>
      <c r="W200">
        <f t="shared" si="47"/>
        <v>28</v>
      </c>
      <c r="X200">
        <f t="shared" si="48"/>
        <v>21</v>
      </c>
      <c r="Y200">
        <f t="shared" si="49"/>
        <v>19</v>
      </c>
      <c r="Z200">
        <f t="shared" si="50"/>
        <v>21</v>
      </c>
      <c r="AA200">
        <f t="shared" si="51"/>
        <v>48</v>
      </c>
    </row>
    <row r="201" spans="1:27" x14ac:dyDescent="0.4">
      <c r="A201" s="64" t="s">
        <v>5497</v>
      </c>
      <c r="B201" s="69">
        <v>12341310</v>
      </c>
      <c r="C201" s="64" t="s">
        <v>2051</v>
      </c>
      <c r="D201" s="64" t="s">
        <v>2052</v>
      </c>
      <c r="E201" s="66" t="s">
        <v>2049</v>
      </c>
      <c r="F201" s="66" t="s">
        <v>2050</v>
      </c>
      <c r="G201" s="66" t="s">
        <v>5498</v>
      </c>
      <c r="H201" s="66" t="s">
        <v>2049</v>
      </c>
      <c r="I201" s="66" t="s">
        <v>4650</v>
      </c>
      <c r="J201" s="64" t="s">
        <v>5499</v>
      </c>
      <c r="K201" t="str">
        <f t="shared" si="39"/>
        <v>CCAGACAGACAGACAGATAGACAGTTACTTAGGTCAGTACCCAGTAAGGTAGACAGACAGAGAGACACCATCCTTA</v>
      </c>
      <c r="L201" t="str">
        <f t="shared" si="40"/>
        <v>ATTCCTACCACAGAGAGACAGACAGATGGAATGACCCATGACTGGATTCATTGACAGATAGACAGACAGACAGACC</v>
      </c>
      <c r="M201">
        <f t="shared" si="41"/>
        <v>1</v>
      </c>
      <c r="N201" t="e">
        <f t="shared" si="42"/>
        <v>#VALUE!</v>
      </c>
      <c r="O201">
        <f t="shared" si="43"/>
        <v>32</v>
      </c>
      <c r="P201" t="e">
        <f t="shared" si="44"/>
        <v>#VALUE!</v>
      </c>
      <c r="Q201" t="e">
        <f t="shared" si="45"/>
        <v>#VALUE!</v>
      </c>
      <c r="R201" t="e">
        <f t="shared" si="46"/>
        <v>#VALUE!</v>
      </c>
      <c r="S201">
        <v>32</v>
      </c>
      <c r="W201">
        <f t="shared" si="47"/>
        <v>32</v>
      </c>
      <c r="X201">
        <f t="shared" si="48"/>
        <v>16</v>
      </c>
      <c r="Y201">
        <f t="shared" si="49"/>
        <v>17</v>
      </c>
      <c r="Z201">
        <f t="shared" si="50"/>
        <v>17</v>
      </c>
      <c r="AA201">
        <f t="shared" si="51"/>
        <v>48</v>
      </c>
    </row>
    <row r="202" spans="1:27" x14ac:dyDescent="0.4">
      <c r="A202" s="54" t="s">
        <v>5497</v>
      </c>
      <c r="B202" s="55"/>
      <c r="C202" s="54" t="s">
        <v>2051</v>
      </c>
      <c r="D202" s="54" t="s">
        <v>2052</v>
      </c>
      <c r="E202" s="55" t="s">
        <v>2049</v>
      </c>
      <c r="F202" s="55" t="s">
        <v>2050</v>
      </c>
      <c r="G202" s="55" t="s">
        <v>5498</v>
      </c>
      <c r="H202" s="55" t="s">
        <v>2049</v>
      </c>
      <c r="I202" s="55" t="s">
        <v>4650</v>
      </c>
      <c r="J202" s="54" t="s">
        <v>5503</v>
      </c>
      <c r="K202" t="str">
        <f t="shared" si="39"/>
        <v>CCAGACAGACAGACAGATAGACAGTTACATAGGTCAGTACCCAGTAATGTATACAGACAGAGATACACCATCCTTA</v>
      </c>
      <c r="L202" t="str">
        <f t="shared" si="40"/>
        <v>ATTCCTACCACATAGAGACAGACATATGTAATGACCCATGACTGGATACATTGACAGATAGACAGACAGACAGACC</v>
      </c>
      <c r="M202">
        <f t="shared" si="41"/>
        <v>1</v>
      </c>
      <c r="N202" t="e">
        <f t="shared" si="42"/>
        <v>#VALUE!</v>
      </c>
      <c r="O202">
        <f t="shared" si="43"/>
        <v>32</v>
      </c>
      <c r="P202" t="e">
        <f t="shared" si="44"/>
        <v>#VALUE!</v>
      </c>
      <c r="Q202" t="e">
        <f t="shared" si="45"/>
        <v>#VALUE!</v>
      </c>
      <c r="R202" t="e">
        <f t="shared" si="46"/>
        <v>#VALUE!</v>
      </c>
      <c r="S202">
        <v>32</v>
      </c>
      <c r="W202">
        <f t="shared" si="47"/>
        <v>32</v>
      </c>
      <c r="X202">
        <f t="shared" si="48"/>
        <v>16</v>
      </c>
      <c r="Y202">
        <f t="shared" si="49"/>
        <v>17</v>
      </c>
      <c r="Z202">
        <f t="shared" si="50"/>
        <v>17</v>
      </c>
      <c r="AA202">
        <f t="shared" si="51"/>
        <v>48</v>
      </c>
    </row>
    <row r="203" spans="1:27" x14ac:dyDescent="0.4">
      <c r="A203" t="s">
        <v>967</v>
      </c>
      <c r="B203" s="53">
        <v>44</v>
      </c>
      <c r="C203" t="s">
        <v>970</v>
      </c>
      <c r="D203" t="s">
        <v>5953</v>
      </c>
      <c r="E203" s="53" t="s">
        <v>968</v>
      </c>
      <c r="F203" s="53" t="s">
        <v>969</v>
      </c>
      <c r="G203" s="53" t="s">
        <v>5954</v>
      </c>
      <c r="H203" s="53" t="s">
        <v>969</v>
      </c>
      <c r="I203" s="53" t="s">
        <v>4650</v>
      </c>
      <c r="J203" t="s">
        <v>5955</v>
      </c>
      <c r="K203" t="str">
        <f t="shared" si="39"/>
        <v>CCGAACGGAAATCTATCTTAGAACTGAAGGACTTTTCGACTAAATTTTTTTAGAGTGTTCAGTTTTTTGTTTTCTT</v>
      </c>
      <c r="L203" t="str">
        <f t="shared" si="40"/>
        <v>TTCTTTTGTTTTTTGACTTGTGAGATTTTTTTAAATCAGCTTTTCAGGAAGTCAAGATTCTATCTAAAGGCAAGCC</v>
      </c>
      <c r="M203">
        <f t="shared" si="41"/>
        <v>1</v>
      </c>
      <c r="N203" t="e">
        <f t="shared" si="42"/>
        <v>#VALUE!</v>
      </c>
      <c r="O203" t="e">
        <f t="shared" si="43"/>
        <v>#VALUE!</v>
      </c>
      <c r="P203" t="e">
        <f t="shared" si="44"/>
        <v>#VALUE!</v>
      </c>
      <c r="Q203">
        <f t="shared" si="45"/>
        <v>34</v>
      </c>
      <c r="R203" t="e">
        <f t="shared" si="46"/>
        <v>#VALUE!</v>
      </c>
      <c r="U203">
        <v>34</v>
      </c>
      <c r="W203">
        <f t="shared" si="47"/>
        <v>34</v>
      </c>
      <c r="X203">
        <f t="shared" si="48"/>
        <v>15</v>
      </c>
      <c r="Y203">
        <f t="shared" si="49"/>
        <v>15</v>
      </c>
      <c r="Z203">
        <f t="shared" si="50"/>
        <v>15</v>
      </c>
      <c r="AA203">
        <f t="shared" si="51"/>
        <v>48</v>
      </c>
    </row>
    <row r="204" spans="1:27" x14ac:dyDescent="0.4">
      <c r="A204" t="s">
        <v>1278</v>
      </c>
      <c r="C204" t="s">
        <v>1281</v>
      </c>
      <c r="D204" t="s">
        <v>1282</v>
      </c>
      <c r="E204" s="53" t="s">
        <v>1279</v>
      </c>
      <c r="F204" s="53" t="s">
        <v>1280</v>
      </c>
      <c r="G204" s="53" t="s">
        <v>4703</v>
      </c>
      <c r="H204" s="53" t="s">
        <v>4704</v>
      </c>
      <c r="I204" s="53" t="s">
        <v>157</v>
      </c>
      <c r="J204" t="s">
        <v>4705</v>
      </c>
      <c r="K204" t="str">
        <f t="shared" si="39"/>
        <v>CGCAATGACCACAATATTTGCAATCGATCGATACACGATTCCTGCTTTCCAACTGGAGTTGTAGCAGGAAGTATTA</v>
      </c>
      <c r="L204" t="str">
        <f t="shared" si="40"/>
        <v>ATTATGAAGGACGATGTTGAGGTCAACCTTTCGTCCTTAGCACATAGCTAGCTAACGTTTATAACACCAGTAACGC</v>
      </c>
      <c r="M204">
        <f t="shared" si="41"/>
        <v>1</v>
      </c>
      <c r="N204" t="e">
        <f t="shared" si="42"/>
        <v>#VALUE!</v>
      </c>
      <c r="O204" t="e">
        <f t="shared" si="43"/>
        <v>#VALUE!</v>
      </c>
      <c r="P204">
        <f t="shared" si="44"/>
        <v>28</v>
      </c>
      <c r="Q204" t="e">
        <f t="shared" si="45"/>
        <v>#VALUE!</v>
      </c>
      <c r="R204" t="e">
        <f t="shared" si="46"/>
        <v>#VALUE!</v>
      </c>
      <c r="T204">
        <v>28</v>
      </c>
      <c r="W204">
        <f t="shared" si="47"/>
        <v>28</v>
      </c>
      <c r="X204">
        <f t="shared" si="48"/>
        <v>20</v>
      </c>
      <c r="Y204">
        <f t="shared" si="49"/>
        <v>20</v>
      </c>
      <c r="Z204">
        <f t="shared" si="50"/>
        <v>20</v>
      </c>
      <c r="AA204">
        <f t="shared" si="51"/>
        <v>47</v>
      </c>
    </row>
    <row r="205" spans="1:27" x14ac:dyDescent="0.4">
      <c r="A205" t="s">
        <v>1103</v>
      </c>
      <c r="B205" s="53">
        <v>38</v>
      </c>
      <c r="C205" t="s">
        <v>1106</v>
      </c>
      <c r="D205" t="s">
        <v>1107</v>
      </c>
      <c r="E205" s="53" t="s">
        <v>1104</v>
      </c>
      <c r="F205" s="53" t="s">
        <v>1105</v>
      </c>
      <c r="G205" s="53" t="s">
        <v>5469</v>
      </c>
      <c r="H205" s="53" t="s">
        <v>5470</v>
      </c>
      <c r="I205" s="53" t="s">
        <v>157</v>
      </c>
      <c r="J205" t="s">
        <v>5471</v>
      </c>
      <c r="K205" t="str">
        <f t="shared" si="39"/>
        <v>GTAAATCGTCTGTGAGAATAGAATCACAGTAACTACAGCCGGATAAAATAAGGCGACATATTAAAAACATTGTAGA</v>
      </c>
      <c r="L205" t="str">
        <f t="shared" si="40"/>
        <v>AGATGTTACAAAAATTATACAGCGGAATAAAATAGGCCGACATCAATGACACTAAGATAAGAGTGTCTGCTAAATG</v>
      </c>
      <c r="M205">
        <f t="shared" si="41"/>
        <v>1</v>
      </c>
      <c r="N205" t="e">
        <f t="shared" si="42"/>
        <v>#VALUE!</v>
      </c>
      <c r="O205" t="e">
        <f t="shared" si="43"/>
        <v>#VALUE!</v>
      </c>
      <c r="P205">
        <f t="shared" si="44"/>
        <v>31</v>
      </c>
      <c r="Q205" t="e">
        <f t="shared" si="45"/>
        <v>#VALUE!</v>
      </c>
      <c r="R205" t="e">
        <f t="shared" si="46"/>
        <v>#VALUE!</v>
      </c>
      <c r="T205">
        <v>31</v>
      </c>
      <c r="W205">
        <f t="shared" si="47"/>
        <v>31</v>
      </c>
      <c r="X205">
        <f t="shared" si="48"/>
        <v>16</v>
      </c>
      <c r="Y205">
        <f t="shared" si="49"/>
        <v>17</v>
      </c>
      <c r="Z205">
        <f t="shared" si="50"/>
        <v>17</v>
      </c>
      <c r="AA205">
        <f t="shared" si="51"/>
        <v>47</v>
      </c>
    </row>
    <row r="206" spans="1:27" x14ac:dyDescent="0.4">
      <c r="A206" s="54" t="s">
        <v>3784</v>
      </c>
      <c r="B206" s="55">
        <v>34</v>
      </c>
      <c r="C206" s="54" t="s">
        <v>3787</v>
      </c>
      <c r="D206" s="54" t="s">
        <v>3788</v>
      </c>
      <c r="E206" s="55" t="s">
        <v>3785</v>
      </c>
      <c r="F206" s="55" t="s">
        <v>3786</v>
      </c>
      <c r="G206" s="55" t="s">
        <v>5616</v>
      </c>
      <c r="H206" s="55" t="s">
        <v>5617</v>
      </c>
      <c r="I206" s="55" t="s">
        <v>157</v>
      </c>
      <c r="J206" s="54" t="s">
        <v>5618</v>
      </c>
      <c r="K206" t="str">
        <f t="shared" si="39"/>
        <v>GGTTTAGGAGTAGGGTGTGTGATCCGAGAAGAAGCAAATGTCGGTCCGAAGCAAATCCCAGTTCACGTTGCCTCTA</v>
      </c>
      <c r="L206" t="str">
        <f t="shared" si="40"/>
        <v>ATCTCCGTTGCACTTGACCCTAAACGAAGCCTGGCTGTAAACGAAGAAGAGCCTAGTGTGTGGGATGAGGATTTGG</v>
      </c>
      <c r="M206">
        <f t="shared" si="41"/>
        <v>1</v>
      </c>
      <c r="N206" t="e">
        <f t="shared" si="42"/>
        <v>#VALUE!</v>
      </c>
      <c r="O206" t="e">
        <f t="shared" si="43"/>
        <v>#VALUE!</v>
      </c>
      <c r="P206">
        <f t="shared" si="44"/>
        <v>31</v>
      </c>
      <c r="Q206" t="e">
        <f t="shared" si="45"/>
        <v>#VALUE!</v>
      </c>
      <c r="R206" t="e">
        <f t="shared" si="46"/>
        <v>#VALUE!</v>
      </c>
      <c r="T206">
        <v>31</v>
      </c>
      <c r="W206">
        <f t="shared" si="47"/>
        <v>31</v>
      </c>
      <c r="X206">
        <f t="shared" si="48"/>
        <v>17</v>
      </c>
      <c r="Y206">
        <f t="shared" si="49"/>
        <v>16</v>
      </c>
      <c r="Z206">
        <f t="shared" si="50"/>
        <v>17</v>
      </c>
      <c r="AA206">
        <f t="shared" si="51"/>
        <v>47</v>
      </c>
    </row>
    <row r="207" spans="1:27" x14ac:dyDescent="0.4">
      <c r="A207" t="s">
        <v>1859</v>
      </c>
      <c r="C207" t="s">
        <v>1862</v>
      </c>
      <c r="D207" t="s">
        <v>1863</v>
      </c>
      <c r="E207" s="53" t="s">
        <v>1860</v>
      </c>
      <c r="F207" s="53" t="s">
        <v>1861</v>
      </c>
      <c r="G207" s="53" t="s">
        <v>5213</v>
      </c>
      <c r="H207" s="53" t="s">
        <v>1860</v>
      </c>
      <c r="I207" s="53" t="s">
        <v>4650</v>
      </c>
      <c r="J207" t="s">
        <v>5214</v>
      </c>
      <c r="K207" t="str">
        <f t="shared" si="39"/>
        <v>GTCCTTGGACGAAATTACGAGAATCGTTATTTCAAAGATGAATCATTAGAACTCTCTTTCAACAGGGGGACGTCTT</v>
      </c>
      <c r="L207" t="str">
        <f t="shared" si="40"/>
        <v>TTCTGCAGGGGGACAACTTTCTCTCAAGATTACTAAGTAGAAACTTTATTGCTAAGAGCATTAAAGCAGGTTCCTG</v>
      </c>
      <c r="M207">
        <f t="shared" si="41"/>
        <v>1</v>
      </c>
      <c r="N207" t="e">
        <f t="shared" si="42"/>
        <v>#VALUE!</v>
      </c>
      <c r="O207">
        <f t="shared" si="43"/>
        <v>34</v>
      </c>
      <c r="P207" t="e">
        <f t="shared" si="44"/>
        <v>#VALUE!</v>
      </c>
      <c r="Q207" t="e">
        <f t="shared" si="45"/>
        <v>#VALUE!</v>
      </c>
      <c r="R207" t="e">
        <f t="shared" si="46"/>
        <v>#VALUE!</v>
      </c>
      <c r="S207">
        <v>34</v>
      </c>
      <c r="W207">
        <f t="shared" si="47"/>
        <v>34</v>
      </c>
      <c r="X207">
        <f t="shared" si="48"/>
        <v>14</v>
      </c>
      <c r="Y207">
        <f t="shared" si="49"/>
        <v>14</v>
      </c>
      <c r="Z207">
        <f t="shared" si="50"/>
        <v>14</v>
      </c>
      <c r="AA207">
        <f t="shared" si="51"/>
        <v>47</v>
      </c>
    </row>
    <row r="208" spans="1:27" x14ac:dyDescent="0.4">
      <c r="A208" t="s">
        <v>1541</v>
      </c>
      <c r="B208" s="53">
        <v>32</v>
      </c>
      <c r="C208" t="s">
        <v>1544</v>
      </c>
      <c r="D208" t="s">
        <v>1545</v>
      </c>
      <c r="E208" s="53" t="s">
        <v>5483</v>
      </c>
      <c r="F208" s="53" t="s">
        <v>5484</v>
      </c>
      <c r="G208" s="53" t="s">
        <v>5485</v>
      </c>
      <c r="H208" s="53" t="s">
        <v>5484</v>
      </c>
      <c r="I208" s="53" t="s">
        <v>4650</v>
      </c>
      <c r="J208" t="s">
        <v>5486</v>
      </c>
      <c r="K208" t="str">
        <f t="shared" si="39"/>
        <v>ACGTCAATGTTCGGATTCTGTTAGACTGTTATGAAGGAGGTGTTAACAAGGTCAACGACCACACAATGAAATCAAC</v>
      </c>
      <c r="L208" t="str">
        <f t="shared" si="40"/>
        <v>CAACTAAAGTAACACACCAGCAACTGGAACAATTGTGGAGGAAGTATTGTCAGATTGTCTTAGGCTTGTAACTGCA</v>
      </c>
      <c r="M208">
        <f t="shared" si="41"/>
        <v>1</v>
      </c>
      <c r="N208" t="e">
        <f t="shared" si="42"/>
        <v>#VALUE!</v>
      </c>
      <c r="O208" t="e">
        <f t="shared" si="43"/>
        <v>#VALUE!</v>
      </c>
      <c r="P208" t="e">
        <f t="shared" si="44"/>
        <v>#VALUE!</v>
      </c>
      <c r="Q208">
        <f t="shared" si="45"/>
        <v>30</v>
      </c>
      <c r="R208" t="e">
        <f t="shared" si="46"/>
        <v>#VALUE!</v>
      </c>
      <c r="U208">
        <v>30</v>
      </c>
      <c r="W208">
        <f t="shared" si="47"/>
        <v>30</v>
      </c>
      <c r="X208">
        <f t="shared" si="48"/>
        <v>18</v>
      </c>
      <c r="Y208">
        <f t="shared" si="49"/>
        <v>18</v>
      </c>
      <c r="Z208">
        <f t="shared" si="50"/>
        <v>18</v>
      </c>
      <c r="AA208">
        <f t="shared" si="51"/>
        <v>47</v>
      </c>
    </row>
    <row r="209" spans="1:27" x14ac:dyDescent="0.4">
      <c r="A209" t="s">
        <v>3763</v>
      </c>
      <c r="B209" s="53">
        <v>43</v>
      </c>
      <c r="C209" t="s">
        <v>3766</v>
      </c>
      <c r="D209" t="s">
        <v>3767</v>
      </c>
      <c r="E209" s="53" t="s">
        <v>3764</v>
      </c>
      <c r="F209" s="53" t="s">
        <v>3765</v>
      </c>
      <c r="G209" s="53" t="s">
        <v>5524</v>
      </c>
      <c r="H209" s="53" t="s">
        <v>5525</v>
      </c>
      <c r="I209" s="53" t="s">
        <v>4650</v>
      </c>
      <c r="J209" t="s">
        <v>5526</v>
      </c>
      <c r="K209" t="str">
        <f t="shared" si="39"/>
        <v>CCTTGAAGGAGAGGGCAAGACGTCCCCCGTCGAGGACCCAGCCGCGAGGAAACTCCACGCACACACACGTCTAGCC</v>
      </c>
      <c r="L209" t="str">
        <f t="shared" si="40"/>
        <v>CCGATCTGCACACACACGCACCTCAAAGGAGCGCCGACCCAGGAGCTGCCCCCTGCAGAACGGGAGAGGAAGTTCC</v>
      </c>
      <c r="M209">
        <f t="shared" si="41"/>
        <v>1</v>
      </c>
      <c r="N209" t="e">
        <f t="shared" si="42"/>
        <v>#VALUE!</v>
      </c>
      <c r="O209">
        <f t="shared" si="43"/>
        <v>35</v>
      </c>
      <c r="P209" t="e">
        <f t="shared" si="44"/>
        <v>#VALUE!</v>
      </c>
      <c r="Q209" t="e">
        <f t="shared" si="45"/>
        <v>#VALUE!</v>
      </c>
      <c r="R209" t="e">
        <f t="shared" si="46"/>
        <v>#VALUE!</v>
      </c>
      <c r="S209">
        <v>35</v>
      </c>
      <c r="W209">
        <f t="shared" si="47"/>
        <v>35</v>
      </c>
      <c r="X209">
        <f t="shared" si="48"/>
        <v>13</v>
      </c>
      <c r="Y209">
        <f t="shared" si="49"/>
        <v>13</v>
      </c>
      <c r="Z209">
        <f t="shared" si="50"/>
        <v>13</v>
      </c>
      <c r="AA209">
        <f t="shared" si="51"/>
        <v>47</v>
      </c>
    </row>
    <row r="210" spans="1:27" x14ac:dyDescent="0.4">
      <c r="A210" t="s">
        <v>2303</v>
      </c>
      <c r="B210" s="53">
        <v>41</v>
      </c>
      <c r="C210" t="s">
        <v>2306</v>
      </c>
      <c r="D210" t="s">
        <v>2307</v>
      </c>
      <c r="E210" s="53" t="s">
        <v>2304</v>
      </c>
      <c r="F210" s="53" t="s">
        <v>2305</v>
      </c>
      <c r="G210" s="53" t="s">
        <v>5576</v>
      </c>
      <c r="H210" s="53" t="s">
        <v>2304</v>
      </c>
      <c r="I210" s="53" t="s">
        <v>4650</v>
      </c>
      <c r="J210" t="s">
        <v>5577</v>
      </c>
      <c r="K210" t="str">
        <f t="shared" si="39"/>
        <v>GGTTTATGTCTGGTCGATGAACACATGATGTAAGTTTCAGTTTAAAAATGAGTTAGTTATATTACTTTTGCATGGT</v>
      </c>
      <c r="L210" t="str">
        <f t="shared" si="40"/>
        <v>TGGTACGTTTTCATTATATTGATTGAGTAAAAATTTGACTTTGAATGTAGTACACAAGTAGCTGGTCTGTATTTGG</v>
      </c>
      <c r="M210">
        <f t="shared" si="41"/>
        <v>1</v>
      </c>
      <c r="N210" t="e">
        <f t="shared" si="42"/>
        <v>#VALUE!</v>
      </c>
      <c r="O210">
        <f t="shared" si="43"/>
        <v>31</v>
      </c>
      <c r="P210" t="e">
        <f t="shared" si="44"/>
        <v>#VALUE!</v>
      </c>
      <c r="Q210" t="e">
        <f t="shared" si="45"/>
        <v>#VALUE!</v>
      </c>
      <c r="R210" t="e">
        <f t="shared" si="46"/>
        <v>#VALUE!</v>
      </c>
      <c r="S210">
        <v>31</v>
      </c>
      <c r="W210">
        <f t="shared" si="47"/>
        <v>31</v>
      </c>
      <c r="X210">
        <f t="shared" si="48"/>
        <v>17</v>
      </c>
      <c r="Y210">
        <f t="shared" si="49"/>
        <v>17</v>
      </c>
      <c r="Z210">
        <f t="shared" si="50"/>
        <v>17</v>
      </c>
      <c r="AA210">
        <f t="shared" si="51"/>
        <v>47</v>
      </c>
    </row>
    <row r="211" spans="1:27" x14ac:dyDescent="0.4">
      <c r="A211" s="54" t="s">
        <v>5620</v>
      </c>
      <c r="B211" s="55">
        <v>35</v>
      </c>
      <c r="C211" s="54" t="s">
        <v>3787</v>
      </c>
      <c r="D211" s="54" t="s">
        <v>3788</v>
      </c>
      <c r="E211" s="55" t="s">
        <v>3785</v>
      </c>
      <c r="F211" s="55" t="s">
        <v>3786</v>
      </c>
      <c r="G211" s="55" t="s">
        <v>5616</v>
      </c>
      <c r="H211" s="55" t="s">
        <v>3785</v>
      </c>
      <c r="I211" s="55" t="s">
        <v>4650</v>
      </c>
      <c r="J211" s="54" t="s">
        <v>5621</v>
      </c>
      <c r="K211" t="str">
        <f t="shared" si="39"/>
        <v>CTAGAGGCACGTGAACTGGGATTTGCTTCGGACCGACATTTGCTTCTTCTCGGGTCACACACCCTACTCCTAAACC</v>
      </c>
      <c r="L211" t="str">
        <f t="shared" si="40"/>
        <v>CCAAATCCTCATCCCACACACTGGGCTCTTCTTCGTTTACAGCCAGGCTTCGTTTAGGGTCAAGTGCACGGAGATC</v>
      </c>
      <c r="M211" t="e">
        <f t="shared" si="41"/>
        <v>#VALUE!</v>
      </c>
      <c r="N211">
        <f t="shared" si="42"/>
        <v>1</v>
      </c>
      <c r="O211">
        <f t="shared" si="43"/>
        <v>31</v>
      </c>
      <c r="P211" t="e">
        <f t="shared" si="44"/>
        <v>#VALUE!</v>
      </c>
      <c r="Q211" t="e">
        <f t="shared" si="45"/>
        <v>#VALUE!</v>
      </c>
      <c r="R211" t="e">
        <f t="shared" si="46"/>
        <v>#VALUE!</v>
      </c>
      <c r="S211">
        <v>31</v>
      </c>
      <c r="W211">
        <f t="shared" si="47"/>
        <v>31</v>
      </c>
      <c r="X211">
        <f t="shared" si="48"/>
        <v>17</v>
      </c>
      <c r="Y211">
        <f t="shared" si="49"/>
        <v>16</v>
      </c>
      <c r="Z211">
        <f t="shared" si="50"/>
        <v>17</v>
      </c>
      <c r="AA211">
        <f t="shared" si="51"/>
        <v>47</v>
      </c>
    </row>
    <row r="212" spans="1:27" x14ac:dyDescent="0.4">
      <c r="A212" t="s">
        <v>2809</v>
      </c>
      <c r="B212" s="53">
        <v>37</v>
      </c>
      <c r="C212" t="s">
        <v>2812</v>
      </c>
      <c r="D212" t="s">
        <v>5797</v>
      </c>
      <c r="E212" s="53" t="s">
        <v>2810</v>
      </c>
      <c r="F212" s="53" t="s">
        <v>2811</v>
      </c>
      <c r="G212" s="53" t="s">
        <v>5798</v>
      </c>
      <c r="H212" s="53" t="s">
        <v>2810</v>
      </c>
      <c r="I212" s="53" t="s">
        <v>4650</v>
      </c>
      <c r="J212" t="s">
        <v>5799</v>
      </c>
      <c r="K212" t="str">
        <f t="shared" si="39"/>
        <v>AAATATAAGTCTGTAAGCGGTTTTCGGTAAATTTTACCATTTTTAGTTATTGATTAAGTAACTAACGGTGTCATTG</v>
      </c>
      <c r="L212" t="str">
        <f t="shared" si="40"/>
        <v>GTTACTGTGGCAATCAATGAATTAGTTATTGATTTTTACCATTTTAAATGGCTTTTGGCGAATGTCTGAATATAAA</v>
      </c>
      <c r="M212">
        <f t="shared" si="41"/>
        <v>1</v>
      </c>
      <c r="N212" t="e">
        <f t="shared" si="42"/>
        <v>#VALUE!</v>
      </c>
      <c r="O212">
        <f t="shared" si="43"/>
        <v>27</v>
      </c>
      <c r="P212" t="e">
        <f t="shared" si="44"/>
        <v>#VALUE!</v>
      </c>
      <c r="Q212" t="e">
        <f t="shared" si="45"/>
        <v>#VALUE!</v>
      </c>
      <c r="R212" t="e">
        <f t="shared" si="46"/>
        <v>#VALUE!</v>
      </c>
      <c r="S212">
        <v>27</v>
      </c>
      <c r="W212">
        <f t="shared" si="47"/>
        <v>27</v>
      </c>
      <c r="X212">
        <f t="shared" si="48"/>
        <v>21</v>
      </c>
      <c r="Y212">
        <f t="shared" si="49"/>
        <v>21</v>
      </c>
      <c r="Z212">
        <f t="shared" si="50"/>
        <v>21</v>
      </c>
      <c r="AA212">
        <f t="shared" si="51"/>
        <v>47</v>
      </c>
    </row>
    <row r="213" spans="1:27" x14ac:dyDescent="0.4">
      <c r="A213" t="s">
        <v>4011</v>
      </c>
      <c r="B213" s="53">
        <v>37</v>
      </c>
      <c r="C213" t="s">
        <v>4014</v>
      </c>
      <c r="D213" t="s">
        <v>5864</v>
      </c>
      <c r="E213" s="53" t="s">
        <v>4012</v>
      </c>
      <c r="F213" s="53" t="s">
        <v>4013</v>
      </c>
      <c r="G213" s="53" t="s">
        <v>5865</v>
      </c>
      <c r="H213" s="53" t="s">
        <v>4012</v>
      </c>
      <c r="I213" s="53" t="s">
        <v>4650</v>
      </c>
      <c r="J213" t="s">
        <v>5866</v>
      </c>
      <c r="K213" t="str">
        <f t="shared" si="39"/>
        <v>GTCAAGGACTGTAAGTGGTTTTATATATAAGTTTTCCTCGTCAAGTAATCGTTTGTTGGGTAGTGGTTATGTCTCT</v>
      </c>
      <c r="L213" t="str">
        <f t="shared" si="40"/>
        <v>TCTCTGTATTGGTGATGGGTTGTTTGCTAATGAACTGCTCCTTTTGAATATATATTTTGGTGAATGTCAGGAACTG</v>
      </c>
      <c r="M213">
        <f t="shared" si="41"/>
        <v>1</v>
      </c>
      <c r="N213" t="e">
        <f t="shared" si="42"/>
        <v>#VALUE!</v>
      </c>
      <c r="O213">
        <f t="shared" si="43"/>
        <v>27</v>
      </c>
      <c r="P213" t="e">
        <f t="shared" si="44"/>
        <v>#VALUE!</v>
      </c>
      <c r="Q213" t="e">
        <f t="shared" si="45"/>
        <v>#VALUE!</v>
      </c>
      <c r="R213" t="e">
        <f t="shared" si="46"/>
        <v>#VALUE!</v>
      </c>
      <c r="S213">
        <v>27</v>
      </c>
      <c r="W213">
        <f t="shared" si="47"/>
        <v>27</v>
      </c>
      <c r="X213">
        <f t="shared" si="48"/>
        <v>21</v>
      </c>
      <c r="Y213">
        <f t="shared" si="49"/>
        <v>21</v>
      </c>
      <c r="Z213">
        <f t="shared" si="50"/>
        <v>21</v>
      </c>
      <c r="AA213">
        <f t="shared" si="51"/>
        <v>47</v>
      </c>
    </row>
    <row r="214" spans="1:27" x14ac:dyDescent="0.4">
      <c r="A214" t="s">
        <v>107</v>
      </c>
      <c r="B214" s="53">
        <v>57</v>
      </c>
      <c r="C214" t="s">
        <v>112</v>
      </c>
      <c r="D214" t="s">
        <v>113</v>
      </c>
      <c r="E214" s="53" t="s">
        <v>110</v>
      </c>
      <c r="F214" s="53" t="s">
        <v>111</v>
      </c>
      <c r="G214" s="53" t="s">
        <v>4935</v>
      </c>
      <c r="H214" s="53" t="s">
        <v>4936</v>
      </c>
      <c r="I214" s="53" t="s">
        <v>157</v>
      </c>
      <c r="J214" t="s">
        <v>4937</v>
      </c>
      <c r="K214" t="str">
        <f t="shared" si="39"/>
        <v>TCAAGAGTTTTCCCAAGATACTCAAGATTATATCAATATGCTCAAGATTATATCAAGATGCTCAAGGGTATCCCAA</v>
      </c>
      <c r="L214" t="str">
        <f t="shared" si="40"/>
        <v>AACCCTATGGGAACTCGTAGAACTATATTAGAACTCGTATAACTATATTAGAACTCATAGAACCCTTTTGAGAACT</v>
      </c>
      <c r="M214" t="e">
        <f t="shared" si="41"/>
        <v>#VALUE!</v>
      </c>
      <c r="N214">
        <f t="shared" si="42"/>
        <v>1</v>
      </c>
      <c r="O214" t="e">
        <f t="shared" si="43"/>
        <v>#VALUE!</v>
      </c>
      <c r="P214" t="e">
        <f t="shared" si="44"/>
        <v>#VALUE!</v>
      </c>
      <c r="Q214" t="e">
        <f t="shared" si="45"/>
        <v>#VALUE!</v>
      </c>
      <c r="R214">
        <f t="shared" si="46"/>
        <v>25</v>
      </c>
      <c r="V214">
        <v>25</v>
      </c>
      <c r="W214">
        <f t="shared" si="47"/>
        <v>25</v>
      </c>
      <c r="X214">
        <f t="shared" si="48"/>
        <v>20</v>
      </c>
      <c r="Y214">
        <f t="shared" si="49"/>
        <v>22</v>
      </c>
      <c r="Z214">
        <f t="shared" si="50"/>
        <v>22</v>
      </c>
      <c r="AA214">
        <f t="shared" si="51"/>
        <v>46</v>
      </c>
    </row>
    <row r="215" spans="1:27" x14ac:dyDescent="0.4">
      <c r="A215" t="s">
        <v>1715</v>
      </c>
      <c r="C215" t="s">
        <v>1718</v>
      </c>
      <c r="D215" t="s">
        <v>1719</v>
      </c>
      <c r="E215" s="53" t="s">
        <v>1716</v>
      </c>
      <c r="F215" s="53" t="s">
        <v>1717</v>
      </c>
      <c r="G215" s="53" t="s">
        <v>4989</v>
      </c>
      <c r="H215" s="53" t="s">
        <v>4990</v>
      </c>
      <c r="I215" s="53" t="s">
        <v>157</v>
      </c>
      <c r="J215" t="s">
        <v>4991</v>
      </c>
      <c r="K215" t="str">
        <f t="shared" si="39"/>
        <v>ACTGTCTAAAGTGGAAATTGATCGATTCGGGTTTGTTGGTTTCGGAAAGGGTAGTCTCTCAATGACTTCACACTTT</v>
      </c>
      <c r="L215" t="str">
        <f t="shared" si="40"/>
        <v>TTTCACACTTCAGTAACTCTCTGATGGGAAAGGCTTTGGTTGTTTGGGCTTAGCTAGTTAAAGGTGAAATCTGTCA</v>
      </c>
      <c r="M215">
        <f t="shared" si="41"/>
        <v>1</v>
      </c>
      <c r="N215" t="e">
        <f t="shared" si="42"/>
        <v>#VALUE!</v>
      </c>
      <c r="O215" t="e">
        <f t="shared" si="43"/>
        <v>#VALUE!</v>
      </c>
      <c r="P215">
        <f t="shared" si="44"/>
        <v>30</v>
      </c>
      <c r="Q215" t="e">
        <f t="shared" si="45"/>
        <v>#VALUE!</v>
      </c>
      <c r="R215" t="e">
        <f t="shared" si="46"/>
        <v>#VALUE!</v>
      </c>
      <c r="T215">
        <v>30</v>
      </c>
      <c r="W215">
        <f t="shared" si="47"/>
        <v>30</v>
      </c>
      <c r="X215">
        <f t="shared" si="48"/>
        <v>17</v>
      </c>
      <c r="Y215">
        <f t="shared" si="49"/>
        <v>17</v>
      </c>
      <c r="Z215">
        <f t="shared" si="50"/>
        <v>17</v>
      </c>
      <c r="AA215">
        <f t="shared" si="51"/>
        <v>46</v>
      </c>
    </row>
    <row r="216" spans="1:27" x14ac:dyDescent="0.4">
      <c r="A216" t="s">
        <v>1519</v>
      </c>
      <c r="B216" s="53">
        <v>32</v>
      </c>
      <c r="C216" t="s">
        <v>1522</v>
      </c>
      <c r="D216" t="s">
        <v>1523</v>
      </c>
      <c r="E216" s="53" t="s">
        <v>1520</v>
      </c>
      <c r="F216" s="53" t="s">
        <v>1521</v>
      </c>
      <c r="G216" s="53" t="s">
        <v>5089</v>
      </c>
      <c r="H216" s="53" t="s">
        <v>5090</v>
      </c>
      <c r="I216" s="53" t="s">
        <v>157</v>
      </c>
      <c r="J216" t="s">
        <v>5091</v>
      </c>
      <c r="K216" t="str">
        <f t="shared" si="39"/>
        <v>GCTAGAACACCTTTTTCAGTTCCCCAGGCTTATGAAAAACTTACGTGACATGTATCTTCGTATCGTTCAAGGACGT</v>
      </c>
      <c r="L216" t="str">
        <f t="shared" si="40"/>
        <v>TGCAGGAACTTGCTATGCTTCTATGTACAGTGCATTCAAAAAGTATTCGGACCCCTTGACTTTTTCCACAAGATCG</v>
      </c>
      <c r="M216" t="e">
        <f t="shared" si="41"/>
        <v>#VALUE!</v>
      </c>
      <c r="N216">
        <f t="shared" si="42"/>
        <v>1</v>
      </c>
      <c r="O216" t="e">
        <f t="shared" si="43"/>
        <v>#VALUE!</v>
      </c>
      <c r="P216">
        <f t="shared" si="44"/>
        <v>33</v>
      </c>
      <c r="Q216" t="e">
        <f t="shared" si="45"/>
        <v>#VALUE!</v>
      </c>
      <c r="R216" t="e">
        <f t="shared" si="46"/>
        <v>#VALUE!</v>
      </c>
      <c r="T216">
        <v>33</v>
      </c>
      <c r="W216">
        <f t="shared" si="47"/>
        <v>33</v>
      </c>
      <c r="X216">
        <f t="shared" si="48"/>
        <v>14</v>
      </c>
      <c r="Y216">
        <f t="shared" si="49"/>
        <v>14</v>
      </c>
      <c r="Z216">
        <f t="shared" si="50"/>
        <v>14</v>
      </c>
      <c r="AA216">
        <f t="shared" si="51"/>
        <v>46</v>
      </c>
    </row>
    <row r="217" spans="1:27" x14ac:dyDescent="0.4">
      <c r="A217" t="s">
        <v>309</v>
      </c>
      <c r="B217" s="53">
        <v>38</v>
      </c>
      <c r="C217" t="s">
        <v>312</v>
      </c>
      <c r="D217" t="s">
        <v>313</v>
      </c>
      <c r="E217" s="53" t="s">
        <v>310</v>
      </c>
      <c r="F217" s="53" t="s">
        <v>311</v>
      </c>
      <c r="G217" s="53" t="s">
        <v>5322</v>
      </c>
      <c r="H217" s="53" t="s">
        <v>5323</v>
      </c>
      <c r="I217" s="53" t="s">
        <v>157</v>
      </c>
      <c r="J217" t="s">
        <v>5324</v>
      </c>
      <c r="K217" t="str">
        <f t="shared" si="39"/>
        <v>CCACTAAAACGGTGTCTCATCTCTAGAATGAGTCTGTACTGTCCTACCATAACGGACATATACGTTCAATGTAAAT</v>
      </c>
      <c r="L217" t="str">
        <f t="shared" si="40"/>
        <v>TAAATGTAACTTGCATATACAGGCAATACCATCCTGTCATGTCTGAGTAAGATCTCTACTCTGTGGCAAAATCACC</v>
      </c>
      <c r="M217">
        <f t="shared" si="41"/>
        <v>1</v>
      </c>
      <c r="N217" t="e">
        <f t="shared" si="42"/>
        <v>#VALUE!</v>
      </c>
      <c r="O217" t="e">
        <f t="shared" si="43"/>
        <v>#VALUE!</v>
      </c>
      <c r="P217" t="e">
        <f t="shared" si="44"/>
        <v>#VALUE!</v>
      </c>
      <c r="Q217" t="e">
        <f t="shared" si="45"/>
        <v>#VALUE!</v>
      </c>
      <c r="R217">
        <f t="shared" si="46"/>
        <v>30</v>
      </c>
      <c r="V217">
        <v>30</v>
      </c>
      <c r="W217">
        <f t="shared" si="47"/>
        <v>30</v>
      </c>
      <c r="X217">
        <f t="shared" si="48"/>
        <v>17</v>
      </c>
      <c r="Y217">
        <f t="shared" si="49"/>
        <v>16</v>
      </c>
      <c r="Z217">
        <f t="shared" si="50"/>
        <v>17</v>
      </c>
      <c r="AA217">
        <f t="shared" si="51"/>
        <v>46</v>
      </c>
    </row>
    <row r="218" spans="1:27" x14ac:dyDescent="0.4">
      <c r="A218" t="s">
        <v>730</v>
      </c>
      <c r="B218" s="53">
        <v>41</v>
      </c>
      <c r="C218" t="s">
        <v>733</v>
      </c>
      <c r="D218" t="s">
        <v>734</v>
      </c>
      <c r="E218" s="53" t="s">
        <v>731</v>
      </c>
      <c r="F218" s="53" t="s">
        <v>732</v>
      </c>
      <c r="G218" s="53" t="s">
        <v>5456</v>
      </c>
      <c r="H218" s="53" t="s">
        <v>5457</v>
      </c>
      <c r="I218" s="53" t="s">
        <v>157</v>
      </c>
      <c r="J218" t="s">
        <v>5458</v>
      </c>
      <c r="K218" t="str">
        <f t="shared" si="39"/>
        <v>ACCAGGGGATAACAGTATTTGTTATTTTTACCGTTCCTTTCTTGTTTTCTACTGCTACTGTGTGTGTGTGTGTGTG</v>
      </c>
      <c r="L218" t="str">
        <f t="shared" si="40"/>
        <v>GTGTGTGTGTGTGTGTGTCATCGTCATCTTTTGTTCTTTCCTTGCCATTTTTATTGTTTATGACAATAGGGGACCA</v>
      </c>
      <c r="M218" t="e">
        <f t="shared" si="41"/>
        <v>#VALUE!</v>
      </c>
      <c r="N218">
        <f t="shared" si="42"/>
        <v>1</v>
      </c>
      <c r="O218" t="e">
        <f t="shared" si="43"/>
        <v>#VALUE!</v>
      </c>
      <c r="P218" t="e">
        <f t="shared" si="44"/>
        <v>#VALUE!</v>
      </c>
      <c r="Q218" t="e">
        <f t="shared" si="45"/>
        <v>#VALUE!</v>
      </c>
      <c r="R218">
        <f t="shared" si="46"/>
        <v>26</v>
      </c>
      <c r="V218">
        <v>26</v>
      </c>
      <c r="W218">
        <f t="shared" si="47"/>
        <v>26</v>
      </c>
      <c r="X218">
        <f t="shared" si="48"/>
        <v>21</v>
      </c>
      <c r="Y218">
        <f t="shared" si="49"/>
        <v>19</v>
      </c>
      <c r="Z218">
        <f t="shared" si="50"/>
        <v>21</v>
      </c>
      <c r="AA218">
        <f t="shared" si="51"/>
        <v>46</v>
      </c>
    </row>
    <row r="219" spans="1:27" x14ac:dyDescent="0.4">
      <c r="A219" t="s">
        <v>843</v>
      </c>
      <c r="B219" s="53">
        <v>38</v>
      </c>
      <c r="C219" t="s">
        <v>846</v>
      </c>
      <c r="D219" t="s">
        <v>847</v>
      </c>
      <c r="E219" s="53" t="s">
        <v>844</v>
      </c>
      <c r="F219" s="53" t="s">
        <v>845</v>
      </c>
      <c r="G219" s="53" t="s">
        <v>5716</v>
      </c>
      <c r="H219" s="53" t="s">
        <v>5717</v>
      </c>
      <c r="I219" s="53" t="s">
        <v>157</v>
      </c>
      <c r="J219" t="s">
        <v>5718</v>
      </c>
      <c r="K219" t="str">
        <f t="shared" si="39"/>
        <v>NAAGGACTCCTGAGAGTCGTATAGTCCACACAGAGTTGTCAGAGAGTTCTGAGGTCTGAGCTTAGTGATATGATAC</v>
      </c>
      <c r="L219" t="str">
        <f t="shared" si="40"/>
        <v>CATAGTATAGTGATTCGAGTCTGGAGTCTTGAGAGACTGTTGAGACACACCTGATATGCTGAGAGTCCTCAGGAAN</v>
      </c>
      <c r="M219" t="e">
        <f t="shared" si="41"/>
        <v>#VALUE!</v>
      </c>
      <c r="N219">
        <f t="shared" si="42"/>
        <v>1</v>
      </c>
      <c r="O219" t="e">
        <f t="shared" si="43"/>
        <v>#VALUE!</v>
      </c>
      <c r="P219">
        <f t="shared" si="44"/>
        <v>33</v>
      </c>
      <c r="Q219" t="e">
        <f t="shared" si="45"/>
        <v>#VALUE!</v>
      </c>
      <c r="R219" t="e">
        <f t="shared" si="46"/>
        <v>#VALUE!</v>
      </c>
      <c r="T219">
        <v>33</v>
      </c>
      <c r="W219">
        <f t="shared" si="47"/>
        <v>33</v>
      </c>
      <c r="X219">
        <f t="shared" si="48"/>
        <v>14</v>
      </c>
      <c r="Y219">
        <f t="shared" si="49"/>
        <v>14</v>
      </c>
      <c r="Z219">
        <f t="shared" si="50"/>
        <v>14</v>
      </c>
      <c r="AA219">
        <f t="shared" si="51"/>
        <v>46</v>
      </c>
    </row>
    <row r="220" spans="1:27" x14ac:dyDescent="0.4">
      <c r="A220" t="s">
        <v>1309</v>
      </c>
      <c r="B220" s="53">
        <v>34</v>
      </c>
      <c r="C220" t="s">
        <v>1312</v>
      </c>
      <c r="D220" t="s">
        <v>1313</v>
      </c>
      <c r="E220" s="53" t="s">
        <v>1310</v>
      </c>
      <c r="F220" s="53" t="s">
        <v>1311</v>
      </c>
      <c r="G220" s="53" t="s">
        <v>4823</v>
      </c>
      <c r="H220" s="53" t="s">
        <v>1311</v>
      </c>
      <c r="I220" s="53" t="s">
        <v>4650</v>
      </c>
      <c r="J220" t="s">
        <v>4824</v>
      </c>
      <c r="K220" t="str">
        <f t="shared" si="39"/>
        <v>GACCGCGTTGTCGTTGACGTACCATATCGCGTTTGTGGCTTGGGGCGATAGGTTGTTCATTCAACTTTTTCGAGTC</v>
      </c>
      <c r="L220" t="str">
        <f t="shared" si="40"/>
        <v>CTGAGCTTTTTCAACTTACTTGTTGGATAGCGGGGTTCGGTGTTTGCGCTATACCATGCAGTTGCTGTTGCGCCAG</v>
      </c>
      <c r="M220" t="e">
        <f t="shared" si="41"/>
        <v>#VALUE!</v>
      </c>
      <c r="N220">
        <f t="shared" si="42"/>
        <v>1</v>
      </c>
      <c r="O220" t="e">
        <f t="shared" si="43"/>
        <v>#VALUE!</v>
      </c>
      <c r="P220" t="e">
        <f t="shared" si="44"/>
        <v>#VALUE!</v>
      </c>
      <c r="Q220">
        <f t="shared" si="45"/>
        <v>29</v>
      </c>
      <c r="R220" t="e">
        <f t="shared" si="46"/>
        <v>#VALUE!</v>
      </c>
      <c r="U220">
        <v>29</v>
      </c>
      <c r="W220">
        <f t="shared" si="47"/>
        <v>29</v>
      </c>
      <c r="X220">
        <f t="shared" si="48"/>
        <v>18</v>
      </c>
      <c r="Y220">
        <f t="shared" si="49"/>
        <v>15</v>
      </c>
      <c r="Z220">
        <f t="shared" si="50"/>
        <v>18</v>
      </c>
      <c r="AA220">
        <f t="shared" si="51"/>
        <v>46</v>
      </c>
    </row>
    <row r="221" spans="1:27" x14ac:dyDescent="0.4">
      <c r="A221" t="s">
        <v>1563</v>
      </c>
      <c r="B221" s="53">
        <v>39</v>
      </c>
      <c r="C221" t="s">
        <v>1566</v>
      </c>
      <c r="D221" t="s">
        <v>1567</v>
      </c>
      <c r="E221" s="53" t="s">
        <v>1564</v>
      </c>
      <c r="F221" s="53" t="s">
        <v>1565</v>
      </c>
      <c r="G221" s="53" t="s">
        <v>4963</v>
      </c>
      <c r="H221" s="53" t="s">
        <v>1564</v>
      </c>
      <c r="I221" s="53" t="s">
        <v>4650</v>
      </c>
      <c r="J221" t="s">
        <v>4964</v>
      </c>
      <c r="K221" t="str">
        <f t="shared" si="39"/>
        <v>GAAACCTAGGTCGAGAGGCATATCTCTTTTGTTTGGTCGTTTGTACGTCATACATAACTAGGAGGATGAGTCTGCC</v>
      </c>
      <c r="L221" t="str">
        <f t="shared" si="40"/>
        <v>CCGTCTGAGTAGGAGGATCAATACATACTGCATGTTTGCTGGTTTGTTTTCTCTATACGGAGAGCTGGATCCAAAG</v>
      </c>
      <c r="M221" t="e">
        <f t="shared" si="41"/>
        <v>#VALUE!</v>
      </c>
      <c r="N221">
        <f t="shared" si="42"/>
        <v>1</v>
      </c>
      <c r="O221">
        <f t="shared" si="43"/>
        <v>31</v>
      </c>
      <c r="P221" t="e">
        <f t="shared" si="44"/>
        <v>#VALUE!</v>
      </c>
      <c r="Q221" t="e">
        <f t="shared" si="45"/>
        <v>#VALUE!</v>
      </c>
      <c r="R221" t="e">
        <f t="shared" si="46"/>
        <v>#VALUE!</v>
      </c>
      <c r="S221">
        <v>31</v>
      </c>
      <c r="W221">
        <f t="shared" si="47"/>
        <v>31</v>
      </c>
      <c r="X221">
        <f t="shared" si="48"/>
        <v>15</v>
      </c>
      <c r="Y221">
        <f t="shared" si="49"/>
        <v>16</v>
      </c>
      <c r="Z221">
        <f t="shared" si="50"/>
        <v>16</v>
      </c>
      <c r="AA221">
        <f t="shared" si="51"/>
        <v>46</v>
      </c>
    </row>
    <row r="222" spans="1:27" x14ac:dyDescent="0.4">
      <c r="A222" t="s">
        <v>2096</v>
      </c>
      <c r="B222" s="53">
        <v>39</v>
      </c>
      <c r="C222" t="s">
        <v>2099</v>
      </c>
      <c r="D222" t="s">
        <v>2100</v>
      </c>
      <c r="E222" s="53" t="s">
        <v>2097</v>
      </c>
      <c r="F222" s="53" t="s">
        <v>2098</v>
      </c>
      <c r="G222" s="53" t="s">
        <v>5712</v>
      </c>
      <c r="H222" s="53" t="s">
        <v>2098</v>
      </c>
      <c r="I222" s="53" t="s">
        <v>4650</v>
      </c>
      <c r="J222" t="s">
        <v>5713</v>
      </c>
      <c r="K222" t="str">
        <f t="shared" si="39"/>
        <v>GGACCAGACACTGCAGTTTTACTACCGTTGACGTTGAGATGCGTTCACGGAGTTTACCGGACCAGATCGATCTAGC</v>
      </c>
      <c r="L222" t="str">
        <f t="shared" si="40"/>
        <v>CGATCTAGCTAGACCAGGCCATTTGAGGCACTTGCGTAGAGTTGCAGTTGCCATCATTTTGACGTCACAGACCAGG</v>
      </c>
      <c r="M222">
        <f t="shared" si="41"/>
        <v>2</v>
      </c>
      <c r="N222" t="e">
        <f t="shared" si="42"/>
        <v>#VALUE!</v>
      </c>
      <c r="O222" t="e">
        <f t="shared" si="43"/>
        <v>#VALUE!</v>
      </c>
      <c r="P222" t="e">
        <f t="shared" si="44"/>
        <v>#VALUE!</v>
      </c>
      <c r="Q222">
        <f t="shared" si="45"/>
        <v>29</v>
      </c>
      <c r="R222" t="e">
        <f t="shared" si="46"/>
        <v>#VALUE!</v>
      </c>
      <c r="U222">
        <v>29</v>
      </c>
      <c r="W222">
        <f t="shared" si="47"/>
        <v>29</v>
      </c>
      <c r="X222">
        <f t="shared" si="48"/>
        <v>17</v>
      </c>
      <c r="Y222">
        <f t="shared" si="49"/>
        <v>18</v>
      </c>
      <c r="Z222">
        <f t="shared" si="50"/>
        <v>18</v>
      </c>
      <c r="AA222">
        <f t="shared" si="51"/>
        <v>46</v>
      </c>
    </row>
    <row r="223" spans="1:27" x14ac:dyDescent="0.4">
      <c r="A223" t="s">
        <v>3839</v>
      </c>
      <c r="B223" s="53">
        <v>36</v>
      </c>
      <c r="C223" t="s">
        <v>3842</v>
      </c>
      <c r="D223" t="s">
        <v>5981</v>
      </c>
      <c r="E223" s="53" t="s">
        <v>3840</v>
      </c>
      <c r="F223" s="53" t="s">
        <v>3841</v>
      </c>
      <c r="G223" s="53" t="s">
        <v>5982</v>
      </c>
      <c r="H223" s="53" t="s">
        <v>3841</v>
      </c>
      <c r="I223" s="53" t="s">
        <v>4650</v>
      </c>
      <c r="J223" t="s">
        <v>5983</v>
      </c>
      <c r="K223" t="str">
        <f t="shared" si="39"/>
        <v>TGAAACTCCTGAATGAGGACAGGAGGGAAGGGAGGGTCCCGTTGCACTCCTTCCCATACCTCCGGTCGTACAGGGA</v>
      </c>
      <c r="L223" t="str">
        <f t="shared" si="40"/>
        <v>AGGGACATGCTGGCCTCCATACCCTTCCTCACGTTGCCCTGGGAGGGAAGGGAGGACAGGAGTAAGTCCTCAAAGT</v>
      </c>
      <c r="M223">
        <f t="shared" si="41"/>
        <v>1</v>
      </c>
      <c r="N223" t="e">
        <f t="shared" si="42"/>
        <v>#VALUE!</v>
      </c>
      <c r="O223" t="e">
        <f t="shared" si="43"/>
        <v>#VALUE!</v>
      </c>
      <c r="P223" t="e">
        <f t="shared" si="44"/>
        <v>#VALUE!</v>
      </c>
      <c r="Q223">
        <f t="shared" si="45"/>
        <v>26</v>
      </c>
      <c r="R223" t="e">
        <f t="shared" si="46"/>
        <v>#VALUE!</v>
      </c>
      <c r="U223">
        <v>26</v>
      </c>
      <c r="W223">
        <f t="shared" si="47"/>
        <v>26</v>
      </c>
      <c r="X223">
        <f t="shared" si="48"/>
        <v>21</v>
      </c>
      <c r="Y223">
        <f t="shared" si="49"/>
        <v>21</v>
      </c>
      <c r="Z223">
        <f t="shared" si="50"/>
        <v>21</v>
      </c>
      <c r="AA223">
        <f t="shared" si="51"/>
        <v>46</v>
      </c>
    </row>
    <row r="224" spans="1:27" x14ac:dyDescent="0.4">
      <c r="A224" t="s">
        <v>2187</v>
      </c>
      <c r="B224" s="53">
        <v>29</v>
      </c>
      <c r="C224" t="s">
        <v>2190</v>
      </c>
      <c r="D224" t="s">
        <v>2191</v>
      </c>
      <c r="E224" s="53" t="s">
        <v>2188</v>
      </c>
      <c r="F224" s="53" t="s">
        <v>2189</v>
      </c>
      <c r="G224" s="53" t="s">
        <v>4723</v>
      </c>
      <c r="H224" s="53" t="s">
        <v>4724</v>
      </c>
      <c r="I224" s="53" t="s">
        <v>157</v>
      </c>
      <c r="J224" t="s">
        <v>4725</v>
      </c>
      <c r="K224" t="str">
        <f t="shared" si="39"/>
        <v>CTCGAGCGGAGGACCACAGATAGGAGACATTGACAGAGTAGAACAGGCCCGAGGGACGGGTCGTCGGCGAGTCAAG</v>
      </c>
      <c r="L224" t="str">
        <f t="shared" si="40"/>
        <v>GAACTGAGCGGCTGCTGGGCAGGGAGCCCGGACAAGATGAGACAGTTACAGAGGATAGACACCAGGAGGCGAGCTC</v>
      </c>
      <c r="M224" t="e">
        <f t="shared" si="41"/>
        <v>#VALUE!</v>
      </c>
      <c r="N224">
        <f t="shared" si="42"/>
        <v>1</v>
      </c>
      <c r="O224" t="e">
        <f t="shared" si="43"/>
        <v>#VALUE!</v>
      </c>
      <c r="P224">
        <f t="shared" si="44"/>
        <v>27</v>
      </c>
      <c r="Q224" t="e">
        <f t="shared" si="45"/>
        <v>#VALUE!</v>
      </c>
      <c r="R224" t="e">
        <f t="shared" si="46"/>
        <v>#VALUE!</v>
      </c>
      <c r="T224">
        <v>27</v>
      </c>
      <c r="W224">
        <f t="shared" si="47"/>
        <v>27</v>
      </c>
      <c r="X224">
        <f t="shared" si="48"/>
        <v>19</v>
      </c>
      <c r="Y224">
        <f t="shared" si="49"/>
        <v>19</v>
      </c>
      <c r="Z224">
        <f t="shared" si="50"/>
        <v>19</v>
      </c>
      <c r="AA224">
        <f t="shared" si="51"/>
        <v>45</v>
      </c>
    </row>
    <row r="225" spans="1:27" x14ac:dyDescent="0.4">
      <c r="A225" t="s">
        <v>2391</v>
      </c>
      <c r="B225" s="53">
        <v>39</v>
      </c>
      <c r="C225" t="s">
        <v>2394</v>
      </c>
      <c r="D225" t="s">
        <v>2395</v>
      </c>
      <c r="E225" s="53" t="s">
        <v>2392</v>
      </c>
      <c r="F225" s="53" t="s">
        <v>2393</v>
      </c>
      <c r="G225" s="53" t="s">
        <v>4886</v>
      </c>
      <c r="H225" s="53" t="s">
        <v>4887</v>
      </c>
      <c r="I225" s="53" t="s">
        <v>157</v>
      </c>
      <c r="J225" t="s">
        <v>4888</v>
      </c>
      <c r="K225" t="str">
        <f t="shared" si="39"/>
        <v>TAAAAGTTTGTCCGTAAATAGTAACCACTTTTTGAGGTGAAACGTAGAGAGAGAGCACGTTTCTTACTCCCTGTCT</v>
      </c>
      <c r="L225" t="str">
        <f t="shared" si="40"/>
        <v>TCTGTCCCTCATTCTTTGCACGAGAGAGAGATGCAAAGTGGAGTTTTTCACCAATGATAAATGCCTGTTTGAAAAT</v>
      </c>
      <c r="M225">
        <f t="shared" si="41"/>
        <v>1</v>
      </c>
      <c r="N225" t="e">
        <f t="shared" si="42"/>
        <v>#VALUE!</v>
      </c>
      <c r="O225" t="e">
        <f t="shared" si="43"/>
        <v>#VALUE!</v>
      </c>
      <c r="P225">
        <f t="shared" si="44"/>
        <v>27</v>
      </c>
      <c r="Q225" t="e">
        <f t="shared" si="45"/>
        <v>#VALUE!</v>
      </c>
      <c r="R225" t="e">
        <f t="shared" si="46"/>
        <v>#VALUE!</v>
      </c>
      <c r="T225">
        <v>27</v>
      </c>
      <c r="W225">
        <f t="shared" si="47"/>
        <v>27</v>
      </c>
      <c r="X225">
        <f t="shared" si="48"/>
        <v>19</v>
      </c>
      <c r="Y225">
        <f t="shared" si="49"/>
        <v>19</v>
      </c>
      <c r="Z225">
        <f t="shared" si="50"/>
        <v>19</v>
      </c>
      <c r="AA225">
        <f t="shared" si="51"/>
        <v>45</v>
      </c>
    </row>
    <row r="226" spans="1:27" x14ac:dyDescent="0.4">
      <c r="A226" t="s">
        <v>2467</v>
      </c>
      <c r="B226" s="53">
        <v>36</v>
      </c>
      <c r="C226" t="s">
        <v>2470</v>
      </c>
      <c r="D226" t="s">
        <v>2471</v>
      </c>
      <c r="E226" s="53" t="s">
        <v>2468</v>
      </c>
      <c r="F226" s="53" t="s">
        <v>2469</v>
      </c>
      <c r="G226" s="53" t="s">
        <v>4931</v>
      </c>
      <c r="H226" s="53" t="s">
        <v>4932</v>
      </c>
      <c r="I226" s="53" t="s">
        <v>157</v>
      </c>
      <c r="J226" t="s">
        <v>4933</v>
      </c>
      <c r="K226" t="str">
        <f t="shared" si="39"/>
        <v>GCTCGACGTCTCGATAACTCGGTTCAATGTTATGTCCTAGCTCTGGGTCGGTGTCGATGCAGAAGACGTGATTGTC</v>
      </c>
      <c r="L226" t="str">
        <f t="shared" si="40"/>
        <v>CTGTTAGTGCAGAAGACGTAGCTGTGGCTGGGTCTCGATCCTGTATTGTAACTTGGCTCAATAGCTCTGCAGCTCG</v>
      </c>
      <c r="M226" t="e">
        <f t="shared" si="41"/>
        <v>#VALUE!</v>
      </c>
      <c r="N226">
        <f t="shared" si="42"/>
        <v>1</v>
      </c>
      <c r="O226" t="e">
        <f t="shared" si="43"/>
        <v>#VALUE!</v>
      </c>
      <c r="P226" t="e">
        <f t="shared" si="44"/>
        <v>#VALUE!</v>
      </c>
      <c r="Q226" t="e">
        <f t="shared" si="45"/>
        <v>#VALUE!</v>
      </c>
      <c r="R226">
        <f t="shared" si="46"/>
        <v>29</v>
      </c>
      <c r="V226">
        <v>29</v>
      </c>
      <c r="W226">
        <f t="shared" si="47"/>
        <v>29</v>
      </c>
      <c r="X226">
        <f t="shared" si="48"/>
        <v>17</v>
      </c>
      <c r="Y226">
        <f t="shared" si="49"/>
        <v>17</v>
      </c>
      <c r="Z226">
        <f t="shared" si="50"/>
        <v>17</v>
      </c>
      <c r="AA226">
        <f t="shared" si="51"/>
        <v>45</v>
      </c>
    </row>
    <row r="227" spans="1:27" x14ac:dyDescent="0.4">
      <c r="A227" t="s">
        <v>2478</v>
      </c>
      <c r="B227" s="53">
        <v>37</v>
      </c>
      <c r="C227" t="s">
        <v>2481</v>
      </c>
      <c r="D227" t="s">
        <v>2482</v>
      </c>
      <c r="E227" s="53" t="s">
        <v>5477</v>
      </c>
      <c r="F227" s="53" t="s">
        <v>5478</v>
      </c>
      <c r="G227" s="53" t="s">
        <v>5479</v>
      </c>
      <c r="H227" s="53" t="s">
        <v>5480</v>
      </c>
      <c r="I227" s="53" t="s">
        <v>157</v>
      </c>
      <c r="J227" t="s">
        <v>5481</v>
      </c>
      <c r="K227" t="str">
        <f t="shared" si="39"/>
        <v>AGGCTAGACGTACGAGGCGTTATGCAACTCCTTCAGCAAGTACGGGCAATCCACGACATGCAGGACTTTCTACCGG</v>
      </c>
      <c r="L227" t="str">
        <f t="shared" si="40"/>
        <v>GGCCATCTTTCAGGACGTACAGCACCTAACGGGCATGAACGACTTCCTCAACGTATTGCGGAGCATGCAGATCGGA</v>
      </c>
      <c r="M227" t="e">
        <f t="shared" si="41"/>
        <v>#VALUE!</v>
      </c>
      <c r="N227">
        <f t="shared" si="42"/>
        <v>1</v>
      </c>
      <c r="O227" t="e">
        <f t="shared" si="43"/>
        <v>#VALUE!</v>
      </c>
      <c r="P227">
        <f t="shared" si="44"/>
        <v>28</v>
      </c>
      <c r="Q227" t="e">
        <f t="shared" si="45"/>
        <v>#VALUE!</v>
      </c>
      <c r="R227" t="e">
        <f t="shared" si="46"/>
        <v>#VALUE!</v>
      </c>
      <c r="T227">
        <v>28</v>
      </c>
      <c r="W227">
        <f t="shared" si="47"/>
        <v>28</v>
      </c>
      <c r="X227">
        <f t="shared" si="48"/>
        <v>18</v>
      </c>
      <c r="Y227">
        <f t="shared" si="49"/>
        <v>18</v>
      </c>
      <c r="Z227">
        <f t="shared" si="50"/>
        <v>18</v>
      </c>
      <c r="AA227">
        <f t="shared" si="51"/>
        <v>45</v>
      </c>
    </row>
    <row r="228" spans="1:27" x14ac:dyDescent="0.4">
      <c r="A228" t="s">
        <v>2187</v>
      </c>
      <c r="C228" t="s">
        <v>2190</v>
      </c>
      <c r="D228" t="s">
        <v>2191</v>
      </c>
      <c r="E228" s="53" t="s">
        <v>2188</v>
      </c>
      <c r="F228" s="53" t="s">
        <v>2189</v>
      </c>
      <c r="G228" s="53" t="s">
        <v>4723</v>
      </c>
      <c r="H228" s="53" t="s">
        <v>2188</v>
      </c>
      <c r="I228" s="53" t="s">
        <v>4650</v>
      </c>
      <c r="J228" t="s">
        <v>4728</v>
      </c>
      <c r="K228" t="str">
        <f t="shared" si="39"/>
        <v>CTTGACTCGCCGACGACCCGTCCCTCGGGCCTGTTCTACTCTGTCTCCTATCGGTGGTCCTCCGCTCTAGCCTTCT</v>
      </c>
      <c r="L228" t="str">
        <f t="shared" si="40"/>
        <v>TCTTCCGATCTCGCCTCCTGGTGGCTATCCTCTGTCTCATCTTGTCCGGGCTCCCTGCCCAGCAGCCGCTCAGTTC</v>
      </c>
      <c r="M228">
        <f t="shared" si="41"/>
        <v>1</v>
      </c>
      <c r="N228" t="e">
        <f t="shared" si="42"/>
        <v>#VALUE!</v>
      </c>
      <c r="O228">
        <f t="shared" si="43"/>
        <v>27</v>
      </c>
      <c r="P228" t="e">
        <f t="shared" si="44"/>
        <v>#VALUE!</v>
      </c>
      <c r="Q228" t="e">
        <f t="shared" si="45"/>
        <v>#VALUE!</v>
      </c>
      <c r="R228" t="e">
        <f t="shared" si="46"/>
        <v>#VALUE!</v>
      </c>
      <c r="S228">
        <v>27</v>
      </c>
      <c r="W228">
        <f t="shared" si="47"/>
        <v>27</v>
      </c>
      <c r="X228">
        <f t="shared" si="48"/>
        <v>19</v>
      </c>
      <c r="Y228">
        <f t="shared" si="49"/>
        <v>19</v>
      </c>
      <c r="Z228">
        <f t="shared" si="50"/>
        <v>19</v>
      </c>
      <c r="AA228">
        <f t="shared" si="51"/>
        <v>45</v>
      </c>
    </row>
    <row r="229" spans="1:27" x14ac:dyDescent="0.4">
      <c r="A229" t="s">
        <v>2600</v>
      </c>
      <c r="B229" s="53">
        <v>39</v>
      </c>
      <c r="C229" t="s">
        <v>2603</v>
      </c>
      <c r="D229" t="s">
        <v>2604</v>
      </c>
      <c r="E229" s="53" t="s">
        <v>2601</v>
      </c>
      <c r="F229" s="53" t="s">
        <v>2602</v>
      </c>
      <c r="G229" s="53" t="s">
        <v>5379</v>
      </c>
      <c r="H229" s="53" t="s">
        <v>2601</v>
      </c>
      <c r="I229" s="53" t="s">
        <v>4650</v>
      </c>
      <c r="J229" t="s">
        <v>5380</v>
      </c>
      <c r="K229" t="str">
        <f t="shared" si="39"/>
        <v>GCAAACGGTAACGGTAATTACCCGTCAAAGAACATCCGCAGTCTCGGGTCCTTCCGGAACTAAAACCCTGCCCGAC</v>
      </c>
      <c r="L229" t="str">
        <f t="shared" si="40"/>
        <v>CAGCCCGTCCCAAAATCAAGGCCTTCCTGGGCTCTGACGCCTACAAGAAACTGCCCATTAATGGCAATGGCAAACG</v>
      </c>
      <c r="M229" t="e">
        <f t="shared" si="41"/>
        <v>#VALUE!</v>
      </c>
      <c r="N229">
        <f t="shared" si="42"/>
        <v>1</v>
      </c>
      <c r="O229">
        <f t="shared" si="43"/>
        <v>27</v>
      </c>
      <c r="P229" t="e">
        <f t="shared" si="44"/>
        <v>#VALUE!</v>
      </c>
      <c r="Q229" t="e">
        <f t="shared" si="45"/>
        <v>#VALUE!</v>
      </c>
      <c r="R229" t="e">
        <f t="shared" si="46"/>
        <v>#VALUE!</v>
      </c>
      <c r="S229">
        <v>27</v>
      </c>
      <c r="W229">
        <f t="shared" si="47"/>
        <v>27</v>
      </c>
      <c r="X229">
        <f t="shared" si="48"/>
        <v>19</v>
      </c>
      <c r="Y229">
        <f t="shared" si="49"/>
        <v>17</v>
      </c>
      <c r="Z229">
        <f t="shared" si="50"/>
        <v>19</v>
      </c>
      <c r="AA229">
        <f t="shared" si="51"/>
        <v>45</v>
      </c>
    </row>
    <row r="230" spans="1:27" x14ac:dyDescent="0.4">
      <c r="A230" t="s">
        <v>2455</v>
      </c>
      <c r="C230" t="s">
        <v>2458</v>
      </c>
      <c r="D230" t="s">
        <v>2459</v>
      </c>
      <c r="E230" s="53" t="s">
        <v>2456</v>
      </c>
      <c r="F230" s="53" t="s">
        <v>2457</v>
      </c>
      <c r="G230" s="53" t="s">
        <v>5442</v>
      </c>
      <c r="H230" s="53" t="s">
        <v>2457</v>
      </c>
      <c r="I230" s="53" t="s">
        <v>4650</v>
      </c>
      <c r="J230" t="s">
        <v>5443</v>
      </c>
      <c r="K230" t="str">
        <f t="shared" si="39"/>
        <v>CAGGAGTCGACCCAGTTCTCGTCCGCCTCGACCTCGCACAGACATTCGGATTGCGACGAGAGGTGATGTCTAGCCT</v>
      </c>
      <c r="L230" t="str">
        <f t="shared" si="40"/>
        <v>TCCGATCTGTAGTGGAGAGCAGCGTTAGGCTTACAGACACGCTCCAGCTCCGCCTGCTCTTGACCCAGCTGAGGAC</v>
      </c>
      <c r="M230">
        <f t="shared" si="41"/>
        <v>1</v>
      </c>
      <c r="N230" t="e">
        <f t="shared" si="42"/>
        <v>#VALUE!</v>
      </c>
      <c r="O230" t="e">
        <f t="shared" si="43"/>
        <v>#VALUE!</v>
      </c>
      <c r="P230" t="e">
        <f t="shared" si="44"/>
        <v>#VALUE!</v>
      </c>
      <c r="Q230">
        <f t="shared" si="45"/>
        <v>30</v>
      </c>
      <c r="R230" t="e">
        <f t="shared" si="46"/>
        <v>#VALUE!</v>
      </c>
      <c r="U230">
        <v>30</v>
      </c>
      <c r="W230">
        <f t="shared" si="47"/>
        <v>30</v>
      </c>
      <c r="X230">
        <f t="shared" si="48"/>
        <v>16</v>
      </c>
      <c r="Y230">
        <f t="shared" si="49"/>
        <v>16</v>
      </c>
      <c r="Z230">
        <f t="shared" si="50"/>
        <v>16</v>
      </c>
      <c r="AA230">
        <f t="shared" si="51"/>
        <v>45</v>
      </c>
    </row>
    <row r="231" spans="1:27" x14ac:dyDescent="0.4">
      <c r="A231" t="s">
        <v>928</v>
      </c>
      <c r="B231" s="53">
        <v>35</v>
      </c>
      <c r="C231" t="s">
        <v>931</v>
      </c>
      <c r="D231" t="s">
        <v>5908</v>
      </c>
      <c r="E231" s="53" t="s">
        <v>929</v>
      </c>
      <c r="F231" s="53" t="s">
        <v>930</v>
      </c>
      <c r="G231" s="53" t="s">
        <v>5909</v>
      </c>
      <c r="H231" s="53" t="s">
        <v>930</v>
      </c>
      <c r="I231" s="53" t="s">
        <v>4650</v>
      </c>
      <c r="J231" t="s">
        <v>5910</v>
      </c>
      <c r="K231" t="str">
        <f t="shared" si="39"/>
        <v>CCACTCGGTAAGTATTGTTAGAATTGTAATGAAATGTTTTTATAACCTAAGCCTTATACCTAAGTATTGTATTAAT</v>
      </c>
      <c r="L231" t="str">
        <f t="shared" si="40"/>
        <v>TAATTATGTTATGAATCCATATTCCGAATCCAATATTTTTGTAAAGTAATGTTAAGATTGTTATGAATGGCTCACC</v>
      </c>
      <c r="M231">
        <f t="shared" si="41"/>
        <v>1</v>
      </c>
      <c r="N231" t="e">
        <f t="shared" si="42"/>
        <v>#VALUE!</v>
      </c>
      <c r="O231" t="e">
        <f t="shared" si="43"/>
        <v>#VALUE!</v>
      </c>
      <c r="P231" t="e">
        <f t="shared" si="44"/>
        <v>#VALUE!</v>
      </c>
      <c r="Q231">
        <f t="shared" si="45"/>
        <v>25</v>
      </c>
      <c r="R231" t="e">
        <f t="shared" si="46"/>
        <v>#VALUE!</v>
      </c>
      <c r="U231">
        <v>25</v>
      </c>
      <c r="W231">
        <f t="shared" si="47"/>
        <v>25</v>
      </c>
      <c r="X231">
        <f t="shared" si="48"/>
        <v>21</v>
      </c>
      <c r="Y231">
        <f t="shared" si="49"/>
        <v>21</v>
      </c>
      <c r="Z231">
        <f t="shared" si="50"/>
        <v>21</v>
      </c>
      <c r="AA231">
        <f t="shared" si="51"/>
        <v>45</v>
      </c>
    </row>
    <row r="232" spans="1:27" x14ac:dyDescent="0.4">
      <c r="A232" s="54" t="s">
        <v>4979</v>
      </c>
      <c r="B232" s="55">
        <v>41</v>
      </c>
      <c r="C232" s="54" t="s">
        <v>3309</v>
      </c>
      <c r="D232" s="54" t="s">
        <v>3310</v>
      </c>
      <c r="E232" s="55" t="s">
        <v>3307</v>
      </c>
      <c r="F232" s="55" t="s">
        <v>3308</v>
      </c>
      <c r="G232" s="55" t="s">
        <v>4980</v>
      </c>
      <c r="H232" s="55" t="s">
        <v>4981</v>
      </c>
      <c r="I232" s="55" t="s">
        <v>157</v>
      </c>
      <c r="J232" s="54" t="s">
        <v>4982</v>
      </c>
      <c r="K232" t="str">
        <f t="shared" si="39"/>
        <v>GGACTTGTTTATGAATTGCGAGGTCAATATTAACGAAATCATATGTAAACACTCTTCACCGTTACCACACTTCATA</v>
      </c>
      <c r="L232" t="str">
        <f t="shared" si="40"/>
        <v>ATACTTCACACCATTGCCACTTCTCACAAATGTATACTAAAGCAATTATAACTGGAGCGTTAAGTATTTGTTCAGG</v>
      </c>
      <c r="M232">
        <f t="shared" si="41"/>
        <v>1</v>
      </c>
      <c r="N232" t="e">
        <f t="shared" si="42"/>
        <v>#VALUE!</v>
      </c>
      <c r="O232" t="e">
        <f t="shared" si="43"/>
        <v>#VALUE!</v>
      </c>
      <c r="P232" t="e">
        <f t="shared" si="44"/>
        <v>#VALUE!</v>
      </c>
      <c r="Q232" t="e">
        <f t="shared" si="45"/>
        <v>#VALUE!</v>
      </c>
      <c r="R232">
        <f t="shared" si="46"/>
        <v>25</v>
      </c>
      <c r="V232">
        <v>25</v>
      </c>
      <c r="W232">
        <f t="shared" si="47"/>
        <v>25</v>
      </c>
      <c r="X232">
        <f t="shared" si="48"/>
        <v>20</v>
      </c>
      <c r="Y232">
        <f t="shared" si="49"/>
        <v>19</v>
      </c>
      <c r="Z232">
        <f t="shared" si="50"/>
        <v>20</v>
      </c>
      <c r="AA232">
        <f t="shared" si="51"/>
        <v>44</v>
      </c>
    </row>
    <row r="233" spans="1:27" x14ac:dyDescent="0.4">
      <c r="A233" s="54" t="s">
        <v>4979</v>
      </c>
      <c r="B233" s="55">
        <v>41</v>
      </c>
      <c r="C233" s="54" t="s">
        <v>3309</v>
      </c>
      <c r="D233" s="54" t="s">
        <v>3310</v>
      </c>
      <c r="E233" s="55" t="s">
        <v>3307</v>
      </c>
      <c r="F233" s="55" t="s">
        <v>3308</v>
      </c>
      <c r="G233" s="55" t="s">
        <v>4980</v>
      </c>
      <c r="H233" s="55" t="s">
        <v>4981</v>
      </c>
      <c r="I233" s="55" t="s">
        <v>157</v>
      </c>
      <c r="J233" s="54" t="s">
        <v>4984</v>
      </c>
      <c r="K233" t="str">
        <f t="shared" si="39"/>
        <v>GGACTTGTTTATGAATTGCGAGGTCAATACTAACGAAATCATATGTAAACACTCTTCACCGTTACCAGACTTCATA</v>
      </c>
      <c r="L233" t="str">
        <f t="shared" si="40"/>
        <v>ATACTTCAGACCATTGCCACTTCTCACAAATGTATACTAAAGCAATCATAACTGGAGCGTTAAGTATTTGTTCAGG</v>
      </c>
      <c r="M233">
        <f t="shared" si="41"/>
        <v>1</v>
      </c>
      <c r="N233" t="e">
        <f t="shared" si="42"/>
        <v>#VALUE!</v>
      </c>
      <c r="O233" t="e">
        <f t="shared" si="43"/>
        <v>#VALUE!</v>
      </c>
      <c r="P233" t="e">
        <f t="shared" si="44"/>
        <v>#VALUE!</v>
      </c>
      <c r="Q233" t="e">
        <f t="shared" si="45"/>
        <v>#VALUE!</v>
      </c>
      <c r="R233">
        <f t="shared" si="46"/>
        <v>25</v>
      </c>
      <c r="V233">
        <v>25</v>
      </c>
      <c r="W233">
        <f t="shared" si="47"/>
        <v>25</v>
      </c>
      <c r="X233">
        <f t="shared" si="48"/>
        <v>20</v>
      </c>
      <c r="Y233">
        <f t="shared" si="49"/>
        <v>19</v>
      </c>
      <c r="Z233">
        <f t="shared" si="50"/>
        <v>20</v>
      </c>
      <c r="AA233">
        <f t="shared" si="51"/>
        <v>44</v>
      </c>
    </row>
    <row r="234" spans="1:27" x14ac:dyDescent="0.4">
      <c r="A234" t="s">
        <v>2358</v>
      </c>
      <c r="B234" s="53">
        <v>26</v>
      </c>
      <c r="C234" t="s">
        <v>2361</v>
      </c>
      <c r="D234" t="s">
        <v>2362</v>
      </c>
      <c r="E234" s="53" t="s">
        <v>2359</v>
      </c>
      <c r="F234" s="53" t="s">
        <v>2360</v>
      </c>
      <c r="G234" s="53" t="s">
        <v>5413</v>
      </c>
      <c r="H234" s="53" t="s">
        <v>5414</v>
      </c>
      <c r="I234" s="53" t="s">
        <v>157</v>
      </c>
      <c r="J234" t="s">
        <v>5415</v>
      </c>
      <c r="K234" t="str">
        <f t="shared" si="39"/>
        <v>CGAAGGCTAGACCGGACAGTCGGTTCCTGTCGCGTCGGCTTTTAGAAGACAACGAGCGTTTCAGGTTCAGTCGGAG</v>
      </c>
      <c r="L234" t="str">
        <f t="shared" si="40"/>
        <v>GAGGCTGACTTGGACTTTGCGAGCAACAGAAGATTTTCGGCTGCGCTGTCCTTGGCTGACAGGCCAGATCGGAAGC</v>
      </c>
      <c r="M234" t="e">
        <f t="shared" si="41"/>
        <v>#VALUE!</v>
      </c>
      <c r="N234">
        <f t="shared" si="42"/>
        <v>1</v>
      </c>
      <c r="O234" t="e">
        <f t="shared" si="43"/>
        <v>#VALUE!</v>
      </c>
      <c r="P234">
        <f t="shared" si="44"/>
        <v>26</v>
      </c>
      <c r="Q234" t="e">
        <f t="shared" si="45"/>
        <v>#VALUE!</v>
      </c>
      <c r="R234" t="e">
        <f t="shared" si="46"/>
        <v>#VALUE!</v>
      </c>
      <c r="T234">
        <v>26</v>
      </c>
      <c r="W234">
        <f t="shared" si="47"/>
        <v>26</v>
      </c>
      <c r="X234">
        <f t="shared" si="48"/>
        <v>19</v>
      </c>
      <c r="Y234">
        <f t="shared" si="49"/>
        <v>19</v>
      </c>
      <c r="Z234">
        <f t="shared" si="50"/>
        <v>19</v>
      </c>
      <c r="AA234">
        <f t="shared" si="51"/>
        <v>44</v>
      </c>
    </row>
    <row r="235" spans="1:27" x14ac:dyDescent="0.4">
      <c r="A235" t="s">
        <v>3492</v>
      </c>
      <c r="B235" s="53">
        <v>34</v>
      </c>
      <c r="C235" t="s">
        <v>3495</v>
      </c>
      <c r="D235" t="s">
        <v>3496</v>
      </c>
      <c r="E235" s="53" t="s">
        <v>3493</v>
      </c>
      <c r="F235" s="53" t="s">
        <v>3494</v>
      </c>
      <c r="G235" s="53" t="s">
        <v>5449</v>
      </c>
      <c r="H235" s="53" t="s">
        <v>5450</v>
      </c>
      <c r="I235" s="53" t="s">
        <v>157</v>
      </c>
      <c r="J235" t="s">
        <v>5451</v>
      </c>
      <c r="K235" t="str">
        <f t="shared" si="39"/>
        <v>GCTAGACCGATATCTCACATAAATGTCGTACGTCTGTCTGCTCGTCTCTGATCAGTTGAAGTTTCTCGTCGATTCC</v>
      </c>
      <c r="L235" t="str">
        <f t="shared" si="40"/>
        <v>CCTTAGCTGCTCTTTGAAGTTGACTAGTCTCTGCTCGTCTGTCTGCATGCTGTAAATACACTCTATAGCCAGATCG</v>
      </c>
      <c r="M235" t="e">
        <f t="shared" si="41"/>
        <v>#VALUE!</v>
      </c>
      <c r="N235">
        <f t="shared" si="42"/>
        <v>1</v>
      </c>
      <c r="O235" t="e">
        <f t="shared" si="43"/>
        <v>#VALUE!</v>
      </c>
      <c r="P235" t="e">
        <f t="shared" si="44"/>
        <v>#VALUE!</v>
      </c>
      <c r="Q235" t="e">
        <f t="shared" si="45"/>
        <v>#VALUE!</v>
      </c>
      <c r="R235">
        <f t="shared" si="46"/>
        <v>29</v>
      </c>
      <c r="V235">
        <v>29</v>
      </c>
      <c r="W235">
        <f t="shared" si="47"/>
        <v>29</v>
      </c>
      <c r="X235">
        <f t="shared" si="48"/>
        <v>16</v>
      </c>
      <c r="Y235">
        <f t="shared" si="49"/>
        <v>15</v>
      </c>
      <c r="Z235">
        <f t="shared" si="50"/>
        <v>16</v>
      </c>
      <c r="AA235">
        <f t="shared" si="51"/>
        <v>44</v>
      </c>
    </row>
    <row r="236" spans="1:27" x14ac:dyDescent="0.4">
      <c r="A236" t="s">
        <v>1298</v>
      </c>
      <c r="B236" s="53">
        <v>40</v>
      </c>
      <c r="C236" t="s">
        <v>1301</v>
      </c>
      <c r="D236" t="s">
        <v>1302</v>
      </c>
      <c r="E236" s="53" t="s">
        <v>1299</v>
      </c>
      <c r="F236" s="53" t="s">
        <v>1300</v>
      </c>
      <c r="G236" s="53" t="s">
        <v>5552</v>
      </c>
      <c r="H236" s="53" t="s">
        <v>5553</v>
      </c>
      <c r="I236" s="53" t="s">
        <v>157</v>
      </c>
      <c r="J236" t="s">
        <v>5554</v>
      </c>
      <c r="K236" t="str">
        <f t="shared" si="39"/>
        <v>GTATGAGACTGTGTATTATTAGACTTGTATAAGTAATTTACTTGTTATGTATGTAGAACTAGTGTTTGTCTGGTCC</v>
      </c>
      <c r="L236" t="str">
        <f t="shared" si="40"/>
        <v>CCTGGTCTGTTTGTGATCAAGATGTATGTATTGTTCATTTAATGAATATGTTCAGATTATTATGTGTCAGAGTATG</v>
      </c>
      <c r="M236" t="e">
        <f t="shared" si="41"/>
        <v>#VALUE!</v>
      </c>
      <c r="N236">
        <f t="shared" si="42"/>
        <v>1</v>
      </c>
      <c r="O236" t="e">
        <f t="shared" si="43"/>
        <v>#VALUE!</v>
      </c>
      <c r="P236">
        <f t="shared" si="44"/>
        <v>26</v>
      </c>
      <c r="Q236" t="e">
        <f t="shared" si="45"/>
        <v>#VALUE!</v>
      </c>
      <c r="R236" t="e">
        <f t="shared" si="46"/>
        <v>#VALUE!</v>
      </c>
      <c r="T236">
        <v>26</v>
      </c>
      <c r="W236">
        <f t="shared" si="47"/>
        <v>26</v>
      </c>
      <c r="X236">
        <f t="shared" si="48"/>
        <v>19</v>
      </c>
      <c r="Y236">
        <f t="shared" si="49"/>
        <v>18</v>
      </c>
      <c r="Z236">
        <f t="shared" si="50"/>
        <v>19</v>
      </c>
      <c r="AA236">
        <f t="shared" si="51"/>
        <v>44</v>
      </c>
    </row>
    <row r="237" spans="1:27" x14ac:dyDescent="0.4">
      <c r="A237" t="s">
        <v>2402</v>
      </c>
      <c r="B237" s="53">
        <v>37</v>
      </c>
      <c r="C237" t="s">
        <v>2405</v>
      </c>
      <c r="D237" t="s">
        <v>2406</v>
      </c>
      <c r="E237" s="53" t="s">
        <v>2403</v>
      </c>
      <c r="F237" s="53" t="s">
        <v>2404</v>
      </c>
      <c r="G237" s="53" t="s">
        <v>4750</v>
      </c>
      <c r="H237" s="53" t="s">
        <v>2403</v>
      </c>
      <c r="I237" s="53" t="s">
        <v>4650</v>
      </c>
      <c r="J237" t="s">
        <v>4751</v>
      </c>
      <c r="K237" t="str">
        <f t="shared" si="39"/>
        <v>GCTAGAAAAGGTACCGACACACATGACATGGCATCGACGTGGACCATCGGGACCCCGAAGTCCGAGACCTTCACCC</v>
      </c>
      <c r="L237" t="str">
        <f t="shared" si="40"/>
        <v>CCCACTTCCAGAGCCTGAAGCCCCAGGGCTACCAGGTGCAGCTACGGTACAGTACACACAGCCATGGAAAAGATCG</v>
      </c>
      <c r="M237" t="e">
        <f t="shared" si="41"/>
        <v>#VALUE!</v>
      </c>
      <c r="N237">
        <f t="shared" si="42"/>
        <v>1</v>
      </c>
      <c r="O237">
        <f t="shared" si="43"/>
        <v>29</v>
      </c>
      <c r="P237" t="e">
        <f t="shared" si="44"/>
        <v>#VALUE!</v>
      </c>
      <c r="Q237" t="e">
        <f t="shared" si="45"/>
        <v>#VALUE!</v>
      </c>
      <c r="R237" t="e">
        <f t="shared" si="46"/>
        <v>#VALUE!</v>
      </c>
      <c r="S237">
        <v>29</v>
      </c>
      <c r="W237">
        <f t="shared" si="47"/>
        <v>29</v>
      </c>
      <c r="X237">
        <f t="shared" si="48"/>
        <v>16</v>
      </c>
      <c r="Y237">
        <f t="shared" si="49"/>
        <v>14</v>
      </c>
      <c r="Z237">
        <f t="shared" si="50"/>
        <v>16</v>
      </c>
      <c r="AA237">
        <f t="shared" si="51"/>
        <v>44</v>
      </c>
    </row>
    <row r="238" spans="1:27" x14ac:dyDescent="0.4">
      <c r="A238" t="s">
        <v>2713</v>
      </c>
      <c r="B238" s="53">
        <v>34</v>
      </c>
      <c r="C238" t="s">
        <v>2716</v>
      </c>
      <c r="D238" t="s">
        <v>2717</v>
      </c>
      <c r="E238" s="53" t="s">
        <v>2714</v>
      </c>
      <c r="F238" s="53" t="s">
        <v>2715</v>
      </c>
      <c r="G238" s="53" t="s">
        <v>4897</v>
      </c>
      <c r="H238" s="53" t="s">
        <v>2715</v>
      </c>
      <c r="I238" s="53" t="s">
        <v>4650</v>
      </c>
      <c r="J238" t="s">
        <v>4898</v>
      </c>
      <c r="K238" t="str">
        <f t="shared" si="39"/>
        <v>TTGGGAAGGTATTAGAGACGGTAGTGTAGGTTGCGTCATGAAGGTCATCAAATTAATTCCCTCCACGTGACAACTC</v>
      </c>
      <c r="L238" t="str">
        <f t="shared" si="40"/>
        <v>CTCAACAGTGCACCTCCCTTAATTAAACTACTGGAAGTACTGCGTTGGATGTGATGGCAGAGATTATGGAAGGGTT</v>
      </c>
      <c r="M238" t="e">
        <f t="shared" si="41"/>
        <v>#VALUE!</v>
      </c>
      <c r="N238">
        <f t="shared" si="42"/>
        <v>1</v>
      </c>
      <c r="O238" t="e">
        <f t="shared" si="43"/>
        <v>#VALUE!</v>
      </c>
      <c r="P238" t="e">
        <f t="shared" si="44"/>
        <v>#VALUE!</v>
      </c>
      <c r="Q238">
        <f t="shared" si="45"/>
        <v>26</v>
      </c>
      <c r="R238" t="e">
        <f t="shared" si="46"/>
        <v>#VALUE!</v>
      </c>
      <c r="U238">
        <v>26</v>
      </c>
      <c r="W238">
        <f t="shared" si="47"/>
        <v>26</v>
      </c>
      <c r="X238">
        <f t="shared" si="48"/>
        <v>19</v>
      </c>
      <c r="Y238">
        <f t="shared" si="49"/>
        <v>16</v>
      </c>
      <c r="Z238">
        <f t="shared" si="50"/>
        <v>19</v>
      </c>
      <c r="AA238">
        <f t="shared" si="51"/>
        <v>44</v>
      </c>
    </row>
    <row r="239" spans="1:27" x14ac:dyDescent="0.4">
      <c r="A239" t="s">
        <v>1386</v>
      </c>
      <c r="B239" s="53">
        <v>35</v>
      </c>
      <c r="C239" t="s">
        <v>1389</v>
      </c>
      <c r="D239" t="s">
        <v>1390</v>
      </c>
      <c r="E239" s="53" t="s">
        <v>1387</v>
      </c>
      <c r="F239" s="53" t="s">
        <v>1388</v>
      </c>
      <c r="G239" s="53" t="s">
        <v>5039</v>
      </c>
      <c r="H239" s="53" t="s">
        <v>1387</v>
      </c>
      <c r="I239" s="53" t="s">
        <v>4650</v>
      </c>
      <c r="J239" t="s">
        <v>5040</v>
      </c>
      <c r="K239" t="str">
        <f t="shared" si="39"/>
        <v>AACTTATTCTCACAGAATATACTGATTTTACAGTACATTTATATTCAAACGATATCTGAAAATCGACCCATTGTAC</v>
      </c>
      <c r="L239" t="str">
        <f t="shared" si="40"/>
        <v>CATGTTACCCAGCTAAAAGTCTATAGCAAACTTATATTTACATGACATTTTAGTCATATAAGACACTCTTATTCAA</v>
      </c>
      <c r="M239" t="e">
        <f t="shared" si="41"/>
        <v>#VALUE!</v>
      </c>
      <c r="N239">
        <f t="shared" si="42"/>
        <v>1</v>
      </c>
      <c r="O239">
        <f t="shared" si="43"/>
        <v>24</v>
      </c>
      <c r="P239" t="e">
        <f t="shared" si="44"/>
        <v>#VALUE!</v>
      </c>
      <c r="Q239" t="e">
        <f t="shared" si="45"/>
        <v>#VALUE!</v>
      </c>
      <c r="R239" t="e">
        <f t="shared" si="46"/>
        <v>#VALUE!</v>
      </c>
      <c r="S239">
        <v>24</v>
      </c>
      <c r="W239">
        <f t="shared" si="47"/>
        <v>24</v>
      </c>
      <c r="X239">
        <f t="shared" si="48"/>
        <v>20</v>
      </c>
      <c r="Y239">
        <f t="shared" si="49"/>
        <v>21</v>
      </c>
      <c r="Z239">
        <f t="shared" si="50"/>
        <v>21</v>
      </c>
      <c r="AA239">
        <f t="shared" si="51"/>
        <v>44</v>
      </c>
    </row>
    <row r="240" spans="1:27" x14ac:dyDescent="0.4">
      <c r="A240" t="s">
        <v>1671</v>
      </c>
      <c r="B240" s="53">
        <v>37</v>
      </c>
      <c r="C240" t="s">
        <v>1674</v>
      </c>
      <c r="D240" t="s">
        <v>1675</v>
      </c>
      <c r="E240" s="53" t="s">
        <v>1672</v>
      </c>
      <c r="F240" s="53" t="s">
        <v>1673</v>
      </c>
      <c r="G240" s="53" t="s">
        <v>5338</v>
      </c>
      <c r="H240" s="53" t="s">
        <v>1672</v>
      </c>
      <c r="I240" s="53" t="s">
        <v>4650</v>
      </c>
      <c r="J240" t="s">
        <v>5339</v>
      </c>
      <c r="K240" t="str">
        <f t="shared" si="39"/>
        <v>CTCTGTTTCCAAACGTCCAAGTACCGGACAATAGTCTGGGTTTATACGAGGTTATATAATCACGTACCGAGGGTCT</v>
      </c>
      <c r="L240" t="str">
        <f t="shared" si="40"/>
        <v>TCTGGGAGCCATGCACTAATATATTGGAGCATATTTGGGTCTGATAACAGGCCATGAACCTGCAAACCTTTGTCTC</v>
      </c>
      <c r="M240">
        <f t="shared" si="41"/>
        <v>1</v>
      </c>
      <c r="N240" t="e">
        <f t="shared" si="42"/>
        <v>#VALUE!</v>
      </c>
      <c r="O240">
        <f t="shared" si="43"/>
        <v>26</v>
      </c>
      <c r="P240" t="e">
        <f t="shared" si="44"/>
        <v>#VALUE!</v>
      </c>
      <c r="Q240" t="e">
        <f t="shared" si="45"/>
        <v>#VALUE!</v>
      </c>
      <c r="R240" t="e">
        <f t="shared" si="46"/>
        <v>#VALUE!</v>
      </c>
      <c r="S240">
        <v>26</v>
      </c>
      <c r="W240">
        <f t="shared" si="47"/>
        <v>26</v>
      </c>
      <c r="X240">
        <f t="shared" si="48"/>
        <v>19</v>
      </c>
      <c r="Y240">
        <f t="shared" si="49"/>
        <v>18</v>
      </c>
      <c r="Z240">
        <f t="shared" si="50"/>
        <v>19</v>
      </c>
      <c r="AA240">
        <f t="shared" si="51"/>
        <v>44</v>
      </c>
    </row>
    <row r="241" spans="1:27" x14ac:dyDescent="0.4">
      <c r="A241" t="s">
        <v>3503</v>
      </c>
      <c r="B241" s="53">
        <v>31</v>
      </c>
      <c r="C241" t="s">
        <v>3506</v>
      </c>
      <c r="D241" t="s">
        <v>3507</v>
      </c>
      <c r="E241" s="53" t="s">
        <v>3504</v>
      </c>
      <c r="F241" s="53" t="s">
        <v>3505</v>
      </c>
      <c r="G241" s="53" t="s">
        <v>5371</v>
      </c>
      <c r="H241" s="53" t="s">
        <v>3504</v>
      </c>
      <c r="I241" s="53" t="s">
        <v>4650</v>
      </c>
      <c r="J241" t="s">
        <v>5372</v>
      </c>
      <c r="K241" t="str">
        <f t="shared" si="39"/>
        <v>AGGCTATAAGTCCACCACCACCTGTTGTAGTTCGACTGCTTGGTGTGTCTCACAACCACGTTGTGGACAATAGTGG</v>
      </c>
      <c r="L241" t="str">
        <f t="shared" si="40"/>
        <v>GGTGATAACAGGTGTTGCACCAACACTCTGTGTGGTTCGTCAGCTTGATGTTGTCCACCACCACCTGAATATCGGA</v>
      </c>
      <c r="M241" t="e">
        <f t="shared" si="41"/>
        <v>#VALUE!</v>
      </c>
      <c r="N241">
        <f t="shared" si="42"/>
        <v>1</v>
      </c>
      <c r="O241">
        <f t="shared" si="43"/>
        <v>28</v>
      </c>
      <c r="P241" t="e">
        <f t="shared" si="44"/>
        <v>#VALUE!</v>
      </c>
      <c r="Q241" t="e">
        <f t="shared" si="45"/>
        <v>#VALUE!</v>
      </c>
      <c r="R241" t="e">
        <f t="shared" si="46"/>
        <v>#VALUE!</v>
      </c>
      <c r="S241">
        <v>28</v>
      </c>
      <c r="W241">
        <f t="shared" si="47"/>
        <v>28</v>
      </c>
      <c r="X241">
        <f t="shared" si="48"/>
        <v>17</v>
      </c>
      <c r="Y241">
        <f t="shared" si="49"/>
        <v>15</v>
      </c>
      <c r="Z241">
        <f t="shared" si="50"/>
        <v>17</v>
      </c>
      <c r="AA241">
        <f t="shared" si="51"/>
        <v>44</v>
      </c>
    </row>
    <row r="242" spans="1:27" x14ac:dyDescent="0.4">
      <c r="A242" t="s">
        <v>742</v>
      </c>
      <c r="B242" s="53">
        <v>39</v>
      </c>
      <c r="C242" t="s">
        <v>745</v>
      </c>
      <c r="D242" t="s">
        <v>746</v>
      </c>
      <c r="E242" s="53" t="s">
        <v>743</v>
      </c>
      <c r="F242" s="53" t="s">
        <v>744</v>
      </c>
      <c r="G242" s="53" t="s">
        <v>5403</v>
      </c>
      <c r="H242" s="53" t="s">
        <v>743</v>
      </c>
      <c r="I242" s="53" t="s">
        <v>4650</v>
      </c>
      <c r="J242" t="s">
        <v>5404</v>
      </c>
      <c r="K242" t="str">
        <f t="shared" si="39"/>
        <v>TTCGATAAATTACAGTTTAGTTGTCCCTAAACTGAACAGAAAAACATTGACACTCGATAAAAGATACTTTTTGCTG</v>
      </c>
      <c r="L242" t="str">
        <f t="shared" si="40"/>
        <v>GTCGTTTTTCATAGAAAATAGCTCACAGTTACAAAAAGACAAGTCAAATCCCTGTTGATTTGACATTAAATAGCTT</v>
      </c>
      <c r="M242" t="e">
        <f t="shared" si="41"/>
        <v>#VALUE!</v>
      </c>
      <c r="N242">
        <f t="shared" si="42"/>
        <v>1</v>
      </c>
      <c r="O242">
        <f t="shared" si="43"/>
        <v>28</v>
      </c>
      <c r="P242" t="e">
        <f t="shared" si="44"/>
        <v>#VALUE!</v>
      </c>
      <c r="Q242" t="e">
        <f t="shared" si="45"/>
        <v>#VALUE!</v>
      </c>
      <c r="R242" t="e">
        <f t="shared" si="46"/>
        <v>#VALUE!</v>
      </c>
      <c r="S242">
        <v>28</v>
      </c>
      <c r="W242">
        <f t="shared" si="47"/>
        <v>28</v>
      </c>
      <c r="X242">
        <f t="shared" si="48"/>
        <v>17</v>
      </c>
      <c r="Y242">
        <f t="shared" si="49"/>
        <v>17</v>
      </c>
      <c r="Z242">
        <f t="shared" si="50"/>
        <v>17</v>
      </c>
      <c r="AA242">
        <f t="shared" si="51"/>
        <v>44</v>
      </c>
    </row>
    <row r="243" spans="1:27" x14ac:dyDescent="0.4">
      <c r="A243" t="s">
        <v>635</v>
      </c>
      <c r="B243" s="53">
        <v>38</v>
      </c>
      <c r="C243" t="s">
        <v>638</v>
      </c>
      <c r="D243" t="s">
        <v>639</v>
      </c>
      <c r="E243" s="53" t="s">
        <v>636</v>
      </c>
      <c r="F243" s="53" t="s">
        <v>637</v>
      </c>
      <c r="G243" s="53" t="s">
        <v>5608</v>
      </c>
      <c r="H243" s="53" t="s">
        <v>636</v>
      </c>
      <c r="I243" s="53" t="s">
        <v>4650</v>
      </c>
      <c r="J243" t="s">
        <v>5609</v>
      </c>
      <c r="K243" t="str">
        <f t="shared" si="39"/>
        <v>TGGTTTGGTACGGTGATTATGGAGGTCACATAATCAGTAAGAATAAGTCCAGTCCTCAAATAGAGGTAAAAATTTT</v>
      </c>
      <c r="L243" t="str">
        <f t="shared" si="40"/>
        <v>TTTTAAAAATGGAGATAAACTCCTGACCTGAATAAGAATGACTAATACACTGGAGGTATTAGTGGCATGGTTTGGT</v>
      </c>
      <c r="M243" t="e">
        <f t="shared" si="41"/>
        <v>#VALUE!</v>
      </c>
      <c r="N243">
        <f t="shared" si="42"/>
        <v>1</v>
      </c>
      <c r="O243">
        <f t="shared" si="43"/>
        <v>25</v>
      </c>
      <c r="P243" t="e">
        <f t="shared" si="44"/>
        <v>#VALUE!</v>
      </c>
      <c r="Q243" t="e">
        <f t="shared" si="45"/>
        <v>#VALUE!</v>
      </c>
      <c r="R243" t="e">
        <f t="shared" si="46"/>
        <v>#VALUE!</v>
      </c>
      <c r="S243">
        <v>25</v>
      </c>
      <c r="W243">
        <f t="shared" si="47"/>
        <v>25</v>
      </c>
      <c r="X243">
        <f t="shared" si="48"/>
        <v>20</v>
      </c>
      <c r="Y243">
        <f t="shared" si="49"/>
        <v>20</v>
      </c>
      <c r="Z243">
        <f t="shared" si="50"/>
        <v>20</v>
      </c>
      <c r="AA243">
        <f t="shared" si="51"/>
        <v>44</v>
      </c>
    </row>
    <row r="244" spans="1:27" x14ac:dyDescent="0.4">
      <c r="A244" t="s">
        <v>2201</v>
      </c>
      <c r="B244" s="53">
        <v>37</v>
      </c>
      <c r="C244" t="s">
        <v>2204</v>
      </c>
      <c r="D244" t="s">
        <v>2205</v>
      </c>
      <c r="E244" s="53" t="s">
        <v>2202</v>
      </c>
      <c r="F244" s="53" t="s">
        <v>2203</v>
      </c>
      <c r="G244" s="53" t="s">
        <v>5674</v>
      </c>
      <c r="H244" s="53" t="s">
        <v>2202</v>
      </c>
      <c r="I244" s="53" t="s">
        <v>4650</v>
      </c>
      <c r="J244" t="s">
        <v>5675</v>
      </c>
      <c r="K244" t="str">
        <f t="shared" si="39"/>
        <v>TCTACCTTCGAAACCCCCGACTTAGGACAGGACAGGAGTCTAGTCGAGTACAAAATTTGTGGTCCGGGAATAAAGC</v>
      </c>
      <c r="L244" t="str">
        <f t="shared" si="40"/>
        <v>CGAAATAAGGGCCTGGTGTTTAAAACATGAGCTGATCTGAGGACAGGACAGGATTCAGCCCCCAAAGCTTCCATCT</v>
      </c>
      <c r="M244" t="e">
        <f t="shared" si="41"/>
        <v>#VALUE!</v>
      </c>
      <c r="N244">
        <f t="shared" si="42"/>
        <v>1</v>
      </c>
      <c r="O244">
        <f t="shared" si="43"/>
        <v>27</v>
      </c>
      <c r="P244" t="e">
        <f t="shared" si="44"/>
        <v>#VALUE!</v>
      </c>
      <c r="Q244" t="e">
        <f t="shared" si="45"/>
        <v>#VALUE!</v>
      </c>
      <c r="R244" t="e">
        <f t="shared" si="46"/>
        <v>#VALUE!</v>
      </c>
      <c r="S244">
        <v>27</v>
      </c>
      <c r="W244">
        <f t="shared" si="47"/>
        <v>27</v>
      </c>
      <c r="X244">
        <f t="shared" si="48"/>
        <v>18</v>
      </c>
      <c r="Y244">
        <f t="shared" si="49"/>
        <v>16</v>
      </c>
      <c r="Z244">
        <f t="shared" si="50"/>
        <v>18</v>
      </c>
      <c r="AA244">
        <f t="shared" si="51"/>
        <v>44</v>
      </c>
    </row>
    <row r="245" spans="1:27" x14ac:dyDescent="0.4">
      <c r="A245" t="s">
        <v>2872</v>
      </c>
      <c r="B245" s="53">
        <v>34</v>
      </c>
      <c r="C245" t="s">
        <v>2875</v>
      </c>
      <c r="D245" t="s">
        <v>5789</v>
      </c>
      <c r="E245" s="53" t="s">
        <v>2873</v>
      </c>
      <c r="F245" s="53" t="s">
        <v>2874</v>
      </c>
      <c r="G245" s="53" t="s">
        <v>5790</v>
      </c>
      <c r="H245" s="53" t="s">
        <v>2873</v>
      </c>
      <c r="I245" s="53" t="s">
        <v>4650</v>
      </c>
      <c r="J245" t="s">
        <v>5791</v>
      </c>
      <c r="K245" t="str">
        <f t="shared" si="39"/>
        <v>TTGGTAACAAGAACATAAGGACGACCACCTCCCTTTTTCGTCACCACTTAGATTTTTCTGCTTACTTTCCTACCTC</v>
      </c>
      <c r="L245" t="str">
        <f t="shared" si="40"/>
        <v>CTCCATCCTTTCATTCGTCTTTTTAGATTCACCACTGCTTTTTCCCTCCACCAGCAGGAATACAAGAACAATGGTT</v>
      </c>
      <c r="M245">
        <f t="shared" si="41"/>
        <v>1</v>
      </c>
      <c r="N245" t="e">
        <f t="shared" si="42"/>
        <v>#VALUE!</v>
      </c>
      <c r="O245">
        <f t="shared" si="43"/>
        <v>25</v>
      </c>
      <c r="P245" t="e">
        <f t="shared" si="44"/>
        <v>#VALUE!</v>
      </c>
      <c r="Q245" t="e">
        <f t="shared" si="45"/>
        <v>#VALUE!</v>
      </c>
      <c r="R245" t="e">
        <f t="shared" si="46"/>
        <v>#VALUE!</v>
      </c>
      <c r="S245">
        <v>25</v>
      </c>
      <c r="W245">
        <f t="shared" si="47"/>
        <v>25</v>
      </c>
      <c r="X245">
        <f t="shared" si="48"/>
        <v>20</v>
      </c>
      <c r="Y245">
        <f t="shared" si="49"/>
        <v>20</v>
      </c>
      <c r="Z245">
        <f t="shared" si="50"/>
        <v>20</v>
      </c>
      <c r="AA245">
        <f t="shared" si="51"/>
        <v>44</v>
      </c>
    </row>
    <row r="246" spans="1:27" x14ac:dyDescent="0.4">
      <c r="A246" t="s">
        <v>990</v>
      </c>
      <c r="B246" s="53">
        <v>42</v>
      </c>
      <c r="C246" t="s">
        <v>993</v>
      </c>
      <c r="D246" t="s">
        <v>5965</v>
      </c>
      <c r="E246" s="53" t="s">
        <v>991</v>
      </c>
      <c r="F246" s="53" t="s">
        <v>992</v>
      </c>
      <c r="G246" s="53" t="s">
        <v>5966</v>
      </c>
      <c r="H246" s="53" t="s">
        <v>992</v>
      </c>
      <c r="I246" s="53" t="s">
        <v>4650</v>
      </c>
      <c r="J246" t="s">
        <v>5967</v>
      </c>
      <c r="K246" t="str">
        <f t="shared" si="39"/>
        <v>GGGAGGTTTTTCTTTTGTAAACTATTTACAACTGTGTGAGTACTTTTAACCGATTAGTTTGTGACCAATCTAGCCT</v>
      </c>
      <c r="L246" t="str">
        <f t="shared" si="40"/>
        <v>TCCGATCTAACCAGTGTTTGATTAGCCAATTTTCATGAGTGTGTCAACATTTATCAAATGTTTTCTTTTTGGAGGG</v>
      </c>
      <c r="M246">
        <f t="shared" si="41"/>
        <v>1</v>
      </c>
      <c r="N246" t="e">
        <f t="shared" si="42"/>
        <v>#VALUE!</v>
      </c>
      <c r="O246" t="e">
        <f t="shared" si="43"/>
        <v>#VALUE!</v>
      </c>
      <c r="P246" t="e">
        <f t="shared" si="44"/>
        <v>#VALUE!</v>
      </c>
      <c r="Q246">
        <f t="shared" si="45"/>
        <v>32</v>
      </c>
      <c r="R246" t="e">
        <f t="shared" si="46"/>
        <v>#VALUE!</v>
      </c>
      <c r="U246">
        <v>32</v>
      </c>
      <c r="W246">
        <f t="shared" si="47"/>
        <v>32</v>
      </c>
      <c r="X246">
        <f t="shared" si="48"/>
        <v>13</v>
      </c>
      <c r="Y246">
        <f t="shared" si="49"/>
        <v>13</v>
      </c>
      <c r="Z246">
        <f t="shared" si="50"/>
        <v>13</v>
      </c>
      <c r="AA246">
        <f t="shared" si="51"/>
        <v>44</v>
      </c>
    </row>
    <row r="247" spans="1:27" x14ac:dyDescent="0.4">
      <c r="A247" t="s">
        <v>3969</v>
      </c>
      <c r="B247" s="53">
        <v>34</v>
      </c>
      <c r="C247" t="s">
        <v>3972</v>
      </c>
      <c r="D247" t="s">
        <v>5973</v>
      </c>
      <c r="E247" s="53" t="s">
        <v>3970</v>
      </c>
      <c r="F247" s="53" t="s">
        <v>3971</v>
      </c>
      <c r="G247" s="53" t="s">
        <v>5974</v>
      </c>
      <c r="H247" s="53" t="s">
        <v>3971</v>
      </c>
      <c r="I247" s="53" t="s">
        <v>4650</v>
      </c>
      <c r="J247" t="s">
        <v>5975</v>
      </c>
      <c r="K247" t="str">
        <f t="shared" si="39"/>
        <v>AATTTAGTGGGTCTCGAACAATCTGGACGTGTGCACAGTTTGGCGTCTGATCCATTGGATTGGATCTATTGTTGGT</v>
      </c>
      <c r="L247" t="str">
        <f t="shared" si="40"/>
        <v>TGGTTGTTATCTAGGTTAGGTTACCTAGTCTGCGGTTTGACACGTGTGCAGGTCTAACAAGCTCTGGGTGATTTAA</v>
      </c>
      <c r="M247">
        <f t="shared" si="41"/>
        <v>1</v>
      </c>
      <c r="N247" t="e">
        <f t="shared" si="42"/>
        <v>#VALUE!</v>
      </c>
      <c r="O247" t="e">
        <f t="shared" si="43"/>
        <v>#VALUE!</v>
      </c>
      <c r="P247" t="e">
        <f t="shared" si="44"/>
        <v>#VALUE!</v>
      </c>
      <c r="Q247">
        <f t="shared" si="45"/>
        <v>25</v>
      </c>
      <c r="R247" t="e">
        <f t="shared" si="46"/>
        <v>#VALUE!</v>
      </c>
      <c r="U247">
        <v>25</v>
      </c>
      <c r="W247">
        <f t="shared" si="47"/>
        <v>25</v>
      </c>
      <c r="X247">
        <f t="shared" si="48"/>
        <v>20</v>
      </c>
      <c r="Y247">
        <f t="shared" si="49"/>
        <v>20</v>
      </c>
      <c r="Z247">
        <f t="shared" si="50"/>
        <v>20</v>
      </c>
      <c r="AA247">
        <f t="shared" si="51"/>
        <v>44</v>
      </c>
    </row>
    <row r="248" spans="1:27" x14ac:dyDescent="0.4">
      <c r="A248" t="s">
        <v>2746</v>
      </c>
      <c r="B248" s="53">
        <v>42</v>
      </c>
      <c r="C248" t="s">
        <v>2749</v>
      </c>
      <c r="D248" t="s">
        <v>2750</v>
      </c>
      <c r="E248" s="53" t="s">
        <v>2747</v>
      </c>
      <c r="F248" s="53" t="s">
        <v>2748</v>
      </c>
      <c r="G248" s="53" t="s">
        <v>5406</v>
      </c>
      <c r="H248" s="53" t="s">
        <v>5407</v>
      </c>
      <c r="I248" s="53" t="s">
        <v>157</v>
      </c>
      <c r="J248" t="s">
        <v>5408</v>
      </c>
      <c r="K248" t="str">
        <f t="shared" si="39"/>
        <v>GTGGAATCAAGGTGCGTTGTACGCGAGGGGACCTTTACTTAGTGTGGTATCTTTAGGTAAATGGTTAAAACAGTGG</v>
      </c>
      <c r="L248" t="str">
        <f t="shared" si="40"/>
        <v>GGTGACAAAATTGGTAAATGGATTTCTATGGTGTGATTCATTTCCAGGGGAGCGCATGTTGCGTGGAACTAAGGTG</v>
      </c>
      <c r="M248">
        <f t="shared" si="41"/>
        <v>1</v>
      </c>
      <c r="N248" t="e">
        <f t="shared" si="42"/>
        <v>#VALUE!</v>
      </c>
      <c r="O248" t="e">
        <f t="shared" si="43"/>
        <v>#VALUE!</v>
      </c>
      <c r="P248">
        <f t="shared" si="44"/>
        <v>25</v>
      </c>
      <c r="Q248" t="e">
        <f t="shared" si="45"/>
        <v>#VALUE!</v>
      </c>
      <c r="R248" t="e">
        <f t="shared" si="46"/>
        <v>#VALUE!</v>
      </c>
      <c r="T248">
        <v>25</v>
      </c>
      <c r="W248">
        <f t="shared" si="47"/>
        <v>25</v>
      </c>
      <c r="X248">
        <f t="shared" si="48"/>
        <v>18</v>
      </c>
      <c r="Y248">
        <f t="shared" si="49"/>
        <v>19</v>
      </c>
      <c r="Z248">
        <f t="shared" si="50"/>
        <v>19</v>
      </c>
      <c r="AA248">
        <f t="shared" si="51"/>
        <v>43</v>
      </c>
    </row>
    <row r="249" spans="1:27" x14ac:dyDescent="0.4">
      <c r="A249" t="s">
        <v>3328</v>
      </c>
      <c r="B249" s="53">
        <v>41</v>
      </c>
      <c r="C249" t="s">
        <v>3331</v>
      </c>
      <c r="D249" t="s">
        <v>3332</v>
      </c>
      <c r="E249" s="53" t="s">
        <v>3329</v>
      </c>
      <c r="F249" s="53" t="s">
        <v>3330</v>
      </c>
      <c r="G249" s="53" t="s">
        <v>5569</v>
      </c>
      <c r="H249" s="53" t="s">
        <v>5570</v>
      </c>
      <c r="I249" s="53" t="s">
        <v>157</v>
      </c>
      <c r="J249" t="s">
        <v>5571</v>
      </c>
      <c r="K249" t="str">
        <f t="shared" si="39"/>
        <v>TTATGCTGTCATGGCCACAATTTGACAATTTAGTTTACAATACAATGTACGTGGCTTATGTTGGCCTCATCTGGAA</v>
      </c>
      <c r="L249" t="str">
        <f t="shared" si="40"/>
        <v>AAGGTCTACTCCGGTTGTATTCGGTGCATGTAACATAACATTTGATTTAACAGTTTAACACCGGTACTGTCGTATT</v>
      </c>
      <c r="M249" t="e">
        <f t="shared" si="41"/>
        <v>#VALUE!</v>
      </c>
      <c r="N249">
        <f t="shared" si="42"/>
        <v>1</v>
      </c>
      <c r="O249" t="e">
        <f t="shared" si="43"/>
        <v>#VALUE!</v>
      </c>
      <c r="P249" t="e">
        <f t="shared" si="44"/>
        <v>#VALUE!</v>
      </c>
      <c r="Q249" t="e">
        <f t="shared" si="45"/>
        <v>#VALUE!</v>
      </c>
      <c r="R249">
        <f t="shared" si="46"/>
        <v>25</v>
      </c>
      <c r="V249">
        <v>25</v>
      </c>
      <c r="W249">
        <f t="shared" si="47"/>
        <v>25</v>
      </c>
      <c r="X249">
        <f t="shared" si="48"/>
        <v>19</v>
      </c>
      <c r="Y249">
        <f t="shared" si="49"/>
        <v>17</v>
      </c>
      <c r="Z249">
        <f t="shared" si="50"/>
        <v>19</v>
      </c>
      <c r="AA249">
        <f t="shared" si="51"/>
        <v>43</v>
      </c>
    </row>
    <row r="250" spans="1:27" x14ac:dyDescent="0.4">
      <c r="A250" t="s">
        <v>3622</v>
      </c>
      <c r="B250" s="53">
        <v>34</v>
      </c>
      <c r="C250" t="s">
        <v>3625</v>
      </c>
      <c r="D250" t="s">
        <v>3626</v>
      </c>
      <c r="E250" s="53" t="s">
        <v>5704</v>
      </c>
      <c r="F250" s="53" t="s">
        <v>3624</v>
      </c>
      <c r="G250" s="53" t="s">
        <v>5705</v>
      </c>
      <c r="H250" s="53" t="s">
        <v>5706</v>
      </c>
      <c r="I250" s="53" t="s">
        <v>157</v>
      </c>
      <c r="J250" t="s">
        <v>5707</v>
      </c>
      <c r="K250" t="str">
        <f t="shared" si="39"/>
        <v>AGACCCTCAAATTGTTCATCAGGGAAGTATTTGTTTTATTTACGAAGAATTCTAACTGCATTCGGTGTTAGGTGCT</v>
      </c>
      <c r="L250" t="str">
        <f t="shared" si="40"/>
        <v>TCGTGGATTGTGGCTTACGTCAATCTTAAGAAGCATTTATTTTGTTTATGAAGGGACTACTTGTTAAACTCCCAGA</v>
      </c>
      <c r="M250" t="e">
        <f t="shared" si="41"/>
        <v>#VALUE!</v>
      </c>
      <c r="N250">
        <f t="shared" si="42"/>
        <v>1</v>
      </c>
      <c r="O250" t="e">
        <f t="shared" si="43"/>
        <v>#VALUE!</v>
      </c>
      <c r="P250" t="e">
        <f t="shared" si="44"/>
        <v>#VALUE!</v>
      </c>
      <c r="Q250" t="e">
        <f t="shared" si="45"/>
        <v>#VALUE!</v>
      </c>
      <c r="R250">
        <f t="shared" si="46"/>
        <v>28</v>
      </c>
      <c r="V250">
        <v>28</v>
      </c>
      <c r="W250">
        <f t="shared" si="47"/>
        <v>28</v>
      </c>
      <c r="X250">
        <f t="shared" si="48"/>
        <v>16</v>
      </c>
      <c r="Y250">
        <f t="shared" si="49"/>
        <v>16</v>
      </c>
      <c r="Z250">
        <f t="shared" si="50"/>
        <v>16</v>
      </c>
      <c r="AA250">
        <f t="shared" si="51"/>
        <v>43</v>
      </c>
    </row>
    <row r="251" spans="1:27" x14ac:dyDescent="0.4">
      <c r="A251" t="s">
        <v>3427</v>
      </c>
      <c r="B251" s="53">
        <v>35</v>
      </c>
      <c r="C251" t="s">
        <v>3430</v>
      </c>
      <c r="D251" t="s">
        <v>3431</v>
      </c>
      <c r="E251" s="53" t="s">
        <v>3428</v>
      </c>
      <c r="F251" s="53" t="s">
        <v>3429</v>
      </c>
      <c r="G251" s="53" t="s">
        <v>4746</v>
      </c>
      <c r="H251" s="53" t="s">
        <v>3429</v>
      </c>
      <c r="I251" s="53" t="s">
        <v>4650</v>
      </c>
      <c r="J251" t="s">
        <v>4747</v>
      </c>
      <c r="K251" t="str">
        <f t="shared" si="39"/>
        <v>TAGCTCCTACGGAGTTTCTGTAGGTTGTCGGGCGACACTCATACTACTGACCACCACCCAGATTGTCTAGCCTTCT</v>
      </c>
      <c r="L251" t="str">
        <f t="shared" si="40"/>
        <v>TCTTCCGATCTGTTAGACCCACCACCAGTCATCATACTCACAGCGGGCTGTTGGATGTCTTTGAGGCATCCTCGAT</v>
      </c>
      <c r="M251">
        <f t="shared" si="41"/>
        <v>1</v>
      </c>
      <c r="N251" t="e">
        <f t="shared" si="42"/>
        <v>#VALUE!</v>
      </c>
      <c r="O251" t="e">
        <f t="shared" si="43"/>
        <v>#VALUE!</v>
      </c>
      <c r="P251" t="e">
        <f t="shared" si="44"/>
        <v>#VALUE!</v>
      </c>
      <c r="Q251">
        <f t="shared" si="45"/>
        <v>30</v>
      </c>
      <c r="R251" t="e">
        <f t="shared" si="46"/>
        <v>#VALUE!</v>
      </c>
      <c r="U251">
        <v>30</v>
      </c>
      <c r="W251">
        <f t="shared" si="47"/>
        <v>30</v>
      </c>
      <c r="X251">
        <f t="shared" si="48"/>
        <v>14</v>
      </c>
      <c r="Y251">
        <f t="shared" si="49"/>
        <v>14</v>
      </c>
      <c r="Z251">
        <f t="shared" si="50"/>
        <v>14</v>
      </c>
      <c r="AA251">
        <f t="shared" si="51"/>
        <v>43</v>
      </c>
    </row>
    <row r="252" spans="1:27" x14ac:dyDescent="0.4">
      <c r="A252" t="s">
        <v>2026</v>
      </c>
      <c r="B252" s="53">
        <v>36</v>
      </c>
      <c r="C252" t="s">
        <v>2029</v>
      </c>
      <c r="D252" t="s">
        <v>2030</v>
      </c>
      <c r="E252" s="53" t="s">
        <v>2027</v>
      </c>
      <c r="F252" s="53" t="s">
        <v>2028</v>
      </c>
      <c r="G252" s="53" t="s">
        <v>5623</v>
      </c>
      <c r="H252" s="53" t="s">
        <v>2027</v>
      </c>
      <c r="I252" s="53" t="s">
        <v>4650</v>
      </c>
      <c r="J252" t="s">
        <v>5624</v>
      </c>
      <c r="K252" t="str">
        <f t="shared" si="39"/>
        <v>TTTACTCGTGTTTTCGTAGAACAAGTCAACGTCCGCCAAGAGGTTTTCGTTCGTTTATAAGTCTTTCTAATGTTGT</v>
      </c>
      <c r="L252" t="str">
        <f t="shared" si="40"/>
        <v>TGTTGTAATCTTTCTGAATATTTGCTTGCTTTTGGAGAACCGCCTGCAACTGAACAAGATGCTTTTGTGCTCATTT</v>
      </c>
      <c r="M252" t="e">
        <f t="shared" si="41"/>
        <v>#VALUE!</v>
      </c>
      <c r="N252">
        <f t="shared" si="42"/>
        <v>1</v>
      </c>
      <c r="O252">
        <f t="shared" si="43"/>
        <v>31</v>
      </c>
      <c r="P252" t="e">
        <f t="shared" si="44"/>
        <v>#VALUE!</v>
      </c>
      <c r="Q252" t="e">
        <f t="shared" si="45"/>
        <v>#VALUE!</v>
      </c>
      <c r="R252" t="e">
        <f t="shared" si="46"/>
        <v>#VALUE!</v>
      </c>
      <c r="S252">
        <v>31</v>
      </c>
      <c r="W252">
        <f t="shared" si="47"/>
        <v>31</v>
      </c>
      <c r="X252">
        <f t="shared" si="48"/>
        <v>13</v>
      </c>
      <c r="Y252">
        <f t="shared" si="49"/>
        <v>13</v>
      </c>
      <c r="Z252">
        <f t="shared" si="50"/>
        <v>13</v>
      </c>
      <c r="AA252">
        <f t="shared" si="51"/>
        <v>43</v>
      </c>
    </row>
    <row r="253" spans="1:27" x14ac:dyDescent="0.4">
      <c r="A253" t="s">
        <v>1452</v>
      </c>
      <c r="B253" s="53">
        <v>38</v>
      </c>
      <c r="C253" t="s">
        <v>1455</v>
      </c>
      <c r="D253" t="s">
        <v>1456</v>
      </c>
      <c r="E253" s="53" t="s">
        <v>1453</v>
      </c>
      <c r="F253" s="53" t="s">
        <v>1454</v>
      </c>
      <c r="G253" s="53" t="s">
        <v>5641</v>
      </c>
      <c r="H253" s="53" t="s">
        <v>1453</v>
      </c>
      <c r="I253" s="53" t="s">
        <v>4650</v>
      </c>
      <c r="J253" t="s">
        <v>5642</v>
      </c>
      <c r="K253" t="str">
        <f t="shared" si="39"/>
        <v>TGGAAAAAAACACGAAACATTATACCATACATCTCCGATCAATTAATTGATCGAAGGACTTAGGATCGACCAAAGG</v>
      </c>
      <c r="L253" t="str">
        <f t="shared" si="40"/>
        <v>GGAAACCAGCTAGGATTCAGGAAGCTAGTTAATTAACTAGCCTCTACATACCATATTACAAAGCACAAAAAAAGGT</v>
      </c>
      <c r="M253" t="e">
        <f t="shared" si="41"/>
        <v>#VALUE!</v>
      </c>
      <c r="N253">
        <f t="shared" si="42"/>
        <v>1</v>
      </c>
      <c r="O253">
        <f t="shared" si="43"/>
        <v>21</v>
      </c>
      <c r="P253" t="e">
        <f t="shared" si="44"/>
        <v>#VALUE!</v>
      </c>
      <c r="Q253" t="e">
        <f t="shared" si="45"/>
        <v>#VALUE!</v>
      </c>
      <c r="R253" t="e">
        <f t="shared" si="46"/>
        <v>#VALUE!</v>
      </c>
      <c r="S253">
        <v>21</v>
      </c>
      <c r="W253">
        <f t="shared" si="47"/>
        <v>21</v>
      </c>
      <c r="X253">
        <f t="shared" si="48"/>
        <v>23</v>
      </c>
      <c r="Y253">
        <f t="shared" si="49"/>
        <v>17</v>
      </c>
      <c r="Z253">
        <f t="shared" si="50"/>
        <v>23</v>
      </c>
      <c r="AA253">
        <f t="shared" si="51"/>
        <v>43</v>
      </c>
    </row>
    <row r="254" spans="1:27" x14ac:dyDescent="0.4">
      <c r="A254" t="s">
        <v>978</v>
      </c>
      <c r="B254" s="53">
        <v>33</v>
      </c>
      <c r="C254" t="s">
        <v>981</v>
      </c>
      <c r="D254" t="s">
        <v>5888</v>
      </c>
      <c r="E254" s="53" t="s">
        <v>979</v>
      </c>
      <c r="F254" s="53" t="s">
        <v>980</v>
      </c>
      <c r="G254" s="53" t="s">
        <v>5889</v>
      </c>
      <c r="H254" s="53" t="s">
        <v>979</v>
      </c>
      <c r="I254" s="53" t="s">
        <v>4650</v>
      </c>
      <c r="J254" t="s">
        <v>5890</v>
      </c>
      <c r="K254" t="str">
        <f t="shared" si="39"/>
        <v>CCGAAAGACTACTAGAACTTGAAAATTTTTACCAACTATACATTTTTTATTTTATTTTTACTTTCTACACACAAAC</v>
      </c>
      <c r="L254" t="str">
        <f t="shared" si="40"/>
        <v>CAAACACACATCTTTCATTTTTATTTTATTTTTTACATATCAACCATTTTTAAAAGTTCAAGATCATCAGAAAGCC</v>
      </c>
      <c r="M254">
        <f t="shared" si="41"/>
        <v>1</v>
      </c>
      <c r="N254" t="e">
        <f t="shared" si="42"/>
        <v>#VALUE!</v>
      </c>
      <c r="O254">
        <f t="shared" si="43"/>
        <v>25</v>
      </c>
      <c r="P254" t="e">
        <f t="shared" si="44"/>
        <v>#VALUE!</v>
      </c>
      <c r="Q254" t="e">
        <f t="shared" si="45"/>
        <v>#VALUE!</v>
      </c>
      <c r="R254" t="e">
        <f t="shared" si="46"/>
        <v>#VALUE!</v>
      </c>
      <c r="S254">
        <v>25</v>
      </c>
      <c r="W254">
        <f t="shared" si="47"/>
        <v>25</v>
      </c>
      <c r="X254">
        <f t="shared" si="48"/>
        <v>19</v>
      </c>
      <c r="Y254">
        <f t="shared" si="49"/>
        <v>19</v>
      </c>
      <c r="Z254">
        <f t="shared" si="50"/>
        <v>19</v>
      </c>
      <c r="AA254">
        <f t="shared" si="51"/>
        <v>43</v>
      </c>
    </row>
    <row r="255" spans="1:27" x14ac:dyDescent="0.4">
      <c r="A255" t="s">
        <v>3899</v>
      </c>
      <c r="B255" s="53">
        <v>33</v>
      </c>
      <c r="C255" t="s">
        <v>3902</v>
      </c>
      <c r="D255" t="s">
        <v>6005</v>
      </c>
      <c r="E255" s="53" t="s">
        <v>3900</v>
      </c>
      <c r="F255" s="53" t="s">
        <v>3901</v>
      </c>
      <c r="G255" s="53" t="s">
        <v>6006</v>
      </c>
      <c r="H255" s="53" t="s">
        <v>3901</v>
      </c>
      <c r="I255" s="53" t="s">
        <v>4650</v>
      </c>
      <c r="J255" t="s">
        <v>6007</v>
      </c>
      <c r="K255" t="str">
        <f t="shared" si="39"/>
        <v>AATCGTCCGCTAGATTAAGACTAAACTAGTATGGAGCAAGTCAGAACACTCTTGTCTTGTGCGGTTGACGACATAA</v>
      </c>
      <c r="L255" t="str">
        <f t="shared" si="40"/>
        <v>AATACAGCAGTTGGCGTGTTCTGTTCTCACAAGACTGAACGAGGTATGATCAAATCAGAATTAGATCGCCTGCTAA</v>
      </c>
      <c r="M255">
        <f t="shared" si="41"/>
        <v>1</v>
      </c>
      <c r="N255" t="e">
        <f t="shared" si="42"/>
        <v>#VALUE!</v>
      </c>
      <c r="O255" t="e">
        <f t="shared" si="43"/>
        <v>#VALUE!</v>
      </c>
      <c r="P255" t="e">
        <f t="shared" si="44"/>
        <v>#VALUE!</v>
      </c>
      <c r="Q255">
        <f t="shared" si="45"/>
        <v>25</v>
      </c>
      <c r="R255" t="e">
        <f t="shared" si="46"/>
        <v>#VALUE!</v>
      </c>
      <c r="U255">
        <v>25</v>
      </c>
      <c r="W255">
        <f t="shared" si="47"/>
        <v>25</v>
      </c>
      <c r="X255">
        <f t="shared" si="48"/>
        <v>19</v>
      </c>
      <c r="Y255">
        <f t="shared" si="49"/>
        <v>19</v>
      </c>
      <c r="Z255">
        <f t="shared" si="50"/>
        <v>19</v>
      </c>
      <c r="AA255">
        <f t="shared" si="51"/>
        <v>43</v>
      </c>
    </row>
    <row r="256" spans="1:27" x14ac:dyDescent="0.4">
      <c r="A256" t="s">
        <v>1180</v>
      </c>
      <c r="B256" s="53">
        <v>45</v>
      </c>
      <c r="C256" t="s">
        <v>1183</v>
      </c>
      <c r="D256" t="s">
        <v>1184</v>
      </c>
      <c r="E256" s="53" t="s">
        <v>4853</v>
      </c>
      <c r="F256" s="53" t="s">
        <v>4854</v>
      </c>
      <c r="G256" s="53" t="s">
        <v>4855</v>
      </c>
      <c r="H256" s="53" t="s">
        <v>4856</v>
      </c>
      <c r="I256" s="53" t="s">
        <v>157</v>
      </c>
      <c r="J256" t="s">
        <v>4857</v>
      </c>
      <c r="K256" t="str">
        <f t="shared" si="39"/>
        <v>AAACTATTATCTTAGTAAGAGTTTTACTATCTTTGTATACCTAACCTCTTATCCCCTGACTGTGAGTGGTGAACCC</v>
      </c>
      <c r="L256" t="str">
        <f t="shared" si="40"/>
        <v>CCCAAGTGGTGAGTGTCAGTCCCCTATTCTCCAATCCATATGTTTCTATCATTTTGAGAATGATTCTATTATCAAA</v>
      </c>
      <c r="M256" t="e">
        <f t="shared" si="41"/>
        <v>#VALUE!</v>
      </c>
      <c r="N256">
        <f t="shared" si="42"/>
        <v>1</v>
      </c>
      <c r="O256" t="e">
        <f t="shared" si="43"/>
        <v>#VALUE!</v>
      </c>
      <c r="P256">
        <f t="shared" si="44"/>
        <v>22</v>
      </c>
      <c r="Q256" t="e">
        <f t="shared" si="45"/>
        <v>#VALUE!</v>
      </c>
      <c r="R256" t="e">
        <f t="shared" si="46"/>
        <v>#VALUE!</v>
      </c>
      <c r="T256">
        <v>22</v>
      </c>
      <c r="W256">
        <f t="shared" si="47"/>
        <v>22</v>
      </c>
      <c r="X256">
        <f t="shared" si="48"/>
        <v>20</v>
      </c>
      <c r="Y256">
        <f t="shared" si="49"/>
        <v>21</v>
      </c>
      <c r="Z256">
        <f t="shared" si="50"/>
        <v>21</v>
      </c>
      <c r="AA256">
        <f t="shared" si="51"/>
        <v>42</v>
      </c>
    </row>
    <row r="257" spans="1:27" x14ac:dyDescent="0.4">
      <c r="A257" t="s">
        <v>2645</v>
      </c>
      <c r="B257" s="53">
        <v>37</v>
      </c>
      <c r="C257" t="s">
        <v>2648</v>
      </c>
      <c r="D257" t="s">
        <v>2649</v>
      </c>
      <c r="E257" s="53" t="s">
        <v>2646</v>
      </c>
      <c r="F257" s="53" t="s">
        <v>2647</v>
      </c>
      <c r="G257" s="53" t="s">
        <v>4959</v>
      </c>
      <c r="H257" s="53" t="s">
        <v>4960</v>
      </c>
      <c r="I257" s="53" t="s">
        <v>157</v>
      </c>
      <c r="J257" t="s">
        <v>4961</v>
      </c>
      <c r="K257" t="str">
        <f t="shared" si="39"/>
        <v>TCGAGGGGTAGTGAAGAGACCGAAATTTAGTAGAGAACAAGCAATAATAGGACGGGAAGATCGGTCCCTCTCACGG</v>
      </c>
      <c r="L257" t="str">
        <f t="shared" si="40"/>
        <v>GGCACTCTCCCTGGCTAGAAGGGCAGGATAATAACGAACAAGAGATGATTTAAAGCCAGAGAAGTGATGGGGAGCT</v>
      </c>
      <c r="M257" t="e">
        <f t="shared" si="41"/>
        <v>#VALUE!</v>
      </c>
      <c r="N257">
        <f t="shared" si="42"/>
        <v>1</v>
      </c>
      <c r="O257" t="e">
        <f t="shared" si="43"/>
        <v>#VALUE!</v>
      </c>
      <c r="P257" t="e">
        <f t="shared" si="44"/>
        <v>#VALUE!</v>
      </c>
      <c r="Q257" t="e">
        <f t="shared" si="45"/>
        <v>#VALUE!</v>
      </c>
      <c r="R257">
        <f t="shared" si="46"/>
        <v>24</v>
      </c>
      <c r="V257">
        <v>24</v>
      </c>
      <c r="W257">
        <f t="shared" si="47"/>
        <v>24</v>
      </c>
      <c r="X257">
        <f t="shared" si="48"/>
        <v>19</v>
      </c>
      <c r="Y257">
        <f t="shared" si="49"/>
        <v>19</v>
      </c>
      <c r="Z257">
        <f t="shared" si="50"/>
        <v>19</v>
      </c>
      <c r="AA257">
        <f t="shared" si="51"/>
        <v>42</v>
      </c>
    </row>
    <row r="258" spans="1:27" x14ac:dyDescent="0.4">
      <c r="A258" t="s">
        <v>3698</v>
      </c>
      <c r="B258" s="53">
        <v>41</v>
      </c>
      <c r="C258" t="s">
        <v>3701</v>
      </c>
      <c r="D258" t="s">
        <v>3702</v>
      </c>
      <c r="E258" s="53" t="s">
        <v>5292</v>
      </c>
      <c r="F258" s="53" t="s">
        <v>5293</v>
      </c>
      <c r="G258" s="53" t="s">
        <v>5294</v>
      </c>
      <c r="H258" s="53" t="s">
        <v>5295</v>
      </c>
      <c r="I258" s="53" t="s">
        <v>157</v>
      </c>
      <c r="J258" t="s">
        <v>5296</v>
      </c>
      <c r="K258" t="str">
        <f t="shared" ref="K258:K321" si="52" xml:space="preserve"> SUBSTITUTE( SUBSTITUTE( SUBSTITUTE( SUBSTITUTE( SUBSTITUTE( SUBSTITUTE( SUBSTITUTE( SUBSTITUTE( J258, "A", 1), "C", 2), "G", 3),"T", 4), 1, "T"), 2, "G"), 3, "C"), 4, "A")</f>
        <v>GTTCCTTCGTTCGCCTCCGGTATATCCGTGACTGCGACACCCTAACGACGTGATATCTCGGGTCTGTGTCTCGTCC</v>
      </c>
      <c r="L258" t="str">
        <f t="shared" ref="L258:L321" si="53">MID(K258,77,1) &amp; MID(K258,76,1) &amp; MID(K258,75,1) &amp; MID(K258,74,1) &amp; MID(K258,73,1) &amp; MID(K258,72,1) &amp; MID(K258,71,1) &amp; MID(K258,70,1) &amp; MID(K258,69,1) &amp; MID(K258,68,1) &amp; MID(K258,67,1) &amp; MID(K258,66,1) &amp; MID(K258,65,1) &amp; MID(K258,64,1) &amp; MID(K258,63,1) &amp; MID(K258,62,1) &amp; MID(K258,61,1) &amp;MID(K258,60,1) &amp; MID(K258,59,1) &amp; MID(K258,58,1) &amp; MID(K258,57,1) &amp; MID(K258,56,1) &amp; MID(K258,55,1) &amp; MID(K258,54,1) &amp; MID(K258,53,1) &amp; MID(K258,52,1) &amp; MID(K258,51,1) &amp; MID(K258,50,1) &amp; MID(K258,49,1) &amp; MID(K258,48,1) &amp; MID(K258,47,1) &amp; MID(K258,46,1) &amp; MID(K258,45,1) &amp; MID(K258,44,1) &amp; MID(K258,43,1) &amp; MID(K258,42,1) &amp; MID(K258,41,1) &amp; MID(K258,40,1) &amp; MID(K258,39,1) &amp; MID(K258,38,1) &amp; MID(K258,37,1) &amp; MID(K258,36,1) &amp; MID(K258,35,1) &amp; MID(K258,34,1) &amp; MID(K258,33,1) &amp; MID(K258,32,1) &amp; MID(K258,31,1) &amp; MID(K258,30,1) &amp; MID(K258,29,1) &amp; MID(K258,28,1) &amp; MID(K258,27,1) &amp; MID(K258,26,1) &amp; MID(K258,25,1) &amp; MID(K258,24,1) &amp; MID(K258,23,1) &amp; MID(K258,22,1) &amp; MID(K258,21,1) &amp; MID(K258,20,1) &amp; MID(K258,19,1) &amp; MID(K258,18,1) &amp; MID(K258,17,1) &amp; MID(K258,16,1) &amp; MID(K258,15,1) &amp; MID(K258,14,1) &amp; MID(K258,13,1) &amp; MID(K258,12,1) &amp; MID(K258,11,1) &amp; MID(K258,10,1) &amp; MID(K258,9,1) &amp; MID(K258,8,1) &amp; MID(K258,7,1) &amp; MID(K258,6,1) &amp; MID(K258,5,1) &amp; MID(K258,4,1) &amp; MID(K258,3,1) &amp; MID(K258,2,1) &amp; MID(K258,1,1)</f>
        <v>CCTGCTCTGTGTCTGGGCTCTATAGTGCAGCAATCCCACAGCGTCAGTGCCTATATGGCCTCCGCTTGCTTCCTTG</v>
      </c>
      <c r="M258" t="e">
        <f t="shared" ref="M258:M321" si="54">FIND(C258,J258)</f>
        <v>#VALUE!</v>
      </c>
      <c r="N258">
        <f t="shared" ref="N258:N321" si="55">FIND(C258,L258)</f>
        <v>1</v>
      </c>
      <c r="O258" t="e">
        <f t="shared" ref="O258:O321" si="56">FIND(E258,J258)</f>
        <v>#VALUE!</v>
      </c>
      <c r="P258">
        <f t="shared" ref="P258:P321" si="57">FIND(E258,L258)</f>
        <v>29</v>
      </c>
      <c r="Q258" t="e">
        <f t="shared" ref="Q258:Q321" si="58">FIND(F258,J258)</f>
        <v>#VALUE!</v>
      </c>
      <c r="R258" t="e">
        <f t="shared" ref="R258:R321" si="59">FIND(F258,L258)</f>
        <v>#VALUE!</v>
      </c>
      <c r="T258">
        <v>29</v>
      </c>
      <c r="W258">
        <f t="shared" ref="W258:W321" si="60">MAX(S258:V258)</f>
        <v>29</v>
      </c>
      <c r="X258">
        <f t="shared" ref="X258:X321" si="61">LEN(E258)</f>
        <v>14</v>
      </c>
      <c r="Y258">
        <f t="shared" ref="Y258:Y321" si="62">LEN(F258)</f>
        <v>14</v>
      </c>
      <c r="Z258">
        <f t="shared" ref="Z258:Z321" si="63">MAX(X258:Y258)</f>
        <v>14</v>
      </c>
      <c r="AA258">
        <f t="shared" si="51"/>
        <v>42</v>
      </c>
    </row>
    <row r="259" spans="1:27" x14ac:dyDescent="0.4">
      <c r="A259" t="s">
        <v>3339</v>
      </c>
      <c r="B259" s="53">
        <v>36</v>
      </c>
      <c r="C259" t="s">
        <v>3342</v>
      </c>
      <c r="D259" t="s">
        <v>3343</v>
      </c>
      <c r="E259" s="53" t="s">
        <v>3340</v>
      </c>
      <c r="F259" s="53" t="s">
        <v>3341</v>
      </c>
      <c r="G259" s="53" t="s">
        <v>5585</v>
      </c>
      <c r="H259" s="53" t="s">
        <v>5586</v>
      </c>
      <c r="I259" s="53" t="s">
        <v>157</v>
      </c>
      <c r="J259" t="s">
        <v>5587</v>
      </c>
      <c r="K259" t="str">
        <f t="shared" si="52"/>
        <v>AGGGCTAGACGTCGTCTGTGTGGCTTCATCCGGTCTTTCGTGTGGCAGTCTCTGTGGTGCTACGGCTACCCTTACC</v>
      </c>
      <c r="L259" t="str">
        <f t="shared" si="53"/>
        <v>CCATTCCCATCGGCATCGTGGTGTCTCTGACGGTGTGCTTTCTGGCCTACTTCGGTGTGTCTGCTGCAGATCGGGA</v>
      </c>
      <c r="M259" t="e">
        <f t="shared" si="54"/>
        <v>#VALUE!</v>
      </c>
      <c r="N259">
        <f t="shared" si="55"/>
        <v>1</v>
      </c>
      <c r="O259" t="e">
        <f t="shared" si="56"/>
        <v>#VALUE!</v>
      </c>
      <c r="P259">
        <f t="shared" si="57"/>
        <v>23</v>
      </c>
      <c r="Q259" t="e">
        <f t="shared" si="58"/>
        <v>#VALUE!</v>
      </c>
      <c r="R259" t="e">
        <f t="shared" si="59"/>
        <v>#VALUE!</v>
      </c>
      <c r="T259">
        <v>23</v>
      </c>
      <c r="W259">
        <f t="shared" si="60"/>
        <v>23</v>
      </c>
      <c r="X259">
        <f t="shared" si="61"/>
        <v>20</v>
      </c>
      <c r="Y259">
        <f t="shared" si="62"/>
        <v>20</v>
      </c>
      <c r="Z259">
        <f t="shared" si="63"/>
        <v>20</v>
      </c>
      <c r="AA259">
        <f t="shared" ref="AA259:AA322" si="64">(W259+Z259)-1</f>
        <v>42</v>
      </c>
    </row>
    <row r="260" spans="1:27" x14ac:dyDescent="0.4">
      <c r="A260" t="s">
        <v>2589</v>
      </c>
      <c r="B260" s="53">
        <v>35</v>
      </c>
      <c r="C260" t="s">
        <v>2592</v>
      </c>
      <c r="D260" t="s">
        <v>2593</v>
      </c>
      <c r="E260" s="53" t="s">
        <v>2590</v>
      </c>
      <c r="F260" s="53" t="s">
        <v>2591</v>
      </c>
      <c r="G260" s="53" t="s">
        <v>4873</v>
      </c>
      <c r="H260" s="53" t="s">
        <v>2590</v>
      </c>
      <c r="I260" s="53" t="s">
        <v>4650</v>
      </c>
      <c r="J260" t="s">
        <v>4874</v>
      </c>
      <c r="K260" t="str">
        <f t="shared" si="52"/>
        <v>TGGACAGTGCGACAGAAGGCAAATCTGAAACGAGATATTGTCGTGGCGGCCTGTGTCTTCTCCGTACAAAACTACT</v>
      </c>
      <c r="L260" t="str">
        <f t="shared" si="53"/>
        <v>TCATCAAAACATGCCTCTTCTGTGTCCGGCGGTGCTGTTATAGAGCAAAGTCTAAACGGAAGACAGCGTGACAGGT</v>
      </c>
      <c r="M260" t="e">
        <f t="shared" si="54"/>
        <v>#VALUE!</v>
      </c>
      <c r="N260">
        <f t="shared" si="55"/>
        <v>1</v>
      </c>
      <c r="O260">
        <f t="shared" si="56"/>
        <v>21</v>
      </c>
      <c r="P260" t="e">
        <f t="shared" si="57"/>
        <v>#VALUE!</v>
      </c>
      <c r="Q260" t="e">
        <f t="shared" si="58"/>
        <v>#VALUE!</v>
      </c>
      <c r="R260" t="e">
        <f t="shared" si="59"/>
        <v>#VALUE!</v>
      </c>
      <c r="S260">
        <v>21</v>
      </c>
      <c r="W260">
        <f t="shared" si="60"/>
        <v>21</v>
      </c>
      <c r="X260">
        <f t="shared" si="61"/>
        <v>22</v>
      </c>
      <c r="Y260">
        <f t="shared" si="62"/>
        <v>17</v>
      </c>
      <c r="Z260">
        <f t="shared" si="63"/>
        <v>22</v>
      </c>
      <c r="AA260">
        <f t="shared" si="64"/>
        <v>42</v>
      </c>
    </row>
    <row r="261" spans="1:27" x14ac:dyDescent="0.4">
      <c r="A261" t="s">
        <v>2037</v>
      </c>
      <c r="B261" s="53">
        <v>34</v>
      </c>
      <c r="C261" t="s">
        <v>2040</v>
      </c>
      <c r="D261" t="s">
        <v>2041</v>
      </c>
      <c r="E261" s="53" t="s">
        <v>2038</v>
      </c>
      <c r="F261" s="53" t="s">
        <v>2039</v>
      </c>
      <c r="G261" s="53" t="s">
        <v>5464</v>
      </c>
      <c r="H261" s="53" t="s">
        <v>2039</v>
      </c>
      <c r="I261" s="53" t="s">
        <v>4650</v>
      </c>
      <c r="J261" t="s">
        <v>5465</v>
      </c>
      <c r="K261" t="str">
        <f t="shared" si="52"/>
        <v>GGTGATGTGGGAGTAGGTTCCAACTGGGTGGTCGCAGTAAGAGTCAAGTAGTACTACTTCAACCTAAACGTCACTC</v>
      </c>
      <c r="L261" t="str">
        <f t="shared" si="53"/>
        <v>CTCACTGCAAATCCAACTTCATCATGATGAACTGAGAATGACGCTGGTGGGTCAACCTTGGATGAGGGTGTAGTGG</v>
      </c>
      <c r="M261" t="e">
        <f t="shared" si="54"/>
        <v>#VALUE!</v>
      </c>
      <c r="N261">
        <f t="shared" si="55"/>
        <v>1</v>
      </c>
      <c r="O261" t="e">
        <f t="shared" si="56"/>
        <v>#VALUE!</v>
      </c>
      <c r="P261" t="e">
        <f t="shared" si="57"/>
        <v>#VALUE!</v>
      </c>
      <c r="Q261">
        <f t="shared" si="58"/>
        <v>27</v>
      </c>
      <c r="R261" t="e">
        <f t="shared" si="59"/>
        <v>#VALUE!</v>
      </c>
      <c r="U261">
        <v>27</v>
      </c>
      <c r="W261">
        <f t="shared" si="60"/>
        <v>27</v>
      </c>
      <c r="X261">
        <f t="shared" si="61"/>
        <v>16</v>
      </c>
      <c r="Y261">
        <f t="shared" si="62"/>
        <v>14</v>
      </c>
      <c r="Z261">
        <f t="shared" si="63"/>
        <v>16</v>
      </c>
      <c r="AA261">
        <f t="shared" si="64"/>
        <v>42</v>
      </c>
    </row>
    <row r="262" spans="1:27" x14ac:dyDescent="0.4">
      <c r="A262" t="s">
        <v>2424</v>
      </c>
      <c r="B262" s="53">
        <v>33</v>
      </c>
      <c r="C262" t="s">
        <v>2427</v>
      </c>
      <c r="D262" t="s">
        <v>2428</v>
      </c>
      <c r="E262" s="53" t="s">
        <v>2425</v>
      </c>
      <c r="F262" s="53" t="s">
        <v>2426</v>
      </c>
      <c r="G262" s="53" t="s">
        <v>5510</v>
      </c>
      <c r="H262" s="53" t="s">
        <v>2425</v>
      </c>
      <c r="I262" s="53" t="s">
        <v>4650</v>
      </c>
      <c r="J262" t="s">
        <v>5511</v>
      </c>
      <c r="K262" t="str">
        <f t="shared" si="52"/>
        <v>TAGAGCAGGTAGAAGTCCGTACTTTTGAGGCGGTGGAACCGACGCTCCAGAACCGTAAAGACATCGAGAAACAGGC</v>
      </c>
      <c r="L262" t="str">
        <f t="shared" si="53"/>
        <v>CGGACAAAGAGCTACAGAAATGCCAAGACCTCGCAGCCAAGGTGGCGGAGTTTTCATGCCTGAAGATGGACGAGAT</v>
      </c>
      <c r="M262" t="e">
        <f t="shared" si="54"/>
        <v>#VALUE!</v>
      </c>
      <c r="N262">
        <f t="shared" si="55"/>
        <v>1</v>
      </c>
      <c r="O262">
        <f t="shared" si="56"/>
        <v>29</v>
      </c>
      <c r="P262" t="e">
        <f t="shared" si="57"/>
        <v>#VALUE!</v>
      </c>
      <c r="Q262" t="e">
        <f t="shared" si="58"/>
        <v>#VALUE!</v>
      </c>
      <c r="R262" t="e">
        <f t="shared" si="59"/>
        <v>#VALUE!</v>
      </c>
      <c r="S262">
        <v>29</v>
      </c>
      <c r="W262">
        <f t="shared" si="60"/>
        <v>29</v>
      </c>
      <c r="X262">
        <f t="shared" si="61"/>
        <v>14</v>
      </c>
      <c r="Y262">
        <f t="shared" si="62"/>
        <v>13</v>
      </c>
      <c r="Z262">
        <f t="shared" si="63"/>
        <v>14</v>
      </c>
      <c r="AA262">
        <f t="shared" si="64"/>
        <v>42</v>
      </c>
    </row>
    <row r="263" spans="1:27" x14ac:dyDescent="0.4">
      <c r="A263" t="s">
        <v>2657</v>
      </c>
      <c r="B263" s="53">
        <v>35</v>
      </c>
      <c r="C263" t="s">
        <v>2660</v>
      </c>
      <c r="D263" t="s">
        <v>2661</v>
      </c>
      <c r="E263" s="53" t="s">
        <v>2658</v>
      </c>
      <c r="F263" s="53" t="s">
        <v>2659</v>
      </c>
      <c r="G263" s="53" t="s">
        <v>5667</v>
      </c>
      <c r="H263" s="53" t="s">
        <v>2659</v>
      </c>
      <c r="I263" s="53" t="s">
        <v>4650</v>
      </c>
      <c r="J263" t="s">
        <v>5668</v>
      </c>
      <c r="K263" t="str">
        <f t="shared" si="52"/>
        <v>CTCCTACTGTGACAGGCAAACATTAGCTGGGACACTAATCTATTTCCACTTATGCTTCCTGACACTCTAGCCTTCT</v>
      </c>
      <c r="L263" t="str">
        <f t="shared" si="53"/>
        <v>TCTTCCGATCTCACAGTCCTTCGTATTCACCTTTATCTAATCACAGGGTCGATTACAAACGGACAGTGTCATCCTC</v>
      </c>
      <c r="M263">
        <f t="shared" si="54"/>
        <v>1</v>
      </c>
      <c r="N263" t="e">
        <f t="shared" si="55"/>
        <v>#VALUE!</v>
      </c>
      <c r="O263" t="e">
        <f t="shared" si="56"/>
        <v>#VALUE!</v>
      </c>
      <c r="P263" t="e">
        <f t="shared" si="57"/>
        <v>#VALUE!</v>
      </c>
      <c r="Q263">
        <f t="shared" si="58"/>
        <v>26</v>
      </c>
      <c r="R263" t="e">
        <f t="shared" si="59"/>
        <v>#VALUE!</v>
      </c>
      <c r="U263">
        <v>26</v>
      </c>
      <c r="W263">
        <f t="shared" si="60"/>
        <v>26</v>
      </c>
      <c r="X263">
        <f t="shared" si="61"/>
        <v>17</v>
      </c>
      <c r="Y263">
        <f t="shared" si="62"/>
        <v>15</v>
      </c>
      <c r="Z263">
        <f t="shared" si="63"/>
        <v>17</v>
      </c>
      <c r="AA263">
        <f t="shared" si="64"/>
        <v>42</v>
      </c>
    </row>
    <row r="264" spans="1:27" x14ac:dyDescent="0.4">
      <c r="A264" t="s">
        <v>955</v>
      </c>
      <c r="B264" s="53">
        <v>32</v>
      </c>
      <c r="C264" t="s">
        <v>958</v>
      </c>
      <c r="D264" t="s">
        <v>6072</v>
      </c>
      <c r="E264" s="53" t="s">
        <v>956</v>
      </c>
      <c r="F264" s="53" t="s">
        <v>957</v>
      </c>
      <c r="G264" s="53" t="s">
        <v>6073</v>
      </c>
      <c r="H264" s="53" t="s">
        <v>956</v>
      </c>
      <c r="I264" s="53" t="s">
        <v>4650</v>
      </c>
      <c r="J264" t="s">
        <v>6074</v>
      </c>
      <c r="K264" t="str">
        <f t="shared" si="52"/>
        <v>TTTGGTGCCATAGGAAATAAGTAGTTATATAAAAAATATCCGATAGTTTTGGACAAAAAAATACTAAGTATGTATA</v>
      </c>
      <c r="L264" t="str">
        <f t="shared" si="53"/>
        <v>ATATGTATGAATCATAAAAAAACAGGTTTTGATAGCCTATAAAAAATATATTGATGAATAAAGGATACCGTGGTTT</v>
      </c>
      <c r="M264">
        <f t="shared" si="54"/>
        <v>1</v>
      </c>
      <c r="N264" t="e">
        <f t="shared" si="55"/>
        <v>#VALUE!</v>
      </c>
      <c r="O264">
        <f t="shared" si="56"/>
        <v>25</v>
      </c>
      <c r="P264" t="e">
        <f t="shared" si="57"/>
        <v>#VALUE!</v>
      </c>
      <c r="Q264" t="e">
        <f t="shared" si="58"/>
        <v>#VALUE!</v>
      </c>
      <c r="R264" t="e">
        <f t="shared" si="59"/>
        <v>#VALUE!</v>
      </c>
      <c r="S264">
        <v>25</v>
      </c>
      <c r="W264">
        <f t="shared" si="60"/>
        <v>25</v>
      </c>
      <c r="X264">
        <f t="shared" si="61"/>
        <v>18</v>
      </c>
      <c r="Y264">
        <f t="shared" si="62"/>
        <v>18</v>
      </c>
      <c r="Z264">
        <f t="shared" si="63"/>
        <v>18</v>
      </c>
      <c r="AA264">
        <f t="shared" si="64"/>
        <v>42</v>
      </c>
    </row>
    <row r="265" spans="1:27" x14ac:dyDescent="0.4">
      <c r="A265" t="s">
        <v>2543</v>
      </c>
      <c r="B265" s="53">
        <v>42</v>
      </c>
      <c r="C265" t="s">
        <v>2546</v>
      </c>
      <c r="D265" t="s">
        <v>2547</v>
      </c>
      <c r="E265" s="53" t="s">
        <v>2544</v>
      </c>
      <c r="F265" s="53" t="s">
        <v>2545</v>
      </c>
      <c r="G265" s="53" t="s">
        <v>4866</v>
      </c>
      <c r="H265" s="53" t="s">
        <v>4867</v>
      </c>
      <c r="I265" s="53" t="s">
        <v>157</v>
      </c>
      <c r="J265" t="s">
        <v>4868</v>
      </c>
      <c r="K265" t="str">
        <f t="shared" si="52"/>
        <v>TTCTCGAATCGAACCTGACGACCAGAGGGTGCCAATGTCTCACTAGTCCTCTCCAATACCTCCAACTTCACCCACA</v>
      </c>
      <c r="L265" t="str">
        <f t="shared" si="53"/>
        <v>ACACCCACTTCAACCTCCATAACCTCTCCTGATCACTCTGTAACCGTGGGAGACCAGCAGTCCAAGCTAAGCTCTT</v>
      </c>
      <c r="M265" t="e">
        <f t="shared" si="54"/>
        <v>#VALUE!</v>
      </c>
      <c r="N265">
        <f t="shared" si="55"/>
        <v>1</v>
      </c>
      <c r="O265" t="e">
        <f t="shared" si="56"/>
        <v>#VALUE!</v>
      </c>
      <c r="P265">
        <f t="shared" si="57"/>
        <v>24</v>
      </c>
      <c r="Q265" t="e">
        <f t="shared" si="58"/>
        <v>#VALUE!</v>
      </c>
      <c r="R265" t="e">
        <f t="shared" si="59"/>
        <v>#VALUE!</v>
      </c>
      <c r="T265">
        <v>24</v>
      </c>
      <c r="W265">
        <f t="shared" si="60"/>
        <v>24</v>
      </c>
      <c r="X265">
        <f t="shared" si="61"/>
        <v>18</v>
      </c>
      <c r="Y265">
        <f t="shared" si="62"/>
        <v>18</v>
      </c>
      <c r="Z265">
        <f t="shared" si="63"/>
        <v>18</v>
      </c>
      <c r="AA265">
        <f t="shared" si="64"/>
        <v>41</v>
      </c>
    </row>
    <row r="266" spans="1:27" x14ac:dyDescent="0.4">
      <c r="A266" t="s">
        <v>1826</v>
      </c>
      <c r="B266" s="53">
        <v>43</v>
      </c>
      <c r="C266" t="s">
        <v>1829</v>
      </c>
      <c r="D266" t="s">
        <v>1830</v>
      </c>
      <c r="E266" s="53" t="s">
        <v>1827</v>
      </c>
      <c r="F266" s="53" t="s">
        <v>1828</v>
      </c>
      <c r="G266" s="53" t="s">
        <v>5234</v>
      </c>
      <c r="H266" s="53" t="s">
        <v>5235</v>
      </c>
      <c r="I266" s="53" t="s">
        <v>157</v>
      </c>
      <c r="J266" t="s">
        <v>5236</v>
      </c>
      <c r="K266" t="str">
        <f t="shared" si="52"/>
        <v>AGCACAACACTACACACAAAACAGGATATAAAAATAAATTAATTAAACATAAAAAGTAGGGTCGGGGCAGGGACGT</v>
      </c>
      <c r="L266" t="str">
        <f t="shared" si="53"/>
        <v>TGCAGGGACGGGGCTGGGATGAAAAATACAAATTAATTAAATAAAAATATAGGACAAAACACACATCACAACACGA</v>
      </c>
      <c r="M266" t="e">
        <f t="shared" si="54"/>
        <v>#VALUE!</v>
      </c>
      <c r="N266">
        <f t="shared" si="55"/>
        <v>1</v>
      </c>
      <c r="O266" t="e">
        <f t="shared" si="56"/>
        <v>#VALUE!</v>
      </c>
      <c r="P266">
        <f t="shared" si="57"/>
        <v>28</v>
      </c>
      <c r="Q266" t="e">
        <f t="shared" si="58"/>
        <v>#VALUE!</v>
      </c>
      <c r="R266" t="e">
        <f t="shared" si="59"/>
        <v>#VALUE!</v>
      </c>
      <c r="T266">
        <v>28</v>
      </c>
      <c r="W266">
        <f t="shared" si="60"/>
        <v>28</v>
      </c>
      <c r="X266">
        <f t="shared" si="61"/>
        <v>14</v>
      </c>
      <c r="Y266">
        <f t="shared" si="62"/>
        <v>14</v>
      </c>
      <c r="Z266">
        <f t="shared" si="63"/>
        <v>14</v>
      </c>
      <c r="AA266">
        <f t="shared" si="64"/>
        <v>41</v>
      </c>
    </row>
    <row r="267" spans="1:27" x14ac:dyDescent="0.4">
      <c r="A267" t="s">
        <v>3523</v>
      </c>
      <c r="B267" s="53">
        <v>32</v>
      </c>
      <c r="C267" t="s">
        <v>3526</v>
      </c>
      <c r="D267" t="s">
        <v>3527</v>
      </c>
      <c r="E267" s="53" t="s">
        <v>3524</v>
      </c>
      <c r="F267" s="53" t="s">
        <v>3525</v>
      </c>
      <c r="G267" s="53" t="s">
        <v>5417</v>
      </c>
      <c r="H267" s="53" t="s">
        <v>5418</v>
      </c>
      <c r="I267" s="53" t="s">
        <v>157</v>
      </c>
      <c r="J267" t="s">
        <v>5419</v>
      </c>
      <c r="K267" t="str">
        <f t="shared" si="52"/>
        <v>GAGAAGCTAGAGTTTTACCACGAGTTTGCTGAAGTTCAGGCGTACCTCGACTCTCTCTCACCCAGAGTAGACCTCC</v>
      </c>
      <c r="L267" t="str">
        <f t="shared" si="53"/>
        <v>CCTCCAGATGAGACCCACTCTCTCTCAGCTCCATGCGGACTTGAAGTCGTTTGAGCACCATTTTGAGATCGAAGAG</v>
      </c>
      <c r="M267" t="e">
        <f t="shared" si="54"/>
        <v>#VALUE!</v>
      </c>
      <c r="N267">
        <f t="shared" si="55"/>
        <v>1</v>
      </c>
      <c r="O267" t="e">
        <f t="shared" si="56"/>
        <v>#VALUE!</v>
      </c>
      <c r="P267">
        <f t="shared" si="57"/>
        <v>27</v>
      </c>
      <c r="Q267" t="e">
        <f t="shared" si="58"/>
        <v>#VALUE!</v>
      </c>
      <c r="R267" t="e">
        <f t="shared" si="59"/>
        <v>#VALUE!</v>
      </c>
      <c r="T267">
        <v>27</v>
      </c>
      <c r="W267">
        <f t="shared" si="60"/>
        <v>27</v>
      </c>
      <c r="X267">
        <f t="shared" si="61"/>
        <v>15</v>
      </c>
      <c r="Y267">
        <f t="shared" si="62"/>
        <v>15</v>
      </c>
      <c r="Z267">
        <f t="shared" si="63"/>
        <v>15</v>
      </c>
      <c r="AA267">
        <f t="shared" si="64"/>
        <v>41</v>
      </c>
    </row>
    <row r="268" spans="1:27" x14ac:dyDescent="0.4">
      <c r="A268" t="s">
        <v>3259</v>
      </c>
      <c r="B268" s="53">
        <v>47</v>
      </c>
      <c r="C268" t="s">
        <v>3262</v>
      </c>
      <c r="D268" t="s">
        <v>3263</v>
      </c>
      <c r="E268" s="53" t="s">
        <v>3260</v>
      </c>
      <c r="F268" s="53" t="s">
        <v>3261</v>
      </c>
      <c r="G268" s="53" t="s">
        <v>5663</v>
      </c>
      <c r="H268" s="53" t="s">
        <v>5664</v>
      </c>
      <c r="I268" s="53" t="s">
        <v>157</v>
      </c>
      <c r="J268" t="s">
        <v>5665</v>
      </c>
      <c r="K268" t="str">
        <f t="shared" si="52"/>
        <v>ACAGGTAACGAGTTCTAAGAAGCAGGTTGGTTGAGGTTGGGGATGGAACAGTGTTGTGTTGACTAACCGAGTTTGG</v>
      </c>
      <c r="L268" t="str">
        <f t="shared" si="53"/>
        <v>GGTTTGAGCCAATCAGTTGTGTTGTGACAAGGTAGGGGTTGGAGTTGGTTGGACGAAGAATCTTGAGCAATGGACA</v>
      </c>
      <c r="M268" t="e">
        <f t="shared" si="54"/>
        <v>#VALUE!</v>
      </c>
      <c r="N268">
        <f t="shared" si="55"/>
        <v>1</v>
      </c>
      <c r="O268" t="e">
        <f t="shared" si="56"/>
        <v>#VALUE!</v>
      </c>
      <c r="P268">
        <f t="shared" si="57"/>
        <v>24</v>
      </c>
      <c r="Q268" t="e">
        <f t="shared" si="58"/>
        <v>#VALUE!</v>
      </c>
      <c r="R268" t="e">
        <f t="shared" si="59"/>
        <v>#VALUE!</v>
      </c>
      <c r="T268">
        <v>24</v>
      </c>
      <c r="W268">
        <f t="shared" si="60"/>
        <v>24</v>
      </c>
      <c r="X268">
        <f t="shared" si="61"/>
        <v>18</v>
      </c>
      <c r="Y268">
        <f t="shared" si="62"/>
        <v>18</v>
      </c>
      <c r="Z268">
        <f t="shared" si="63"/>
        <v>18</v>
      </c>
      <c r="AA268">
        <f t="shared" si="64"/>
        <v>41</v>
      </c>
    </row>
    <row r="269" spans="1:27" x14ac:dyDescent="0.4">
      <c r="A269" t="s">
        <v>2690</v>
      </c>
      <c r="B269" s="53">
        <v>35</v>
      </c>
      <c r="C269" t="s">
        <v>2693</v>
      </c>
      <c r="D269" t="s">
        <v>2694</v>
      </c>
      <c r="E269" s="53" t="s">
        <v>2691</v>
      </c>
      <c r="F269" s="53" t="s">
        <v>2692</v>
      </c>
      <c r="G269" s="53" t="s">
        <v>4787</v>
      </c>
      <c r="H269" s="53" t="s">
        <v>2691</v>
      </c>
      <c r="I269" s="53" t="s">
        <v>4650</v>
      </c>
      <c r="J269" t="s">
        <v>4788</v>
      </c>
      <c r="K269" t="str">
        <f t="shared" si="52"/>
        <v>TTGATCGATTAGGGATCTTCCGATGCATTACTTGCAATCGAAAAGTAAAGGACAAACCACAAATTGTAAGAAACAA</v>
      </c>
      <c r="L269" t="str">
        <f t="shared" si="53"/>
        <v>AACAAAGAATGTTAAACACCAAACAGGAAATGAAAAGCTAACGTTCATTACGTAGCCTTCTAGGGATTAGCTAGTT</v>
      </c>
      <c r="M269" t="e">
        <f t="shared" si="54"/>
        <v>#VALUE!</v>
      </c>
      <c r="N269">
        <f t="shared" si="55"/>
        <v>1</v>
      </c>
      <c r="O269">
        <f t="shared" si="56"/>
        <v>22</v>
      </c>
      <c r="P269" t="e">
        <f t="shared" si="57"/>
        <v>#VALUE!</v>
      </c>
      <c r="Q269" t="e">
        <f t="shared" si="58"/>
        <v>#VALUE!</v>
      </c>
      <c r="R269" t="e">
        <f t="shared" si="59"/>
        <v>#VALUE!</v>
      </c>
      <c r="S269">
        <v>22</v>
      </c>
      <c r="W269">
        <f t="shared" si="60"/>
        <v>22</v>
      </c>
      <c r="X269">
        <f t="shared" si="61"/>
        <v>20</v>
      </c>
      <c r="Y269">
        <f t="shared" si="62"/>
        <v>18</v>
      </c>
      <c r="Z269">
        <f t="shared" si="63"/>
        <v>20</v>
      </c>
      <c r="AA269">
        <f t="shared" si="64"/>
        <v>41</v>
      </c>
    </row>
    <row r="270" spans="1:27" x14ac:dyDescent="0.4">
      <c r="A270" t="s">
        <v>2072</v>
      </c>
      <c r="B270" s="53">
        <v>34</v>
      </c>
      <c r="C270" t="s">
        <v>2075</v>
      </c>
      <c r="D270" t="s">
        <v>2076</v>
      </c>
      <c r="E270" s="53" t="s">
        <v>2073</v>
      </c>
      <c r="F270" s="53" t="s">
        <v>2074</v>
      </c>
      <c r="G270" s="53" t="s">
        <v>4812</v>
      </c>
      <c r="H270" s="53" t="s">
        <v>2073</v>
      </c>
      <c r="I270" s="53" t="s">
        <v>4650</v>
      </c>
      <c r="J270" t="s">
        <v>4813</v>
      </c>
      <c r="K270" t="str">
        <f t="shared" si="52"/>
        <v>CTCACCAGTTCCAAAGTCAAAGACCCCTGCGAGCCTTGTAACCGACCCATACGGGAACACAGACATGTAAAGTCTA</v>
      </c>
      <c r="L270" t="str">
        <f t="shared" si="53"/>
        <v>ATCTGAAATGTACAGACACAAGGGCATACCCAGCCAATGTTCCGAGCGTCCCCAGAAACTGAAACCTTGACCACTC</v>
      </c>
      <c r="M270">
        <f t="shared" si="54"/>
        <v>1</v>
      </c>
      <c r="N270" t="e">
        <f t="shared" si="55"/>
        <v>#VALUE!</v>
      </c>
      <c r="O270">
        <f t="shared" si="56"/>
        <v>28</v>
      </c>
      <c r="P270" t="e">
        <f t="shared" si="57"/>
        <v>#VALUE!</v>
      </c>
      <c r="Q270" t="e">
        <f t="shared" si="58"/>
        <v>#VALUE!</v>
      </c>
      <c r="R270" t="e">
        <f t="shared" si="59"/>
        <v>#VALUE!</v>
      </c>
      <c r="S270">
        <v>28</v>
      </c>
      <c r="W270">
        <f t="shared" si="60"/>
        <v>28</v>
      </c>
      <c r="X270">
        <f t="shared" si="61"/>
        <v>14</v>
      </c>
      <c r="Y270">
        <f t="shared" si="62"/>
        <v>14</v>
      </c>
      <c r="Z270">
        <f t="shared" si="63"/>
        <v>14</v>
      </c>
      <c r="AA270">
        <f t="shared" si="64"/>
        <v>41</v>
      </c>
    </row>
    <row r="271" spans="1:27" x14ac:dyDescent="0.4">
      <c r="A271" t="s">
        <v>1464</v>
      </c>
      <c r="B271" s="53">
        <v>35</v>
      </c>
      <c r="C271" t="s">
        <v>1467</v>
      </c>
      <c r="D271" t="s">
        <v>1468</v>
      </c>
      <c r="E271" s="53" t="s">
        <v>1465</v>
      </c>
      <c r="F271" s="53" t="s">
        <v>1466</v>
      </c>
      <c r="G271" s="53" t="s">
        <v>5389</v>
      </c>
      <c r="H271" s="53" t="s">
        <v>1466</v>
      </c>
      <c r="I271" s="53" t="s">
        <v>4650</v>
      </c>
      <c r="J271" t="s">
        <v>5390</v>
      </c>
      <c r="K271" t="str">
        <f t="shared" si="52"/>
        <v>CATACTTATGAATGACTTCCGTGACATATACAATTCAAAAGTTTACATCATAGAGTGCGAATAAAAGTGACTTCGT</v>
      </c>
      <c r="L271" t="str">
        <f t="shared" si="53"/>
        <v>TGCTTCAGTGAAAATAAGCGTGAGATACTACATTTGAAAACTTAACATATACAGTGCCTTCAGTAAGTATTCATAC</v>
      </c>
      <c r="M271" t="e">
        <f t="shared" si="54"/>
        <v>#VALUE!</v>
      </c>
      <c r="N271">
        <f t="shared" si="55"/>
        <v>1</v>
      </c>
      <c r="O271" t="e">
        <f t="shared" si="56"/>
        <v>#VALUE!</v>
      </c>
      <c r="P271" t="e">
        <f t="shared" si="57"/>
        <v>#VALUE!</v>
      </c>
      <c r="Q271">
        <f t="shared" si="58"/>
        <v>22</v>
      </c>
      <c r="R271" t="e">
        <f t="shared" si="59"/>
        <v>#VALUE!</v>
      </c>
      <c r="U271">
        <v>22</v>
      </c>
      <c r="W271">
        <f t="shared" si="60"/>
        <v>22</v>
      </c>
      <c r="X271">
        <f t="shared" si="61"/>
        <v>20</v>
      </c>
      <c r="Y271">
        <f t="shared" si="62"/>
        <v>20</v>
      </c>
      <c r="Z271">
        <f t="shared" si="63"/>
        <v>20</v>
      </c>
      <c r="AA271">
        <f t="shared" si="64"/>
        <v>41</v>
      </c>
    </row>
    <row r="272" spans="1:27" x14ac:dyDescent="0.4">
      <c r="A272" t="s">
        <v>2336</v>
      </c>
      <c r="B272" s="53">
        <v>30</v>
      </c>
      <c r="C272" t="s">
        <v>2339</v>
      </c>
      <c r="D272" t="s">
        <v>2340</v>
      </c>
      <c r="E272" s="53" t="s">
        <v>5398</v>
      </c>
      <c r="F272" s="53" t="s">
        <v>5399</v>
      </c>
      <c r="G272" s="53" t="s">
        <v>5400</v>
      </c>
      <c r="H272" s="53" t="s">
        <v>5398</v>
      </c>
      <c r="I272" s="53" t="s">
        <v>4650</v>
      </c>
      <c r="J272" t="s">
        <v>5401</v>
      </c>
      <c r="K272" t="str">
        <f t="shared" si="52"/>
        <v>ATCCTCAACCTTTCTGACGTGTTTGGCTAGACCTGGTCCGATCATTATGTGTGTCTTGTGGTTTCTTGGTTACCCT</v>
      </c>
      <c r="L272" t="str">
        <f t="shared" si="53"/>
        <v>TCCCATTGGTTCTTTGGTGTTCTGTGTGTATTACTAGCCTGGTCCAGATCGGTTTGTGCAGTCTTTCCAACTCCTA</v>
      </c>
      <c r="M272">
        <f t="shared" si="54"/>
        <v>1</v>
      </c>
      <c r="N272" t="e">
        <f t="shared" si="55"/>
        <v>#VALUE!</v>
      </c>
      <c r="O272">
        <f t="shared" si="56"/>
        <v>26</v>
      </c>
      <c r="P272" t="e">
        <f t="shared" si="57"/>
        <v>#VALUE!</v>
      </c>
      <c r="Q272" t="e">
        <f t="shared" si="58"/>
        <v>#VALUE!</v>
      </c>
      <c r="R272" t="e">
        <f t="shared" si="59"/>
        <v>#VALUE!</v>
      </c>
      <c r="S272">
        <v>26</v>
      </c>
      <c r="W272">
        <f t="shared" si="60"/>
        <v>26</v>
      </c>
      <c r="X272">
        <f t="shared" si="61"/>
        <v>16</v>
      </c>
      <c r="Y272">
        <f t="shared" si="62"/>
        <v>16</v>
      </c>
      <c r="Z272">
        <f t="shared" si="63"/>
        <v>16</v>
      </c>
      <c r="AA272">
        <f t="shared" si="64"/>
        <v>41</v>
      </c>
    </row>
    <row r="273" spans="1:27" x14ac:dyDescent="0.4">
      <c r="A273" t="s">
        <v>1200</v>
      </c>
      <c r="B273" s="53">
        <v>35</v>
      </c>
      <c r="C273" t="s">
        <v>1203</v>
      </c>
      <c r="D273" t="s">
        <v>1204</v>
      </c>
      <c r="E273" s="53" t="s">
        <v>1201</v>
      </c>
      <c r="F273" s="53" t="s">
        <v>1202</v>
      </c>
      <c r="G273" s="53" t="s">
        <v>5563</v>
      </c>
      <c r="H273" s="53" t="s">
        <v>1202</v>
      </c>
      <c r="I273" s="53" t="s">
        <v>4650</v>
      </c>
      <c r="J273" t="s">
        <v>5564</v>
      </c>
      <c r="K273" t="str">
        <f t="shared" si="52"/>
        <v>TGATTTCGTAAATTAGTGTATCGTTAGATAGTAGTTGGTCGTTTTAATTTGACTGACTTTCTGTGGTACAAATACT</v>
      </c>
      <c r="L273" t="str">
        <f t="shared" si="53"/>
        <v>TCATAAACATGGTGTCTTTCAGTCAGTTTAATTTTGCTGGTTGATGATAGATTGCTATGTGATTAAATGCTTTAGT</v>
      </c>
      <c r="M273" t="e">
        <f t="shared" si="54"/>
        <v>#VALUE!</v>
      </c>
      <c r="N273">
        <f t="shared" si="55"/>
        <v>1</v>
      </c>
      <c r="O273" t="e">
        <f t="shared" si="56"/>
        <v>#VALUE!</v>
      </c>
      <c r="P273" t="e">
        <f t="shared" si="57"/>
        <v>#VALUE!</v>
      </c>
      <c r="Q273">
        <f t="shared" si="58"/>
        <v>23</v>
      </c>
      <c r="R273" t="e">
        <f t="shared" si="59"/>
        <v>#VALUE!</v>
      </c>
      <c r="U273">
        <v>23</v>
      </c>
      <c r="W273">
        <f t="shared" si="60"/>
        <v>23</v>
      </c>
      <c r="X273">
        <f t="shared" si="61"/>
        <v>19</v>
      </c>
      <c r="Y273">
        <f t="shared" si="62"/>
        <v>19</v>
      </c>
      <c r="Z273">
        <f t="shared" si="63"/>
        <v>19</v>
      </c>
      <c r="AA273">
        <f t="shared" si="64"/>
        <v>41</v>
      </c>
    </row>
    <row r="274" spans="1:27" x14ac:dyDescent="0.4">
      <c r="A274" t="s">
        <v>1245</v>
      </c>
      <c r="B274" s="53">
        <v>46</v>
      </c>
      <c r="C274" t="s">
        <v>1248</v>
      </c>
      <c r="D274" t="s">
        <v>1249</v>
      </c>
      <c r="E274" s="53" t="s">
        <v>1246</v>
      </c>
      <c r="F274" s="53" t="s">
        <v>1247</v>
      </c>
      <c r="G274" s="53" t="s">
        <v>4839</v>
      </c>
      <c r="H274" s="53" t="s">
        <v>4840</v>
      </c>
      <c r="I274" s="53" t="s">
        <v>157</v>
      </c>
      <c r="J274" t="s">
        <v>4841</v>
      </c>
      <c r="K274" t="str">
        <f t="shared" si="52"/>
        <v>CACCCATTAGCTACGGTTTCTCTAAGATAAAACACTGCTATTAGTACAGCGAAGGAAAATTTTACAAAAAAGTTTC</v>
      </c>
      <c r="L274" t="str">
        <f t="shared" si="53"/>
        <v>CTTTGAAAAAACATTTTAAAAGGAAGCGACATGATTATCGTCACAAAATAGAATCTCTTTGGCATCGATTACCCAC</v>
      </c>
      <c r="M274">
        <f t="shared" si="54"/>
        <v>1</v>
      </c>
      <c r="N274" t="e">
        <f t="shared" si="55"/>
        <v>#VALUE!</v>
      </c>
      <c r="O274" t="e">
        <f t="shared" si="56"/>
        <v>#VALUE!</v>
      </c>
      <c r="P274" t="e">
        <f t="shared" si="57"/>
        <v>#VALUE!</v>
      </c>
      <c r="Q274" t="e">
        <f t="shared" si="58"/>
        <v>#VALUE!</v>
      </c>
      <c r="R274">
        <f t="shared" si="59"/>
        <v>25</v>
      </c>
      <c r="V274">
        <v>25</v>
      </c>
      <c r="W274">
        <f t="shared" si="60"/>
        <v>25</v>
      </c>
      <c r="X274">
        <f t="shared" si="61"/>
        <v>16</v>
      </c>
      <c r="Y274">
        <f t="shared" si="62"/>
        <v>15</v>
      </c>
      <c r="Z274">
        <f t="shared" si="63"/>
        <v>16</v>
      </c>
      <c r="AA274">
        <f t="shared" si="64"/>
        <v>40</v>
      </c>
    </row>
    <row r="275" spans="1:27" x14ac:dyDescent="0.4">
      <c r="A275" t="s">
        <v>3449</v>
      </c>
      <c r="B275" s="53">
        <v>43</v>
      </c>
      <c r="C275" t="s">
        <v>3452</v>
      </c>
      <c r="D275" t="s">
        <v>3453</v>
      </c>
      <c r="E275" s="53" t="s">
        <v>3450</v>
      </c>
      <c r="F275" s="53" t="s">
        <v>3451</v>
      </c>
      <c r="G275" s="53" t="s">
        <v>4939</v>
      </c>
      <c r="H275" s="53" t="s">
        <v>4940</v>
      </c>
      <c r="I275" s="53" t="s">
        <v>157</v>
      </c>
      <c r="J275" t="s">
        <v>4941</v>
      </c>
      <c r="K275" t="str">
        <f t="shared" si="52"/>
        <v>GGGTTAATGGGGGGAAAAAAAAAACAAATACACGTTTTCCGTGACGGTCTACAGGTCAACGAAATACACCCAGGGT</v>
      </c>
      <c r="L275" t="str">
        <f t="shared" si="53"/>
        <v>TGGGACCCACATAAAGCAACTGGACATCTGGCAGTGCCTTTTGCACATAAACAAAAAAAAAAGGGGGGTAATTGGG</v>
      </c>
      <c r="M275" t="e">
        <f t="shared" si="54"/>
        <v>#VALUE!</v>
      </c>
      <c r="N275">
        <f t="shared" si="55"/>
        <v>1</v>
      </c>
      <c r="O275" t="e">
        <f t="shared" si="56"/>
        <v>#VALUE!</v>
      </c>
      <c r="P275" t="e">
        <f t="shared" si="57"/>
        <v>#VALUE!</v>
      </c>
      <c r="Q275" t="e">
        <f t="shared" si="58"/>
        <v>#VALUE!</v>
      </c>
      <c r="R275">
        <f t="shared" si="59"/>
        <v>25</v>
      </c>
      <c r="V275">
        <v>25</v>
      </c>
      <c r="W275">
        <f t="shared" si="60"/>
        <v>25</v>
      </c>
      <c r="X275">
        <f t="shared" si="61"/>
        <v>16</v>
      </c>
      <c r="Y275">
        <f t="shared" si="62"/>
        <v>16</v>
      </c>
      <c r="Z275">
        <f t="shared" si="63"/>
        <v>16</v>
      </c>
      <c r="AA275">
        <f t="shared" si="64"/>
        <v>40</v>
      </c>
    </row>
    <row r="276" spans="1:27" x14ac:dyDescent="0.4">
      <c r="A276" t="s">
        <v>386</v>
      </c>
      <c r="B276" s="53">
        <v>33</v>
      </c>
      <c r="C276" t="s">
        <v>389</v>
      </c>
      <c r="D276" t="s">
        <v>390</v>
      </c>
      <c r="E276" s="53" t="s">
        <v>387</v>
      </c>
      <c r="F276" s="53" t="s">
        <v>388</v>
      </c>
      <c r="G276" s="53" t="s">
        <v>4771</v>
      </c>
      <c r="H276" s="53" t="s">
        <v>387</v>
      </c>
      <c r="I276" s="53" t="s">
        <v>4650</v>
      </c>
      <c r="J276" t="s">
        <v>4772</v>
      </c>
      <c r="K276" t="str">
        <f t="shared" si="52"/>
        <v>ATTATTTTGTAAAAAAAAAGTTTTGTTTGTTGCGGAGTACTGTTAGAGACCCCTTCATTTTGATTATTCTTTTTCC</v>
      </c>
      <c r="L276" t="str">
        <f t="shared" si="53"/>
        <v>CCTTTTTCTTATTAGTTTTACTTCCCCAGAGATTGTCATGAGGCGTTGTTTGTTTTGAAAAAAAAATGTTTTATTA</v>
      </c>
      <c r="M276" t="e">
        <f t="shared" si="54"/>
        <v>#VALUE!</v>
      </c>
      <c r="N276">
        <f t="shared" si="55"/>
        <v>1</v>
      </c>
      <c r="O276">
        <f t="shared" si="56"/>
        <v>22</v>
      </c>
      <c r="P276" t="e">
        <f t="shared" si="57"/>
        <v>#VALUE!</v>
      </c>
      <c r="Q276" t="e">
        <f t="shared" si="58"/>
        <v>#VALUE!</v>
      </c>
      <c r="R276" t="e">
        <f t="shared" si="59"/>
        <v>#VALUE!</v>
      </c>
      <c r="S276">
        <v>22</v>
      </c>
      <c r="W276">
        <f t="shared" si="60"/>
        <v>22</v>
      </c>
      <c r="X276">
        <f t="shared" si="61"/>
        <v>19</v>
      </c>
      <c r="Y276">
        <f t="shared" si="62"/>
        <v>18</v>
      </c>
      <c r="Z276">
        <f t="shared" si="63"/>
        <v>19</v>
      </c>
      <c r="AA276">
        <f t="shared" si="64"/>
        <v>40</v>
      </c>
    </row>
    <row r="277" spans="1:27" x14ac:dyDescent="0.4">
      <c r="A277" t="s">
        <v>2634</v>
      </c>
      <c r="B277" s="53">
        <v>33</v>
      </c>
      <c r="C277" t="s">
        <v>2637</v>
      </c>
      <c r="D277" t="s">
        <v>2638</v>
      </c>
      <c r="E277" s="53" t="s">
        <v>2635</v>
      </c>
      <c r="F277" s="53" t="s">
        <v>2636</v>
      </c>
      <c r="G277" s="53" t="s">
        <v>4778</v>
      </c>
      <c r="H277" s="53" t="s">
        <v>2636</v>
      </c>
      <c r="I277" s="53" t="s">
        <v>4650</v>
      </c>
      <c r="J277" t="s">
        <v>4779</v>
      </c>
      <c r="K277" t="str">
        <f t="shared" si="52"/>
        <v>CTCCGAGTGGCGAAGCGACACCCGGTACTCCGTAAGCCGGACCACGGACCAGAGTACTACATGCGATGATAGACCG</v>
      </c>
      <c r="L277" t="str">
        <f t="shared" si="53"/>
        <v>GCCAGATAGTAGCGTACATCATGAGACCAGGCACCAGGCCGAATGCCTCATGGCCCACAGCGAAGCGGTGAGCCTC</v>
      </c>
      <c r="M277" t="e">
        <f t="shared" si="54"/>
        <v>#VALUE!</v>
      </c>
      <c r="N277">
        <f t="shared" si="55"/>
        <v>1</v>
      </c>
      <c r="O277" t="e">
        <f t="shared" si="56"/>
        <v>#VALUE!</v>
      </c>
      <c r="P277" t="e">
        <f t="shared" si="57"/>
        <v>#VALUE!</v>
      </c>
      <c r="Q277">
        <f t="shared" si="58"/>
        <v>26</v>
      </c>
      <c r="R277" t="e">
        <f t="shared" si="59"/>
        <v>#VALUE!</v>
      </c>
      <c r="U277">
        <v>26</v>
      </c>
      <c r="W277">
        <f t="shared" si="60"/>
        <v>26</v>
      </c>
      <c r="X277">
        <f t="shared" si="61"/>
        <v>15</v>
      </c>
      <c r="Y277">
        <f t="shared" si="62"/>
        <v>14</v>
      </c>
      <c r="Z277">
        <f t="shared" si="63"/>
        <v>15</v>
      </c>
      <c r="AA277">
        <f t="shared" si="64"/>
        <v>40</v>
      </c>
    </row>
    <row r="278" spans="1:27" x14ac:dyDescent="0.4">
      <c r="A278" t="s">
        <v>2380</v>
      </c>
      <c r="B278" s="53">
        <v>33</v>
      </c>
      <c r="C278" t="s">
        <v>2383</v>
      </c>
      <c r="D278" t="s">
        <v>2384</v>
      </c>
      <c r="E278" s="53" t="s">
        <v>2381</v>
      </c>
      <c r="F278" s="53" t="s">
        <v>2382</v>
      </c>
      <c r="G278" s="53" t="s">
        <v>4843</v>
      </c>
      <c r="H278" s="53" t="s">
        <v>2381</v>
      </c>
      <c r="I278" s="53" t="s">
        <v>4650</v>
      </c>
      <c r="J278" t="s">
        <v>4844</v>
      </c>
      <c r="K278" t="str">
        <f t="shared" si="52"/>
        <v>GCAAAAGTATAATCACATTTTATGAGTGTGAGCTCACTGATATATGTCACCCTCCAAAAAGTATATTTGTAGATAC</v>
      </c>
      <c r="L278" t="str">
        <f t="shared" si="53"/>
        <v>CATAGATGTTTATATGAAAAACCTCCCACTGTATATAGTCACTCGAGTGTGAGTATTTTACACTAATATGAAAACG</v>
      </c>
      <c r="M278" t="e">
        <f t="shared" si="54"/>
        <v>#VALUE!</v>
      </c>
      <c r="N278">
        <f t="shared" si="55"/>
        <v>1</v>
      </c>
      <c r="O278">
        <f t="shared" si="56"/>
        <v>23</v>
      </c>
      <c r="P278" t="e">
        <f t="shared" si="57"/>
        <v>#VALUE!</v>
      </c>
      <c r="Q278" t="e">
        <f t="shared" si="58"/>
        <v>#VALUE!</v>
      </c>
      <c r="R278" t="e">
        <f t="shared" si="59"/>
        <v>#VALUE!</v>
      </c>
      <c r="S278">
        <v>23</v>
      </c>
      <c r="W278">
        <f t="shared" si="60"/>
        <v>23</v>
      </c>
      <c r="X278">
        <f t="shared" si="61"/>
        <v>18</v>
      </c>
      <c r="Y278">
        <f t="shared" si="62"/>
        <v>18</v>
      </c>
      <c r="Z278">
        <f t="shared" si="63"/>
        <v>18</v>
      </c>
      <c r="AA278">
        <f t="shared" si="64"/>
        <v>40</v>
      </c>
    </row>
    <row r="279" spans="1:27" x14ac:dyDescent="0.4">
      <c r="A279" t="s">
        <v>373</v>
      </c>
      <c r="B279" s="53">
        <v>32</v>
      </c>
      <c r="C279" t="s">
        <v>376</v>
      </c>
      <c r="D279" t="s">
        <v>377</v>
      </c>
      <c r="E279" s="53" t="s">
        <v>374</v>
      </c>
      <c r="F279" s="53" t="s">
        <v>375</v>
      </c>
      <c r="G279" s="53" t="s">
        <v>4943</v>
      </c>
      <c r="H279" s="53" t="s">
        <v>375</v>
      </c>
      <c r="I279" s="53" t="s">
        <v>4650</v>
      </c>
      <c r="J279" t="s">
        <v>4944</v>
      </c>
      <c r="K279" t="str">
        <f t="shared" si="52"/>
        <v>TCTACACGTTACAACAAATCTACGTAAGTGGTCATAATATTATATATCATGTATACGGTTTATTACACAATGTACG</v>
      </c>
      <c r="L279" t="str">
        <f t="shared" si="53"/>
        <v>GCATGTAACACATTATTTGGCATATGTACTATATATTATAATACTGGTGAATGCATCTAAACAACATTGCACATCT</v>
      </c>
      <c r="M279" t="e">
        <f t="shared" si="54"/>
        <v>#VALUE!</v>
      </c>
      <c r="N279">
        <f t="shared" si="55"/>
        <v>1</v>
      </c>
      <c r="O279" t="e">
        <f t="shared" si="56"/>
        <v>#VALUE!</v>
      </c>
      <c r="P279" t="e">
        <f t="shared" si="57"/>
        <v>#VALUE!</v>
      </c>
      <c r="Q279">
        <f t="shared" si="58"/>
        <v>22</v>
      </c>
      <c r="R279" t="e">
        <f t="shared" si="59"/>
        <v>#VALUE!</v>
      </c>
      <c r="U279">
        <v>22</v>
      </c>
      <c r="W279">
        <f t="shared" si="60"/>
        <v>22</v>
      </c>
      <c r="X279">
        <f t="shared" si="61"/>
        <v>19</v>
      </c>
      <c r="Y279">
        <f t="shared" si="62"/>
        <v>18</v>
      </c>
      <c r="Z279">
        <f t="shared" si="63"/>
        <v>19</v>
      </c>
      <c r="AA279">
        <f t="shared" si="64"/>
        <v>40</v>
      </c>
    </row>
    <row r="280" spans="1:27" x14ac:dyDescent="0.4">
      <c r="A280" t="s">
        <v>3416</v>
      </c>
      <c r="B280" s="53">
        <v>33</v>
      </c>
      <c r="C280" t="s">
        <v>3419</v>
      </c>
      <c r="D280" t="s">
        <v>3420</v>
      </c>
      <c r="E280" s="53" t="s">
        <v>3417</v>
      </c>
      <c r="F280" s="53" t="s">
        <v>3418</v>
      </c>
      <c r="G280" s="53" t="s">
        <v>5312</v>
      </c>
      <c r="H280" s="53" t="s">
        <v>3417</v>
      </c>
      <c r="I280" s="53" t="s">
        <v>4650</v>
      </c>
      <c r="J280" t="s">
        <v>5313</v>
      </c>
      <c r="K280" t="str">
        <f t="shared" si="52"/>
        <v>GGAAACCCAGACGAACTCCAAGGAGGAAGAGTGCGAAGAAGTGAAGTGAGTATTAAGTCGTAATCCTAAACCGAGG</v>
      </c>
      <c r="L280" t="str">
        <f t="shared" si="53"/>
        <v>GGAGCCAAATCCTAATGCTGAATTATGAGTGAAGTGAAGAAGCGTGAGAAGGAGGAACCTCAAGCAGACCCAAAGG</v>
      </c>
      <c r="M280">
        <f t="shared" si="54"/>
        <v>1</v>
      </c>
      <c r="N280" t="e">
        <f t="shared" si="55"/>
        <v>#VALUE!</v>
      </c>
      <c r="O280">
        <f t="shared" si="56"/>
        <v>24</v>
      </c>
      <c r="P280" t="e">
        <f t="shared" si="57"/>
        <v>#VALUE!</v>
      </c>
      <c r="Q280" t="e">
        <f t="shared" si="58"/>
        <v>#VALUE!</v>
      </c>
      <c r="R280" t="e">
        <f t="shared" si="59"/>
        <v>#VALUE!</v>
      </c>
      <c r="S280">
        <v>24</v>
      </c>
      <c r="W280">
        <f t="shared" si="60"/>
        <v>24</v>
      </c>
      <c r="X280">
        <f t="shared" si="61"/>
        <v>16</v>
      </c>
      <c r="Y280">
        <f t="shared" si="62"/>
        <v>17</v>
      </c>
      <c r="Z280">
        <f t="shared" si="63"/>
        <v>17</v>
      </c>
      <c r="AA280">
        <f t="shared" si="64"/>
        <v>40</v>
      </c>
    </row>
    <row r="281" spans="1:27" x14ac:dyDescent="0.4">
      <c r="A281" t="s">
        <v>3676</v>
      </c>
      <c r="C281" t="s">
        <v>3679</v>
      </c>
      <c r="D281" t="s">
        <v>3680</v>
      </c>
      <c r="E281" s="53" t="s">
        <v>3677</v>
      </c>
      <c r="F281" s="53" t="s">
        <v>3678</v>
      </c>
      <c r="G281" s="53" t="s">
        <v>5421</v>
      </c>
      <c r="H281" s="53" t="s">
        <v>3678</v>
      </c>
      <c r="I281" s="53" t="s">
        <v>4650</v>
      </c>
      <c r="J281" t="s">
        <v>5422</v>
      </c>
      <c r="K281" t="str">
        <f t="shared" si="52"/>
        <v>GCACCACAAGCGGAAGGAGGCCACGACCTGCGGTAATGTGTACTGTCACTACCGGCGGTTCTAGCCTTCTCGTGTG</v>
      </c>
      <c r="L281" t="str">
        <f t="shared" si="53"/>
        <v>GTGTGCTCTTCCGATCTTGGCGGCCATCACTGTCATGTGTAATGGCGTCCAGCACCGGAGGAAGGCGAACACCACG</v>
      </c>
      <c r="M281">
        <f t="shared" si="54"/>
        <v>1</v>
      </c>
      <c r="N281" t="e">
        <f t="shared" si="55"/>
        <v>#VALUE!</v>
      </c>
      <c r="O281" t="e">
        <f t="shared" si="56"/>
        <v>#VALUE!</v>
      </c>
      <c r="P281" t="e">
        <f t="shared" si="57"/>
        <v>#VALUE!</v>
      </c>
      <c r="Q281">
        <f t="shared" si="58"/>
        <v>26</v>
      </c>
      <c r="R281" t="e">
        <f t="shared" si="59"/>
        <v>#VALUE!</v>
      </c>
      <c r="U281">
        <v>26</v>
      </c>
      <c r="W281">
        <f t="shared" si="60"/>
        <v>26</v>
      </c>
      <c r="X281">
        <f t="shared" si="61"/>
        <v>15</v>
      </c>
      <c r="Y281">
        <f t="shared" si="62"/>
        <v>14</v>
      </c>
      <c r="Z281">
        <f t="shared" si="63"/>
        <v>15</v>
      </c>
      <c r="AA281">
        <f t="shared" si="64"/>
        <v>40</v>
      </c>
    </row>
    <row r="282" spans="1:27" x14ac:dyDescent="0.4">
      <c r="A282" t="s">
        <v>3859</v>
      </c>
      <c r="B282" s="53">
        <v>30</v>
      </c>
      <c r="C282" t="s">
        <v>3862</v>
      </c>
      <c r="D282" t="s">
        <v>5940</v>
      </c>
      <c r="E282" s="53" t="s">
        <v>3860</v>
      </c>
      <c r="F282" s="53" t="s">
        <v>3861</v>
      </c>
      <c r="G282" s="53" t="s">
        <v>5941</v>
      </c>
      <c r="H282" s="53" t="s">
        <v>3861</v>
      </c>
      <c r="I282" s="53" t="s">
        <v>4650</v>
      </c>
      <c r="J282" t="s">
        <v>5942</v>
      </c>
      <c r="K282" t="str">
        <f t="shared" si="52"/>
        <v>TGGAAAATCGGTCACTGTTGTAAAAAGTGTATGCCGGGTAGAGTTACGTTCTTTGAGAGCTGCTATCTCTAGCCTT</v>
      </c>
      <c r="L282" t="str">
        <f t="shared" si="53"/>
        <v>TTCCGATCTCTATCGTCGAGAGTTTCTTGCATTGAGATGGGCCGTATGTGAAAAATGTTGTCACTGGCTAAAAGGT</v>
      </c>
      <c r="M282">
        <f t="shared" si="54"/>
        <v>1</v>
      </c>
      <c r="N282" t="e">
        <f t="shared" si="55"/>
        <v>#VALUE!</v>
      </c>
      <c r="O282" t="e">
        <f t="shared" si="56"/>
        <v>#VALUE!</v>
      </c>
      <c r="P282" t="e">
        <f t="shared" si="57"/>
        <v>#VALUE!</v>
      </c>
      <c r="Q282">
        <f t="shared" si="58"/>
        <v>25</v>
      </c>
      <c r="R282" t="e">
        <f t="shared" si="59"/>
        <v>#VALUE!</v>
      </c>
      <c r="U282">
        <v>25</v>
      </c>
      <c r="W282">
        <f t="shared" si="60"/>
        <v>25</v>
      </c>
      <c r="X282">
        <f t="shared" si="61"/>
        <v>16</v>
      </c>
      <c r="Y282">
        <f t="shared" si="62"/>
        <v>16</v>
      </c>
      <c r="Z282">
        <f t="shared" si="63"/>
        <v>16</v>
      </c>
      <c r="AA282">
        <f t="shared" si="64"/>
        <v>40</v>
      </c>
    </row>
    <row r="283" spans="1:27" x14ac:dyDescent="0.4">
      <c r="A283" t="s">
        <v>3004</v>
      </c>
      <c r="B283" s="53">
        <v>36</v>
      </c>
      <c r="C283" t="s">
        <v>3007</v>
      </c>
      <c r="D283" t="s">
        <v>5945</v>
      </c>
      <c r="E283" s="53" t="s">
        <v>3005</v>
      </c>
      <c r="F283" s="53" t="s">
        <v>3006</v>
      </c>
      <c r="G283" s="53" t="s">
        <v>5946</v>
      </c>
      <c r="H283" s="53" t="s">
        <v>3006</v>
      </c>
      <c r="I283" s="53" t="s">
        <v>4650</v>
      </c>
      <c r="J283" t="s">
        <v>5947</v>
      </c>
      <c r="K283" t="str">
        <f t="shared" si="52"/>
        <v>CACGTATAAAATGCACCAACTTCATGAGAGACGAAAGCAAGTCAATGATAGGGTAAAGTGGGTATACTTAAATCTA</v>
      </c>
      <c r="L283" t="str">
        <f t="shared" si="53"/>
        <v>ATCTAAATTCATATGGGTGAAATGGGATAGTAACTGAACGAAAGCAGAGAGTACTTCAACCACGTAAAATATGCAC</v>
      </c>
      <c r="M283">
        <f t="shared" si="54"/>
        <v>1</v>
      </c>
      <c r="N283" t="e">
        <f t="shared" si="55"/>
        <v>#VALUE!</v>
      </c>
      <c r="O283" t="e">
        <f t="shared" si="56"/>
        <v>#VALUE!</v>
      </c>
      <c r="P283" t="e">
        <f t="shared" si="57"/>
        <v>#VALUE!</v>
      </c>
      <c r="Q283">
        <f t="shared" si="58"/>
        <v>26</v>
      </c>
      <c r="R283" t="e">
        <f t="shared" si="59"/>
        <v>#VALUE!</v>
      </c>
      <c r="U283">
        <v>26</v>
      </c>
      <c r="W283">
        <f t="shared" si="60"/>
        <v>26</v>
      </c>
      <c r="X283">
        <f t="shared" si="61"/>
        <v>15</v>
      </c>
      <c r="Y283">
        <f t="shared" si="62"/>
        <v>15</v>
      </c>
      <c r="Z283">
        <f t="shared" si="63"/>
        <v>15</v>
      </c>
      <c r="AA283">
        <f t="shared" si="64"/>
        <v>40</v>
      </c>
    </row>
    <row r="284" spans="1:27" x14ac:dyDescent="0.4">
      <c r="A284" t="s">
        <v>3534</v>
      </c>
      <c r="B284" s="53">
        <v>44</v>
      </c>
      <c r="C284" t="s">
        <v>3537</v>
      </c>
      <c r="D284" t="s">
        <v>3538</v>
      </c>
      <c r="E284" s="53" t="s">
        <v>3535</v>
      </c>
      <c r="F284" s="53" t="s">
        <v>3536</v>
      </c>
      <c r="G284" s="53" t="s">
        <v>4890</v>
      </c>
      <c r="H284" s="53" t="s">
        <v>4891</v>
      </c>
      <c r="I284" s="53" t="s">
        <v>157</v>
      </c>
      <c r="J284" t="s">
        <v>4892</v>
      </c>
      <c r="K284" t="str">
        <f t="shared" si="52"/>
        <v>TCACTTCGACATCCTCTTCCTGACGGAGACGGACTGCAGTCTCAAGACCAGGTCGTCACACTACCACTGGACAGAC</v>
      </c>
      <c r="L284" t="str">
        <f t="shared" si="53"/>
        <v>CAGACAGGTCACCATCACACTGCTGGACCAGAACTCTGACGTCAGGCAGAGGCAGTCCTTCTCCTACAGCTTCACT</v>
      </c>
      <c r="M284" t="e">
        <f t="shared" si="54"/>
        <v>#VALUE!</v>
      </c>
      <c r="N284">
        <f t="shared" si="55"/>
        <v>1</v>
      </c>
      <c r="O284" t="e">
        <f t="shared" si="56"/>
        <v>#VALUE!</v>
      </c>
      <c r="P284">
        <f t="shared" si="57"/>
        <v>23</v>
      </c>
      <c r="Q284" t="e">
        <f t="shared" si="58"/>
        <v>#VALUE!</v>
      </c>
      <c r="R284" t="e">
        <f t="shared" si="59"/>
        <v>#VALUE!</v>
      </c>
      <c r="T284">
        <v>23</v>
      </c>
      <c r="W284">
        <f t="shared" si="60"/>
        <v>23</v>
      </c>
      <c r="X284">
        <f t="shared" si="61"/>
        <v>17</v>
      </c>
      <c r="Y284">
        <f t="shared" si="62"/>
        <v>17</v>
      </c>
      <c r="Z284">
        <f t="shared" si="63"/>
        <v>17</v>
      </c>
      <c r="AA284">
        <f t="shared" si="64"/>
        <v>39</v>
      </c>
    </row>
    <row r="285" spans="1:27" x14ac:dyDescent="0.4">
      <c r="A285" t="s">
        <v>1726</v>
      </c>
      <c r="B285" s="53">
        <v>24</v>
      </c>
      <c r="C285" t="s">
        <v>1729</v>
      </c>
      <c r="D285" t="s">
        <v>1730</v>
      </c>
      <c r="E285" s="53" t="s">
        <v>1727</v>
      </c>
      <c r="F285" s="53" t="s">
        <v>1728</v>
      </c>
      <c r="G285" s="53" t="s">
        <v>5107</v>
      </c>
      <c r="H285" s="53" t="s">
        <v>5108</v>
      </c>
      <c r="I285" s="53" t="s">
        <v>157</v>
      </c>
      <c r="J285" t="s">
        <v>5109</v>
      </c>
      <c r="K285" t="str">
        <f t="shared" si="52"/>
        <v>CTTTTTCCAAAGAGAGTTCTTAGTTCATAAAGGGACATAAATTGTGGTAAGTAGTAAGGACTGGTCAAAAGGGACG</v>
      </c>
      <c r="L285" t="str">
        <f t="shared" si="53"/>
        <v>GCAGGGAAAACTGGTCAGGAATGATGAATGGTGTTAAATACAGGGAAATACTTGATTCTTGAGAGAAACCTTTTTC</v>
      </c>
      <c r="M285" t="e">
        <f t="shared" si="54"/>
        <v>#VALUE!</v>
      </c>
      <c r="N285">
        <f t="shared" si="55"/>
        <v>1</v>
      </c>
      <c r="O285" t="e">
        <f t="shared" si="56"/>
        <v>#VALUE!</v>
      </c>
      <c r="P285">
        <f t="shared" si="57"/>
        <v>26</v>
      </c>
      <c r="Q285" t="e">
        <f t="shared" si="58"/>
        <v>#VALUE!</v>
      </c>
      <c r="R285" t="e">
        <f t="shared" si="59"/>
        <v>#VALUE!</v>
      </c>
      <c r="T285">
        <v>26</v>
      </c>
      <c r="W285">
        <f t="shared" si="60"/>
        <v>26</v>
      </c>
      <c r="X285">
        <f t="shared" si="61"/>
        <v>14</v>
      </c>
      <c r="Y285">
        <f t="shared" si="62"/>
        <v>14</v>
      </c>
      <c r="Z285">
        <f t="shared" si="63"/>
        <v>14</v>
      </c>
      <c r="AA285">
        <f t="shared" si="64"/>
        <v>39</v>
      </c>
    </row>
    <row r="286" spans="1:27" x14ac:dyDescent="0.4">
      <c r="A286" t="s">
        <v>335</v>
      </c>
      <c r="B286" s="53">
        <v>47</v>
      </c>
      <c r="C286" t="s">
        <v>338</v>
      </c>
      <c r="D286" t="s">
        <v>339</v>
      </c>
      <c r="E286" s="53" t="s">
        <v>336</v>
      </c>
      <c r="F286" s="53" t="s">
        <v>337</v>
      </c>
      <c r="G286" s="53" t="s">
        <v>5644</v>
      </c>
      <c r="H286" s="53" t="s">
        <v>5645</v>
      </c>
      <c r="I286" s="53" t="s">
        <v>157</v>
      </c>
      <c r="J286" t="s">
        <v>5646</v>
      </c>
      <c r="K286" t="str">
        <f t="shared" si="52"/>
        <v>GCGCTCAATCGAGCTTATAATACTAAAGTTCGGTCGTCCGATTGCGGCAATATAGTTTACCAATAACTACTTCAAC</v>
      </c>
      <c r="L286" t="str">
        <f t="shared" si="53"/>
        <v>CAACTTCATCAATAACCATTTGATATAACGGCGTTAGCCTGCTGGCTTGAAATCATAATATTCGAGCTAACTCGCG</v>
      </c>
      <c r="M286">
        <f t="shared" si="54"/>
        <v>1</v>
      </c>
      <c r="N286" t="e">
        <f t="shared" si="55"/>
        <v>#VALUE!</v>
      </c>
      <c r="O286" t="e">
        <f t="shared" si="56"/>
        <v>#VALUE!</v>
      </c>
      <c r="P286" t="e">
        <f t="shared" si="57"/>
        <v>#VALUE!</v>
      </c>
      <c r="Q286" t="e">
        <f t="shared" si="58"/>
        <v>#VALUE!</v>
      </c>
      <c r="R286">
        <f t="shared" si="59"/>
        <v>17</v>
      </c>
      <c r="V286">
        <v>17</v>
      </c>
      <c r="W286">
        <f t="shared" si="60"/>
        <v>17</v>
      </c>
      <c r="X286">
        <f t="shared" si="61"/>
        <v>23</v>
      </c>
      <c r="Y286">
        <f t="shared" si="62"/>
        <v>21</v>
      </c>
      <c r="Z286">
        <f t="shared" si="63"/>
        <v>23</v>
      </c>
      <c r="AA286">
        <f t="shared" si="64"/>
        <v>39</v>
      </c>
    </row>
    <row r="287" spans="1:27" x14ac:dyDescent="0.4">
      <c r="A287" t="s">
        <v>1682</v>
      </c>
      <c r="B287" s="53">
        <v>44</v>
      </c>
      <c r="C287" t="s">
        <v>1685</v>
      </c>
      <c r="D287" t="s">
        <v>1686</v>
      </c>
      <c r="E287" s="53" t="s">
        <v>1683</v>
      </c>
      <c r="F287" s="53" t="s">
        <v>1684</v>
      </c>
      <c r="G287" s="53" t="s">
        <v>5692</v>
      </c>
      <c r="H287" s="53" t="s">
        <v>5693</v>
      </c>
      <c r="I287" s="53" t="s">
        <v>157</v>
      </c>
      <c r="J287" t="s">
        <v>5694</v>
      </c>
      <c r="K287" t="str">
        <f t="shared" si="52"/>
        <v>ACCACTCTCGTCGAAATTTACAGAATTAAAAGAGTCAGTGTGAGCTGAAACCCTCGAATTTGGTCTGTCTTCTTAC</v>
      </c>
      <c r="L287" t="str">
        <f t="shared" si="53"/>
        <v>CATTCTTCTGTCTGGTTTAAGCTCCCAAAGTCGAGTGTGACTGAGAAAATTAAGACATTTAAAGCTGCTCTCACCA</v>
      </c>
      <c r="M287">
        <f t="shared" si="54"/>
        <v>1</v>
      </c>
      <c r="N287" t="e">
        <f t="shared" si="55"/>
        <v>#VALUE!</v>
      </c>
      <c r="O287" t="e">
        <f t="shared" si="56"/>
        <v>#VALUE!</v>
      </c>
      <c r="P287">
        <f t="shared" si="57"/>
        <v>23</v>
      </c>
      <c r="Q287" t="e">
        <f t="shared" si="58"/>
        <v>#VALUE!</v>
      </c>
      <c r="R287" t="e">
        <f t="shared" si="59"/>
        <v>#VALUE!</v>
      </c>
      <c r="T287">
        <v>23</v>
      </c>
      <c r="W287">
        <f t="shared" si="60"/>
        <v>23</v>
      </c>
      <c r="X287">
        <f t="shared" si="61"/>
        <v>17</v>
      </c>
      <c r="Y287">
        <f t="shared" si="62"/>
        <v>16</v>
      </c>
      <c r="Z287">
        <f t="shared" si="63"/>
        <v>17</v>
      </c>
      <c r="AA287">
        <f t="shared" si="64"/>
        <v>39</v>
      </c>
    </row>
    <row r="288" spans="1:27" x14ac:dyDescent="0.4">
      <c r="A288" t="s">
        <v>2679</v>
      </c>
      <c r="B288" s="53">
        <v>32</v>
      </c>
      <c r="C288" t="s">
        <v>2682</v>
      </c>
      <c r="D288" t="s">
        <v>2683</v>
      </c>
      <c r="E288" s="53" t="s">
        <v>2680</v>
      </c>
      <c r="F288" s="53" t="s">
        <v>2681</v>
      </c>
      <c r="G288" s="53" t="s">
        <v>5094</v>
      </c>
      <c r="H288" s="53" t="s">
        <v>2680</v>
      </c>
      <c r="I288" s="53" t="s">
        <v>4650</v>
      </c>
      <c r="J288" t="s">
        <v>5095</v>
      </c>
      <c r="K288" t="str">
        <f t="shared" si="52"/>
        <v>ACGTCCTCCTCCTTCCGTTAAAATACTCCGGGGTCTAAGAGATGAGGTGGACCGTCGAGATCTAGCCTTCTCGTGT</v>
      </c>
      <c r="L288" t="str">
        <f t="shared" si="53"/>
        <v>TGTGCTCTTCCGATCTAGAGCTGCCAGGTGGAGTAGAGAATCTGGGGCCTCATAAAATTGCCTTCCTCCTCCTGCA</v>
      </c>
      <c r="M288">
        <f t="shared" si="54"/>
        <v>1</v>
      </c>
      <c r="N288" t="e">
        <f t="shared" si="55"/>
        <v>#VALUE!</v>
      </c>
      <c r="O288">
        <f t="shared" si="56"/>
        <v>26</v>
      </c>
      <c r="P288" t="e">
        <f t="shared" si="57"/>
        <v>#VALUE!</v>
      </c>
      <c r="Q288" t="e">
        <f t="shared" si="58"/>
        <v>#VALUE!</v>
      </c>
      <c r="R288" t="e">
        <f t="shared" si="59"/>
        <v>#VALUE!</v>
      </c>
      <c r="S288">
        <v>26</v>
      </c>
      <c r="W288">
        <f t="shared" si="60"/>
        <v>26</v>
      </c>
      <c r="X288">
        <f t="shared" si="61"/>
        <v>14</v>
      </c>
      <c r="Y288">
        <f t="shared" si="62"/>
        <v>14</v>
      </c>
      <c r="Z288">
        <f t="shared" si="63"/>
        <v>14</v>
      </c>
      <c r="AA288">
        <f t="shared" si="64"/>
        <v>39</v>
      </c>
    </row>
    <row r="289" spans="1:27" x14ac:dyDescent="0.4">
      <c r="A289" t="s">
        <v>1726</v>
      </c>
      <c r="C289" t="s">
        <v>1729</v>
      </c>
      <c r="D289" t="s">
        <v>1730</v>
      </c>
      <c r="E289" s="53" t="s">
        <v>1727</v>
      </c>
      <c r="F289" s="53" t="s">
        <v>1728</v>
      </c>
      <c r="G289" s="53" t="s">
        <v>5107</v>
      </c>
      <c r="H289" s="53" t="s">
        <v>1727</v>
      </c>
      <c r="I289" s="53" t="s">
        <v>4650</v>
      </c>
      <c r="J289" t="s">
        <v>5112</v>
      </c>
      <c r="K289" t="str">
        <f t="shared" si="52"/>
        <v>CGTCCCTTTTGACCAGTCCTTACTTCTTACCACAATTTATGCCCCTTTATGAACTAAGAACTCTCTTTGGAAAAAG</v>
      </c>
      <c r="L289" t="str">
        <f t="shared" si="53"/>
        <v>GAAAAAGGTTTCTCTCAAGAATCAAGTATTTCCCCGTATTTAACACCATTCTTCATTCCTGACCAGTTTTCCCTGC</v>
      </c>
      <c r="M289">
        <f t="shared" si="54"/>
        <v>1</v>
      </c>
      <c r="N289" t="e">
        <f t="shared" si="55"/>
        <v>#VALUE!</v>
      </c>
      <c r="O289">
        <f t="shared" si="56"/>
        <v>26</v>
      </c>
      <c r="P289" t="e">
        <f t="shared" si="57"/>
        <v>#VALUE!</v>
      </c>
      <c r="Q289" t="e">
        <f t="shared" si="58"/>
        <v>#VALUE!</v>
      </c>
      <c r="R289" t="e">
        <f t="shared" si="59"/>
        <v>#VALUE!</v>
      </c>
      <c r="S289">
        <v>26</v>
      </c>
      <c r="W289">
        <f t="shared" si="60"/>
        <v>26</v>
      </c>
      <c r="X289">
        <f t="shared" si="61"/>
        <v>14</v>
      </c>
      <c r="Y289">
        <f t="shared" si="62"/>
        <v>14</v>
      </c>
      <c r="Z289">
        <f t="shared" si="63"/>
        <v>14</v>
      </c>
      <c r="AA289">
        <f t="shared" si="64"/>
        <v>39</v>
      </c>
    </row>
    <row r="290" spans="1:27" x14ac:dyDescent="0.4">
      <c r="A290" t="s">
        <v>3295</v>
      </c>
      <c r="B290" s="53">
        <v>31</v>
      </c>
      <c r="C290" t="s">
        <v>3298</v>
      </c>
      <c r="D290" t="s">
        <v>3299</v>
      </c>
      <c r="E290" s="53" t="s">
        <v>3296</v>
      </c>
      <c r="F290" s="53" t="s">
        <v>3297</v>
      </c>
      <c r="G290" s="53" t="s">
        <v>5732</v>
      </c>
      <c r="H290" s="53" t="s">
        <v>3296</v>
      </c>
      <c r="I290" s="53" t="s">
        <v>4650</v>
      </c>
      <c r="J290" t="s">
        <v>5733</v>
      </c>
      <c r="K290" t="str">
        <f t="shared" si="52"/>
        <v>GGTCTCCAATCTACCGGGAAAATCCCAGAGTACGAGGGACCTGTTAAGTTAAACACCAAGACCGAGTCTCTAGCCT</v>
      </c>
      <c r="L290" t="str">
        <f t="shared" si="53"/>
        <v>TCCGATCTCTGAGCCAGAACCACAAATTGAATTGTCCAGGGAGCATGAGACCCTAAAAGGGCCATCTAACCTCTGG</v>
      </c>
      <c r="M290">
        <f t="shared" si="54"/>
        <v>1</v>
      </c>
      <c r="N290" t="e">
        <f t="shared" si="55"/>
        <v>#VALUE!</v>
      </c>
      <c r="O290">
        <f t="shared" si="56"/>
        <v>23</v>
      </c>
      <c r="P290" t="e">
        <f t="shared" si="57"/>
        <v>#VALUE!</v>
      </c>
      <c r="Q290" t="e">
        <f t="shared" si="58"/>
        <v>#VALUE!</v>
      </c>
      <c r="R290" t="e">
        <f t="shared" si="59"/>
        <v>#VALUE!</v>
      </c>
      <c r="S290">
        <v>23</v>
      </c>
      <c r="W290">
        <f t="shared" si="60"/>
        <v>23</v>
      </c>
      <c r="X290">
        <f t="shared" si="61"/>
        <v>17</v>
      </c>
      <c r="Y290">
        <f t="shared" si="62"/>
        <v>17</v>
      </c>
      <c r="Z290">
        <f t="shared" si="63"/>
        <v>17</v>
      </c>
      <c r="AA290">
        <f t="shared" si="64"/>
        <v>39</v>
      </c>
    </row>
    <row r="291" spans="1:27" x14ac:dyDescent="0.4">
      <c r="A291" t="s">
        <v>3644</v>
      </c>
      <c r="B291" s="53">
        <v>33</v>
      </c>
      <c r="C291" t="s">
        <v>3647</v>
      </c>
      <c r="D291" t="s">
        <v>3648</v>
      </c>
      <c r="E291" s="53" t="s">
        <v>3645</v>
      </c>
      <c r="F291" s="53" t="s">
        <v>3646</v>
      </c>
      <c r="G291" s="53" t="s">
        <v>5769</v>
      </c>
      <c r="H291" s="53" t="s">
        <v>3645</v>
      </c>
      <c r="I291" s="53" t="s">
        <v>4650</v>
      </c>
      <c r="J291" t="s">
        <v>5770</v>
      </c>
      <c r="K291" t="str">
        <f t="shared" si="52"/>
        <v>GTTTAGTCTTGTTTTGGAGGGTGTTGGAGGGTGTTTGGGGTTCCTCGGGAATTCTGTTGGTAAGTCTGTCTGAAGT</v>
      </c>
      <c r="L291" t="str">
        <f t="shared" si="53"/>
        <v>TGAAGTCTGTCTGAATGGTTGTCTTAAGGGCTCCTTGGGGTTTGTGGGAGGTTGTGGGAGGTTTTGTTCTGATTTG</v>
      </c>
      <c r="M291">
        <f t="shared" si="54"/>
        <v>1</v>
      </c>
      <c r="N291" t="e">
        <f t="shared" si="55"/>
        <v>#VALUE!</v>
      </c>
      <c r="O291">
        <f t="shared" si="56"/>
        <v>27</v>
      </c>
      <c r="P291" t="e">
        <f t="shared" si="57"/>
        <v>#VALUE!</v>
      </c>
      <c r="Q291" t="e">
        <f t="shared" si="58"/>
        <v>#VALUE!</v>
      </c>
      <c r="R291" t="e">
        <f t="shared" si="59"/>
        <v>#VALUE!</v>
      </c>
      <c r="S291">
        <v>27</v>
      </c>
      <c r="W291">
        <f t="shared" si="60"/>
        <v>27</v>
      </c>
      <c r="X291">
        <f t="shared" si="61"/>
        <v>13</v>
      </c>
      <c r="Y291">
        <f t="shared" si="62"/>
        <v>12</v>
      </c>
      <c r="Z291">
        <f t="shared" si="63"/>
        <v>13</v>
      </c>
      <c r="AA291">
        <f t="shared" si="64"/>
        <v>39</v>
      </c>
    </row>
    <row r="292" spans="1:27" x14ac:dyDescent="0.4">
      <c r="A292" t="s">
        <v>2702</v>
      </c>
      <c r="B292" s="53">
        <v>46</v>
      </c>
      <c r="C292" t="s">
        <v>2705</v>
      </c>
      <c r="D292" t="s">
        <v>2706</v>
      </c>
      <c r="E292" s="53" t="s">
        <v>2703</v>
      </c>
      <c r="F292" s="53" t="s">
        <v>2704</v>
      </c>
      <c r="G292" s="53" t="s">
        <v>5132</v>
      </c>
      <c r="H292" s="53" t="s">
        <v>5133</v>
      </c>
      <c r="I292" s="53" t="s">
        <v>157</v>
      </c>
      <c r="J292" t="s">
        <v>5134</v>
      </c>
      <c r="K292" t="str">
        <f t="shared" si="52"/>
        <v>GTGAAGTTGCACAAAAAGACTTAAGAAAGGAGGGATCTGGTTGCTGCTCAAGTCCGTCGACTTGCCGATGTTCGTC</v>
      </c>
      <c r="L292" t="str">
        <f t="shared" si="53"/>
        <v>CTGCTTGTAGCCGTTCAGCTGCCTGAACTCGTCGTTGGTCTAGGGAGGAAAGAATTCAGAAAAACACGTTGAAGTG</v>
      </c>
      <c r="M292" t="e">
        <f t="shared" si="54"/>
        <v>#VALUE!</v>
      </c>
      <c r="N292">
        <f t="shared" si="55"/>
        <v>1</v>
      </c>
      <c r="O292" t="e">
        <f t="shared" si="56"/>
        <v>#VALUE!</v>
      </c>
      <c r="P292">
        <f t="shared" si="57"/>
        <v>25</v>
      </c>
      <c r="Q292" t="e">
        <f t="shared" si="58"/>
        <v>#VALUE!</v>
      </c>
      <c r="R292" t="e">
        <f t="shared" si="59"/>
        <v>#VALUE!</v>
      </c>
      <c r="T292">
        <v>25</v>
      </c>
      <c r="W292">
        <f t="shared" si="60"/>
        <v>25</v>
      </c>
      <c r="X292">
        <f t="shared" si="61"/>
        <v>14</v>
      </c>
      <c r="Y292">
        <f t="shared" si="62"/>
        <v>14</v>
      </c>
      <c r="Z292">
        <f t="shared" si="63"/>
        <v>14</v>
      </c>
      <c r="AA292">
        <f t="shared" si="64"/>
        <v>38</v>
      </c>
    </row>
    <row r="293" spans="1:27" x14ac:dyDescent="0.4">
      <c r="A293" s="54" t="s">
        <v>5349</v>
      </c>
      <c r="B293" s="55">
        <v>42</v>
      </c>
      <c r="C293" s="54" t="s">
        <v>3516</v>
      </c>
      <c r="D293" s="54" t="s">
        <v>3517</v>
      </c>
      <c r="E293" s="55" t="s">
        <v>5357</v>
      </c>
      <c r="F293" s="55" t="s">
        <v>5358</v>
      </c>
      <c r="G293" s="55" t="s">
        <v>5359</v>
      </c>
      <c r="H293" s="55" t="s">
        <v>5360</v>
      </c>
      <c r="I293" s="55" t="s">
        <v>157</v>
      </c>
      <c r="J293" s="54" t="s">
        <v>5361</v>
      </c>
      <c r="K293" t="str">
        <f t="shared" si="52"/>
        <v>TAGAGGGGGTCCAAGACCATCATCAAGGGCATCCCCCCGTCAACGACTCTCAGTAACAGTAGGTCCGAGTCATGCG</v>
      </c>
      <c r="L293" t="str">
        <f t="shared" si="53"/>
        <v>GCGTACTGAGCCTGGATGACAATGACTCTCAGCAACTGCCCCCCTACGGGAACTACTACCAGAACCTGGGGGAGAT</v>
      </c>
      <c r="M293" t="e">
        <f t="shared" si="54"/>
        <v>#VALUE!</v>
      </c>
      <c r="N293">
        <f t="shared" si="55"/>
        <v>1</v>
      </c>
      <c r="O293" t="e">
        <f t="shared" si="56"/>
        <v>#VALUE!</v>
      </c>
      <c r="P293">
        <f t="shared" si="57"/>
        <v>23</v>
      </c>
      <c r="Q293" t="e">
        <f t="shared" si="58"/>
        <v>#VALUE!</v>
      </c>
      <c r="R293" t="e">
        <f t="shared" si="59"/>
        <v>#VALUE!</v>
      </c>
      <c r="T293">
        <v>23</v>
      </c>
      <c r="W293">
        <f t="shared" si="60"/>
        <v>23</v>
      </c>
      <c r="X293">
        <f t="shared" si="61"/>
        <v>16</v>
      </c>
      <c r="Y293">
        <f t="shared" si="62"/>
        <v>16</v>
      </c>
      <c r="Z293">
        <f t="shared" si="63"/>
        <v>16</v>
      </c>
      <c r="AA293">
        <f t="shared" si="64"/>
        <v>38</v>
      </c>
    </row>
    <row r="294" spans="1:27" x14ac:dyDescent="0.4">
      <c r="A294" t="s">
        <v>3709</v>
      </c>
      <c r="B294" s="53">
        <v>35</v>
      </c>
      <c r="C294" t="s">
        <v>3712</v>
      </c>
      <c r="D294" t="s">
        <v>3713</v>
      </c>
      <c r="E294" s="53" t="s">
        <v>3710</v>
      </c>
      <c r="F294" s="53" t="s">
        <v>3711</v>
      </c>
      <c r="G294" s="53" t="s">
        <v>5670</v>
      </c>
      <c r="H294" s="53" t="s">
        <v>5671</v>
      </c>
      <c r="I294" s="53" t="s">
        <v>157</v>
      </c>
      <c r="J294" t="s">
        <v>5672</v>
      </c>
      <c r="K294" t="str">
        <f t="shared" si="52"/>
        <v>GAGGCTAGAAGTTTGCTCTTGTGTGATTCCAACAATAACTATCACATTCCCGGTACCCTCTTCCACCCTTTCCGCC</v>
      </c>
      <c r="L294" t="str">
        <f t="shared" si="53"/>
        <v>CCGCCTTTCCCACCTTCTCCCATGGCCCTTACACTATCAATAACAACCTTAGTGTGTTCTCGTTTGAAGATCGGAG</v>
      </c>
      <c r="M294" t="e">
        <f t="shared" si="54"/>
        <v>#VALUE!</v>
      </c>
      <c r="N294">
        <f t="shared" si="55"/>
        <v>1</v>
      </c>
      <c r="O294" t="e">
        <f t="shared" si="56"/>
        <v>#VALUE!</v>
      </c>
      <c r="P294">
        <f t="shared" si="57"/>
        <v>22</v>
      </c>
      <c r="Q294" t="e">
        <f t="shared" si="58"/>
        <v>#VALUE!</v>
      </c>
      <c r="R294" t="e">
        <f t="shared" si="59"/>
        <v>#VALUE!</v>
      </c>
      <c r="T294">
        <v>22</v>
      </c>
      <c r="W294">
        <f t="shared" si="60"/>
        <v>22</v>
      </c>
      <c r="X294">
        <f t="shared" si="61"/>
        <v>17</v>
      </c>
      <c r="Y294">
        <f t="shared" si="62"/>
        <v>16</v>
      </c>
      <c r="Z294">
        <f t="shared" si="63"/>
        <v>17</v>
      </c>
      <c r="AA294">
        <f t="shared" si="64"/>
        <v>38</v>
      </c>
    </row>
    <row r="295" spans="1:27" x14ac:dyDescent="0.4">
      <c r="A295" s="54" t="s">
        <v>4667</v>
      </c>
      <c r="B295" s="55">
        <v>26</v>
      </c>
      <c r="C295" s="54" t="s">
        <v>275</v>
      </c>
      <c r="D295" s="54" t="s">
        <v>276</v>
      </c>
      <c r="E295" s="55" t="s">
        <v>273</v>
      </c>
      <c r="F295" s="55" t="s">
        <v>274</v>
      </c>
      <c r="G295" s="55" t="s">
        <v>4668</v>
      </c>
      <c r="H295" s="55" t="s">
        <v>274</v>
      </c>
      <c r="I295" s="55" t="s">
        <v>4650</v>
      </c>
      <c r="J295" s="54" t="s">
        <v>4669</v>
      </c>
      <c r="K295" t="str">
        <f t="shared" si="52"/>
        <v>TGAGAACATGACATATGTCATTCTCGTAATTATAACTTAATTACACAAAAATCTAAAGTTAGTAACAGTACCTTAC</v>
      </c>
      <c r="L295" t="str">
        <f t="shared" si="53"/>
        <v>CATTCCATGACAATGATTGAAATCTAAAAACACATTAATTCAATATTAATGCTCTTACTGTATACAGTACAAGAGT</v>
      </c>
      <c r="M295" t="e">
        <f t="shared" si="54"/>
        <v>#VALUE!</v>
      </c>
      <c r="N295">
        <f t="shared" si="55"/>
        <v>1</v>
      </c>
      <c r="O295" t="e">
        <f t="shared" si="56"/>
        <v>#VALUE!</v>
      </c>
      <c r="P295" t="e">
        <f t="shared" si="57"/>
        <v>#VALUE!</v>
      </c>
      <c r="Q295">
        <f t="shared" si="58"/>
        <v>16</v>
      </c>
      <c r="R295" t="e">
        <f t="shared" si="59"/>
        <v>#VALUE!</v>
      </c>
      <c r="U295">
        <v>16</v>
      </c>
      <c r="W295">
        <f t="shared" si="60"/>
        <v>16</v>
      </c>
      <c r="X295">
        <f t="shared" si="61"/>
        <v>23</v>
      </c>
      <c r="Y295">
        <f t="shared" si="62"/>
        <v>17</v>
      </c>
      <c r="Z295">
        <f t="shared" si="63"/>
        <v>23</v>
      </c>
      <c r="AA295">
        <f t="shared" si="64"/>
        <v>38</v>
      </c>
    </row>
    <row r="296" spans="1:27" x14ac:dyDescent="0.4">
      <c r="A296" s="54" t="s">
        <v>4667</v>
      </c>
      <c r="B296" s="55">
        <v>26</v>
      </c>
      <c r="C296" s="54" t="s">
        <v>275</v>
      </c>
      <c r="D296" s="54" t="s">
        <v>276</v>
      </c>
      <c r="E296" s="55" t="s">
        <v>273</v>
      </c>
      <c r="F296" s="55" t="s">
        <v>274</v>
      </c>
      <c r="G296" s="55" t="s">
        <v>4668</v>
      </c>
      <c r="H296" s="55" t="s">
        <v>274</v>
      </c>
      <c r="I296" s="55" t="s">
        <v>4650</v>
      </c>
      <c r="J296" s="54" t="s">
        <v>4671</v>
      </c>
      <c r="K296" t="str">
        <f t="shared" si="52"/>
        <v>TAGGAACATGACATATGTCATTCTCGTAATTATAACTTAATTACACAAAAATCTAAAGTTAGTAACAGTACCTTAC</v>
      </c>
      <c r="L296" t="str">
        <f t="shared" si="53"/>
        <v>CATTCCATGACAATGATTGAAATCTAAAAACACATTAATTCAATATTAATGCTCTTACTGTATACAGTACAAGGAT</v>
      </c>
      <c r="M296" t="e">
        <f t="shared" si="54"/>
        <v>#VALUE!</v>
      </c>
      <c r="N296">
        <f t="shared" si="55"/>
        <v>1</v>
      </c>
      <c r="O296" t="e">
        <f t="shared" si="56"/>
        <v>#VALUE!</v>
      </c>
      <c r="P296" t="e">
        <f t="shared" si="57"/>
        <v>#VALUE!</v>
      </c>
      <c r="Q296">
        <f t="shared" si="58"/>
        <v>16</v>
      </c>
      <c r="R296" t="e">
        <f t="shared" si="59"/>
        <v>#VALUE!</v>
      </c>
      <c r="U296">
        <v>16</v>
      </c>
      <c r="W296">
        <f t="shared" si="60"/>
        <v>16</v>
      </c>
      <c r="X296">
        <f t="shared" si="61"/>
        <v>23</v>
      </c>
      <c r="Y296">
        <f t="shared" si="62"/>
        <v>17</v>
      </c>
      <c r="Z296">
        <f t="shared" si="63"/>
        <v>23</v>
      </c>
      <c r="AA296">
        <f t="shared" si="64"/>
        <v>38</v>
      </c>
    </row>
    <row r="297" spans="1:27" x14ac:dyDescent="0.4">
      <c r="A297" t="s">
        <v>3361</v>
      </c>
      <c r="B297" s="53">
        <v>31</v>
      </c>
      <c r="C297" t="s">
        <v>3364</v>
      </c>
      <c r="D297" t="s">
        <v>3365</v>
      </c>
      <c r="E297" s="53" t="s">
        <v>5122</v>
      </c>
      <c r="F297" s="53" t="s">
        <v>5123</v>
      </c>
      <c r="G297" s="53" t="s">
        <v>5124</v>
      </c>
      <c r="H297" s="53" t="s">
        <v>5122</v>
      </c>
      <c r="I297" s="53" t="s">
        <v>4650</v>
      </c>
      <c r="J297" t="s">
        <v>5125</v>
      </c>
      <c r="K297" t="str">
        <f t="shared" si="52"/>
        <v>GGAGACGACTCAAACTCCCCTACTCCAATGTGGGGTTTACTTTGGGATAAGGGAAATGTCACACGATTATAACTGG</v>
      </c>
      <c r="L297" t="str">
        <f t="shared" si="53"/>
        <v>GGTCAATATTAGCACACTGTAAAGGGAATAGGGTTTCATTTGGGGTGTAACCTCATCCCCTCAAACTCAGCAGAGG</v>
      </c>
      <c r="M297">
        <f t="shared" si="54"/>
        <v>1</v>
      </c>
      <c r="N297" t="e">
        <f t="shared" si="55"/>
        <v>#VALUE!</v>
      </c>
      <c r="O297">
        <f t="shared" si="56"/>
        <v>25</v>
      </c>
      <c r="P297" t="e">
        <f t="shared" si="57"/>
        <v>#VALUE!</v>
      </c>
      <c r="Q297" t="e">
        <f t="shared" si="58"/>
        <v>#VALUE!</v>
      </c>
      <c r="R297" t="e">
        <f t="shared" si="59"/>
        <v>#VALUE!</v>
      </c>
      <c r="S297">
        <v>25</v>
      </c>
      <c r="W297">
        <f t="shared" si="60"/>
        <v>25</v>
      </c>
      <c r="X297">
        <f t="shared" si="61"/>
        <v>14</v>
      </c>
      <c r="Y297">
        <f t="shared" si="62"/>
        <v>14</v>
      </c>
      <c r="Z297">
        <f t="shared" si="63"/>
        <v>14</v>
      </c>
      <c r="AA297">
        <f t="shared" si="64"/>
        <v>38</v>
      </c>
    </row>
    <row r="298" spans="1:27" x14ac:dyDescent="0.4">
      <c r="A298" s="54" t="s">
        <v>5315</v>
      </c>
      <c r="B298" s="55"/>
      <c r="C298" s="54" t="s">
        <v>2018</v>
      </c>
      <c r="D298" s="54" t="s">
        <v>2019</v>
      </c>
      <c r="E298" s="55" t="s">
        <v>2016</v>
      </c>
      <c r="F298" s="55" t="s">
        <v>2017</v>
      </c>
      <c r="G298" s="55" t="s">
        <v>5316</v>
      </c>
      <c r="H298" s="55" t="s">
        <v>2017</v>
      </c>
      <c r="I298" s="55" t="s">
        <v>4650</v>
      </c>
      <c r="J298" s="54" t="s">
        <v>5317</v>
      </c>
      <c r="K298" t="str">
        <f t="shared" si="52"/>
        <v>CGGGACGGACGTTGAAGTTCTAGTCACAGTAGAAGCCGGGTTATCCTGTAAAAGAGATCCAGATGTAGTTCTGCAA</v>
      </c>
      <c r="L298" t="str">
        <f t="shared" si="53"/>
        <v>AACGTCTTGATGTAGACCTAGAGAAAATGTCCTATTGGGCCGAAGATGACACTGATCTTGAAGTTGCAGGCAGGGC</v>
      </c>
      <c r="M298">
        <f t="shared" si="54"/>
        <v>1</v>
      </c>
      <c r="N298" t="e">
        <f t="shared" si="55"/>
        <v>#VALUE!</v>
      </c>
      <c r="O298" t="e">
        <f t="shared" si="56"/>
        <v>#VALUE!</v>
      </c>
      <c r="P298" t="e">
        <f t="shared" si="57"/>
        <v>#VALUE!</v>
      </c>
      <c r="Q298">
        <f t="shared" si="58"/>
        <v>21</v>
      </c>
      <c r="R298" t="e">
        <f t="shared" si="59"/>
        <v>#VALUE!</v>
      </c>
      <c r="U298">
        <v>21</v>
      </c>
      <c r="W298">
        <f t="shared" si="60"/>
        <v>21</v>
      </c>
      <c r="X298">
        <f t="shared" si="61"/>
        <v>16</v>
      </c>
      <c r="Y298">
        <f t="shared" si="62"/>
        <v>18</v>
      </c>
      <c r="Z298">
        <f t="shared" si="63"/>
        <v>18</v>
      </c>
      <c r="AA298">
        <f t="shared" si="64"/>
        <v>38</v>
      </c>
    </row>
    <row r="299" spans="1:27" x14ac:dyDescent="0.4">
      <c r="A299" s="64" t="s">
        <v>5315</v>
      </c>
      <c r="B299" s="69" t="e">
        <v>#VALUE!</v>
      </c>
      <c r="C299" s="64" t="s">
        <v>2018</v>
      </c>
      <c r="D299" s="64" t="s">
        <v>2019</v>
      </c>
      <c r="E299" s="66" t="s">
        <v>2016</v>
      </c>
      <c r="F299" s="66" t="s">
        <v>2017</v>
      </c>
      <c r="G299" s="66" t="s">
        <v>5316</v>
      </c>
      <c r="H299" s="66" t="s">
        <v>2017</v>
      </c>
      <c r="I299" s="66" t="s">
        <v>4650</v>
      </c>
      <c r="J299" s="64" t="s">
        <v>5319</v>
      </c>
      <c r="K299" t="str">
        <f t="shared" si="52"/>
        <v>CGGGACGGACGTTGAAGTTTTAGTCACAGTAGAAGCCGGTTTATCCGGTAAAAGAGATCCAGATGTAGTTCTGCAA</v>
      </c>
      <c r="L299" t="str">
        <f t="shared" si="53"/>
        <v>AACGTCTTGATGTAGACCTAGAGAAAATGGCCTATTTGGCCGAAGATGACACTGATTTTGAAGTTGCAGGCAGGGC</v>
      </c>
      <c r="M299">
        <f t="shared" si="54"/>
        <v>1</v>
      </c>
      <c r="N299" t="e">
        <f t="shared" si="55"/>
        <v>#VALUE!</v>
      </c>
      <c r="O299" t="e">
        <f t="shared" si="56"/>
        <v>#VALUE!</v>
      </c>
      <c r="P299" t="e">
        <f t="shared" si="57"/>
        <v>#VALUE!</v>
      </c>
      <c r="Q299">
        <f t="shared" si="58"/>
        <v>21</v>
      </c>
      <c r="R299" t="e">
        <f t="shared" si="59"/>
        <v>#VALUE!</v>
      </c>
      <c r="U299">
        <v>21</v>
      </c>
      <c r="W299">
        <f t="shared" si="60"/>
        <v>21</v>
      </c>
      <c r="X299">
        <f t="shared" si="61"/>
        <v>16</v>
      </c>
      <c r="Y299">
        <f t="shared" si="62"/>
        <v>18</v>
      </c>
      <c r="Z299">
        <f t="shared" si="63"/>
        <v>18</v>
      </c>
      <c r="AA299">
        <f t="shared" si="64"/>
        <v>38</v>
      </c>
    </row>
    <row r="300" spans="1:27" x14ac:dyDescent="0.4">
      <c r="A300" s="54" t="s">
        <v>5349</v>
      </c>
      <c r="B300" s="55">
        <v>31</v>
      </c>
      <c r="C300" s="54" t="s">
        <v>3516</v>
      </c>
      <c r="D300" s="54" t="s">
        <v>3517</v>
      </c>
      <c r="E300" s="55" t="s">
        <v>5350</v>
      </c>
      <c r="F300" s="55" t="s">
        <v>5351</v>
      </c>
      <c r="G300" s="55" t="s">
        <v>5352</v>
      </c>
      <c r="H300" s="55" t="s">
        <v>5350</v>
      </c>
      <c r="I300" s="55" t="s">
        <v>4650</v>
      </c>
      <c r="J300" s="54" t="s">
        <v>5353</v>
      </c>
      <c r="K300" t="str">
        <f t="shared" si="52"/>
        <v>CGCATGACTCGGACCTACTGTTACTGAGAGTCGTAGACGGGGGGATGCCCTTGATGATGGTCTTGGACCCCCTCTT</v>
      </c>
      <c r="L300" t="str">
        <f t="shared" si="53"/>
        <v>TTCTCCCCCAGGTTCTGGTAGTAGTTCCCGTAGGGGGGCAGATGCTGAGAGTCATTGTCATCCAGGCTCAGTACGC</v>
      </c>
      <c r="M300">
        <f t="shared" si="54"/>
        <v>1</v>
      </c>
      <c r="N300" t="e">
        <f t="shared" si="55"/>
        <v>#VALUE!</v>
      </c>
      <c r="O300">
        <f t="shared" si="56"/>
        <v>23</v>
      </c>
      <c r="P300" t="e">
        <f t="shared" si="57"/>
        <v>#VALUE!</v>
      </c>
      <c r="Q300" t="e">
        <f t="shared" si="58"/>
        <v>#VALUE!</v>
      </c>
      <c r="R300" t="e">
        <f t="shared" si="59"/>
        <v>#VALUE!</v>
      </c>
      <c r="S300">
        <v>23</v>
      </c>
      <c r="W300">
        <f t="shared" si="60"/>
        <v>23</v>
      </c>
      <c r="X300">
        <f t="shared" si="61"/>
        <v>16</v>
      </c>
      <c r="Y300">
        <f t="shared" si="62"/>
        <v>16</v>
      </c>
      <c r="Z300">
        <f t="shared" si="63"/>
        <v>16</v>
      </c>
      <c r="AA300">
        <f t="shared" si="64"/>
        <v>38</v>
      </c>
    </row>
    <row r="301" spans="1:27" x14ac:dyDescent="0.4">
      <c r="A301" s="54" t="s">
        <v>5349</v>
      </c>
      <c r="B301" s="55">
        <v>31</v>
      </c>
      <c r="C301" s="54" t="s">
        <v>3516</v>
      </c>
      <c r="D301" s="54" t="s">
        <v>3517</v>
      </c>
      <c r="E301" s="55" t="s">
        <v>5350</v>
      </c>
      <c r="F301" s="55" t="s">
        <v>5351</v>
      </c>
      <c r="G301" s="55" t="s">
        <v>5352</v>
      </c>
      <c r="H301" s="55" t="s">
        <v>5350</v>
      </c>
      <c r="I301" s="55" t="s">
        <v>4650</v>
      </c>
      <c r="J301" s="54" t="s">
        <v>5355</v>
      </c>
      <c r="K301" t="str">
        <f t="shared" si="52"/>
        <v>CGCATGACTCGGACCTACTGTTACTGAGAGTCGTAGACGGTGGGATGCCCTTGATGATGGTCTTGGACCCCCTCTA</v>
      </c>
      <c r="L301" t="str">
        <f t="shared" si="53"/>
        <v>ATCTCCCCCAGGTTCTGGTAGTAGTTCCCGTAGGGTGGCAGATGCTGAGAGTCATTGTCATCCAGGCTCAGTACGC</v>
      </c>
      <c r="M301">
        <f t="shared" si="54"/>
        <v>1</v>
      </c>
      <c r="N301" t="e">
        <f t="shared" si="55"/>
        <v>#VALUE!</v>
      </c>
      <c r="O301">
        <f t="shared" si="56"/>
        <v>23</v>
      </c>
      <c r="P301" t="e">
        <f t="shared" si="57"/>
        <v>#VALUE!</v>
      </c>
      <c r="Q301" t="e">
        <f t="shared" si="58"/>
        <v>#VALUE!</v>
      </c>
      <c r="R301" t="e">
        <f t="shared" si="59"/>
        <v>#VALUE!</v>
      </c>
      <c r="S301">
        <v>23</v>
      </c>
      <c r="W301">
        <f t="shared" si="60"/>
        <v>23</v>
      </c>
      <c r="X301">
        <f t="shared" si="61"/>
        <v>16</v>
      </c>
      <c r="Y301">
        <f t="shared" si="62"/>
        <v>16</v>
      </c>
      <c r="Z301">
        <f t="shared" si="63"/>
        <v>16</v>
      </c>
      <c r="AA301">
        <f t="shared" si="64"/>
        <v>38</v>
      </c>
    </row>
    <row r="302" spans="1:27" x14ac:dyDescent="0.4">
      <c r="A302" t="s">
        <v>1024</v>
      </c>
      <c r="B302" s="53">
        <v>28</v>
      </c>
      <c r="C302" t="s">
        <v>1027</v>
      </c>
      <c r="D302" t="s">
        <v>5844</v>
      </c>
      <c r="E302" s="53" t="s">
        <v>1025</v>
      </c>
      <c r="F302" s="53" t="s">
        <v>1026</v>
      </c>
      <c r="G302" s="53" t="s">
        <v>5845</v>
      </c>
      <c r="H302" s="53" t="s">
        <v>1025</v>
      </c>
      <c r="I302" s="53" t="s">
        <v>4650</v>
      </c>
      <c r="J302" t="s">
        <v>5846</v>
      </c>
      <c r="K302" t="str">
        <f t="shared" si="52"/>
        <v>ACTCCATAATGAACGACTCAAACGGACTTAGGACATTCTAAGCCCTGTACGTCCTACAAAGACGTCTATTTAATGG</v>
      </c>
      <c r="L302" t="str">
        <f t="shared" si="53"/>
        <v>GGTAATTTATCTGCAGAAACATCCTGCATGTCCCGAATCTTACAGGATTCAGGCAAACTCAGCAAGTAATACCTCA</v>
      </c>
      <c r="M302">
        <f t="shared" si="54"/>
        <v>1</v>
      </c>
      <c r="N302" t="e">
        <f t="shared" si="55"/>
        <v>#VALUE!</v>
      </c>
      <c r="O302">
        <f t="shared" si="56"/>
        <v>25</v>
      </c>
      <c r="P302" t="e">
        <f t="shared" si="57"/>
        <v>#VALUE!</v>
      </c>
      <c r="Q302" t="e">
        <f t="shared" si="58"/>
        <v>#VALUE!</v>
      </c>
      <c r="R302" t="e">
        <f t="shared" si="59"/>
        <v>#VALUE!</v>
      </c>
      <c r="S302">
        <v>25</v>
      </c>
      <c r="W302">
        <f t="shared" si="60"/>
        <v>25</v>
      </c>
      <c r="X302">
        <f t="shared" si="61"/>
        <v>14</v>
      </c>
      <c r="Y302">
        <f t="shared" si="62"/>
        <v>14</v>
      </c>
      <c r="Z302">
        <f t="shared" si="63"/>
        <v>14</v>
      </c>
      <c r="AA302">
        <f t="shared" si="64"/>
        <v>38</v>
      </c>
    </row>
    <row r="303" spans="1:27" x14ac:dyDescent="0.4">
      <c r="A303" t="s">
        <v>2820</v>
      </c>
      <c r="B303" s="53">
        <v>28</v>
      </c>
      <c r="C303" t="s">
        <v>2823</v>
      </c>
      <c r="D303" t="s">
        <v>5936</v>
      </c>
      <c r="E303" s="53" t="s">
        <v>2821</v>
      </c>
      <c r="F303" s="53" t="s">
        <v>2822</v>
      </c>
      <c r="G303" s="53" t="s">
        <v>5937</v>
      </c>
      <c r="H303" s="53" t="s">
        <v>2822</v>
      </c>
      <c r="I303" s="53" t="s">
        <v>4650</v>
      </c>
      <c r="J303" t="s">
        <v>5938</v>
      </c>
      <c r="K303" t="str">
        <f t="shared" si="52"/>
        <v>GGTTACCACTAAAATCTTGGTAATGTCACAACTTACCGACACTATCATCTTTTGTCTCGTACCTAGTTGTCGTAAC</v>
      </c>
      <c r="L303" t="str">
        <f t="shared" si="53"/>
        <v>CAATGCTGTTGATCCATGCTCTGTTTTCTACTATCACAGCCATTCAACACTGTAATGGTTCTAAAATCACCATTGG</v>
      </c>
      <c r="M303">
        <f t="shared" si="54"/>
        <v>1</v>
      </c>
      <c r="N303" t="e">
        <f t="shared" si="55"/>
        <v>#VALUE!</v>
      </c>
      <c r="O303" t="e">
        <f t="shared" si="56"/>
        <v>#VALUE!</v>
      </c>
      <c r="P303" t="e">
        <f t="shared" si="57"/>
        <v>#VALUE!</v>
      </c>
      <c r="Q303">
        <f t="shared" si="58"/>
        <v>26</v>
      </c>
      <c r="R303" t="e">
        <f t="shared" si="59"/>
        <v>#VALUE!</v>
      </c>
      <c r="U303">
        <v>26</v>
      </c>
      <c r="W303">
        <f t="shared" si="60"/>
        <v>26</v>
      </c>
      <c r="X303">
        <f t="shared" si="61"/>
        <v>13</v>
      </c>
      <c r="Y303">
        <f t="shared" si="62"/>
        <v>13</v>
      </c>
      <c r="Z303">
        <f t="shared" si="63"/>
        <v>13</v>
      </c>
      <c r="AA303">
        <f t="shared" si="64"/>
        <v>38</v>
      </c>
    </row>
    <row r="304" spans="1:27" x14ac:dyDescent="0.4">
      <c r="A304" t="s">
        <v>829</v>
      </c>
      <c r="B304" s="53">
        <v>50</v>
      </c>
      <c r="C304" t="s">
        <v>832</v>
      </c>
      <c r="D304" t="s">
        <v>833</v>
      </c>
      <c r="E304" s="53" t="s">
        <v>830</v>
      </c>
      <c r="F304" s="53" t="s">
        <v>831</v>
      </c>
      <c r="G304" s="53" t="s">
        <v>5460</v>
      </c>
      <c r="H304" s="53" t="s">
        <v>5461</v>
      </c>
      <c r="I304" s="53" t="s">
        <v>157</v>
      </c>
      <c r="J304" t="s">
        <v>5462</v>
      </c>
      <c r="K304" t="str">
        <f t="shared" si="52"/>
        <v>ACGGTGGAGTCAAAATCACAATATAGGTACATAATTTTTATCGTTTTCTCACTTTTACCAAATCACTGTCCAACCG</v>
      </c>
      <c r="L304" t="str">
        <f t="shared" si="53"/>
        <v>GCCAACCTGTCACTAAACCATTTTCACTCTTTTGCTATTTTTAATACATGGATATAACACTAAAACTGAGGTGGCA</v>
      </c>
      <c r="M304">
        <f t="shared" si="54"/>
        <v>1</v>
      </c>
      <c r="N304" t="e">
        <f t="shared" si="55"/>
        <v>#VALUE!</v>
      </c>
      <c r="O304" t="e">
        <f t="shared" si="56"/>
        <v>#VALUE!</v>
      </c>
      <c r="P304" t="e">
        <f t="shared" si="57"/>
        <v>#VALUE!</v>
      </c>
      <c r="Q304" t="e">
        <f t="shared" si="58"/>
        <v>#VALUE!</v>
      </c>
      <c r="R304">
        <f t="shared" si="59"/>
        <v>18</v>
      </c>
      <c r="V304">
        <v>18</v>
      </c>
      <c r="W304">
        <f t="shared" si="60"/>
        <v>18</v>
      </c>
      <c r="X304">
        <f t="shared" si="61"/>
        <v>20</v>
      </c>
      <c r="Y304">
        <f t="shared" si="62"/>
        <v>17</v>
      </c>
      <c r="Z304">
        <f t="shared" si="63"/>
        <v>20</v>
      </c>
      <c r="AA304">
        <f t="shared" si="64"/>
        <v>37</v>
      </c>
    </row>
    <row r="305" spans="1:27" x14ac:dyDescent="0.4">
      <c r="A305" t="s">
        <v>3732</v>
      </c>
      <c r="B305" s="53">
        <v>28</v>
      </c>
      <c r="C305" t="s">
        <v>3735</v>
      </c>
      <c r="D305" t="s">
        <v>3736</v>
      </c>
      <c r="E305" s="53" t="s">
        <v>3733</v>
      </c>
      <c r="F305" s="53" t="s">
        <v>3734</v>
      </c>
      <c r="G305" s="53" t="s">
        <v>5047</v>
      </c>
      <c r="H305" s="53" t="s">
        <v>3733</v>
      </c>
      <c r="I305" s="53" t="s">
        <v>4650</v>
      </c>
      <c r="J305" t="s">
        <v>5048</v>
      </c>
      <c r="K305" t="str">
        <f t="shared" si="52"/>
        <v>TCCAGGAGACAGCGTGGATGGTCTACTTGTTGAAGTGTCCAGTGGTCTGGAGCGGAGGTCTAGCCTTCTCGTGTGC</v>
      </c>
      <c r="L305" t="str">
        <f t="shared" si="53"/>
        <v>CGTGTGCTCTTCCGATCTGGAGGCGAGGTCTGGTGACCTGTGAAGTTGTTCATCTGGTAGGTGCGACAGAGGACCT</v>
      </c>
      <c r="M305">
        <f t="shared" si="54"/>
        <v>1</v>
      </c>
      <c r="N305" t="e">
        <f t="shared" si="55"/>
        <v>#VALUE!</v>
      </c>
      <c r="O305">
        <f t="shared" si="56"/>
        <v>20</v>
      </c>
      <c r="P305" t="e">
        <f t="shared" si="57"/>
        <v>#VALUE!</v>
      </c>
      <c r="Q305" t="e">
        <f t="shared" si="58"/>
        <v>#VALUE!</v>
      </c>
      <c r="R305" t="e">
        <f t="shared" si="59"/>
        <v>#VALUE!</v>
      </c>
      <c r="S305">
        <v>20</v>
      </c>
      <c r="W305">
        <f t="shared" si="60"/>
        <v>20</v>
      </c>
      <c r="X305">
        <f t="shared" si="61"/>
        <v>18</v>
      </c>
      <c r="Y305">
        <f t="shared" si="62"/>
        <v>18</v>
      </c>
      <c r="Z305">
        <f t="shared" si="63"/>
        <v>18</v>
      </c>
      <c r="AA305">
        <f t="shared" si="64"/>
        <v>37</v>
      </c>
    </row>
    <row r="306" spans="1:27" x14ac:dyDescent="0.4">
      <c r="A306" t="s">
        <v>1915</v>
      </c>
      <c r="B306" s="53">
        <v>30</v>
      </c>
      <c r="C306" t="s">
        <v>1918</v>
      </c>
      <c r="D306" t="s">
        <v>1919</v>
      </c>
      <c r="E306" s="53" t="s">
        <v>1916</v>
      </c>
      <c r="F306" s="53" t="s">
        <v>1917</v>
      </c>
      <c r="G306" s="53" t="s">
        <v>5084</v>
      </c>
      <c r="H306" s="53" t="s">
        <v>1916</v>
      </c>
      <c r="I306" s="53" t="s">
        <v>4650</v>
      </c>
      <c r="J306" t="s">
        <v>5085</v>
      </c>
      <c r="K306" t="str">
        <f t="shared" si="52"/>
        <v>ACCCTATCTTGTCCTCGAATTTGTCTTCGGGTCGAGGGTGAGGAGTGGGGAGGGAGTGTAGATGACGAGATCATAT</v>
      </c>
      <c r="L306" t="str">
        <f t="shared" si="53"/>
        <v>TATACTAGAGCAGTAGATGTGAGGGAGGGGTGAGGAGTGGGAGCTGGGCTTCTGTTTAAGCTCCTGTTCTATCCCA</v>
      </c>
      <c r="M306">
        <f t="shared" si="54"/>
        <v>1</v>
      </c>
      <c r="N306" t="e">
        <f t="shared" si="55"/>
        <v>#VALUE!</v>
      </c>
      <c r="O306">
        <f t="shared" si="56"/>
        <v>24</v>
      </c>
      <c r="P306" t="e">
        <f t="shared" si="57"/>
        <v>#VALUE!</v>
      </c>
      <c r="Q306" t="e">
        <f t="shared" si="58"/>
        <v>#VALUE!</v>
      </c>
      <c r="R306" t="e">
        <f t="shared" si="59"/>
        <v>#VALUE!</v>
      </c>
      <c r="S306">
        <v>24</v>
      </c>
      <c r="W306">
        <f t="shared" si="60"/>
        <v>24</v>
      </c>
      <c r="X306">
        <f t="shared" si="61"/>
        <v>14</v>
      </c>
      <c r="Y306">
        <f t="shared" si="62"/>
        <v>14</v>
      </c>
      <c r="Z306">
        <f t="shared" si="63"/>
        <v>14</v>
      </c>
      <c r="AA306">
        <f t="shared" si="64"/>
        <v>37</v>
      </c>
    </row>
    <row r="307" spans="1:27" x14ac:dyDescent="0.4">
      <c r="A307" t="s">
        <v>1915</v>
      </c>
      <c r="C307" t="s">
        <v>1918</v>
      </c>
      <c r="D307" t="s">
        <v>1919</v>
      </c>
      <c r="E307" s="53" t="s">
        <v>1916</v>
      </c>
      <c r="F307" s="53" t="s">
        <v>1917</v>
      </c>
      <c r="G307" s="53" t="s">
        <v>5084</v>
      </c>
      <c r="H307" s="53" t="s">
        <v>1916</v>
      </c>
      <c r="I307" s="53" t="s">
        <v>4650</v>
      </c>
      <c r="J307" t="s">
        <v>5088</v>
      </c>
      <c r="K307" t="str">
        <f t="shared" si="52"/>
        <v>ACCCTATCTTGTCCTCGAATTTGTCTTCGGGTCGAGGGTGAGGAGTAGGGAGGGAGTGTGGATGATGAGATCATAT</v>
      </c>
      <c r="L307" t="str">
        <f t="shared" si="53"/>
        <v>TATACTAGAGTAGTAGGTGTGAGGGAGGGATGAGGAGTGGGAGCTGGGCTTCTGTTTAAGCTCCTGTTCTATCCCA</v>
      </c>
      <c r="M307">
        <f t="shared" si="54"/>
        <v>1</v>
      </c>
      <c r="N307" t="e">
        <f t="shared" si="55"/>
        <v>#VALUE!</v>
      </c>
      <c r="O307">
        <f t="shared" si="56"/>
        <v>24</v>
      </c>
      <c r="P307" t="e">
        <f t="shared" si="57"/>
        <v>#VALUE!</v>
      </c>
      <c r="Q307" t="e">
        <f t="shared" si="58"/>
        <v>#VALUE!</v>
      </c>
      <c r="R307" t="e">
        <f t="shared" si="59"/>
        <v>#VALUE!</v>
      </c>
      <c r="S307">
        <v>24</v>
      </c>
      <c r="W307">
        <f t="shared" si="60"/>
        <v>24</v>
      </c>
      <c r="X307">
        <f t="shared" si="61"/>
        <v>14</v>
      </c>
      <c r="Y307">
        <f t="shared" si="62"/>
        <v>14</v>
      </c>
      <c r="Z307">
        <f t="shared" si="63"/>
        <v>14</v>
      </c>
      <c r="AA307">
        <f t="shared" si="64"/>
        <v>37</v>
      </c>
    </row>
    <row r="308" spans="1:27" x14ac:dyDescent="0.4">
      <c r="A308" t="s">
        <v>1881</v>
      </c>
      <c r="B308" s="53">
        <v>30</v>
      </c>
      <c r="C308" t="s">
        <v>1884</v>
      </c>
      <c r="D308" t="s">
        <v>1885</v>
      </c>
      <c r="E308" s="53" t="s">
        <v>1882</v>
      </c>
      <c r="F308" s="53" t="s">
        <v>1883</v>
      </c>
      <c r="G308" s="53" t="s">
        <v>5238</v>
      </c>
      <c r="H308" s="53" t="s">
        <v>1882</v>
      </c>
      <c r="I308" s="53" t="s">
        <v>4650</v>
      </c>
      <c r="J308" t="s">
        <v>5239</v>
      </c>
      <c r="K308" t="str">
        <f t="shared" si="52"/>
        <v>ACGGCACTCTTTGACCAGTTTAATTCTACCATACATAATTTACATGTCTTTCTACATGTACAAAAGATGTTGAGAC</v>
      </c>
      <c r="L308" t="str">
        <f t="shared" si="53"/>
        <v>CAGAGTTGTAGAAAACATGTACATCTTTCTGTACATTTAATACATACCATCTTAATTTGACCAGTTTCTCACGGCA</v>
      </c>
      <c r="M308">
        <f t="shared" si="54"/>
        <v>1</v>
      </c>
      <c r="N308" t="e">
        <f t="shared" si="55"/>
        <v>#VALUE!</v>
      </c>
      <c r="O308">
        <f t="shared" si="56"/>
        <v>24</v>
      </c>
      <c r="P308" t="e">
        <f t="shared" si="57"/>
        <v>#VALUE!</v>
      </c>
      <c r="Q308" t="e">
        <f t="shared" si="58"/>
        <v>#VALUE!</v>
      </c>
      <c r="R308" t="e">
        <f t="shared" si="59"/>
        <v>#VALUE!</v>
      </c>
      <c r="S308">
        <v>24</v>
      </c>
      <c r="W308">
        <f t="shared" si="60"/>
        <v>24</v>
      </c>
      <c r="X308">
        <f t="shared" si="61"/>
        <v>14</v>
      </c>
      <c r="Y308">
        <f t="shared" si="62"/>
        <v>14</v>
      </c>
      <c r="Z308">
        <f t="shared" si="63"/>
        <v>14</v>
      </c>
      <c r="AA308">
        <f t="shared" si="64"/>
        <v>37</v>
      </c>
    </row>
    <row r="309" spans="1:27" x14ac:dyDescent="0.4">
      <c r="A309" t="s">
        <v>1771</v>
      </c>
      <c r="B309" s="53">
        <v>31</v>
      </c>
      <c r="C309" t="s">
        <v>1774</v>
      </c>
      <c r="D309" t="s">
        <v>1775</v>
      </c>
      <c r="E309" s="53" t="s">
        <v>1772</v>
      </c>
      <c r="F309" s="53" t="s">
        <v>1773</v>
      </c>
      <c r="G309" s="53" t="s">
        <v>5434</v>
      </c>
      <c r="H309" s="53" t="s">
        <v>1772</v>
      </c>
      <c r="I309" s="53" t="s">
        <v>4650</v>
      </c>
      <c r="J309" t="s">
        <v>5435</v>
      </c>
      <c r="K309" t="str">
        <f t="shared" si="52"/>
        <v>ACAACAGAGCCTGACGTACTGCATACACGTTACGTACAGACGATATACGTATACAATGTACATATACGTATACAAA</v>
      </c>
      <c r="L309" t="str">
        <f t="shared" si="53"/>
        <v>AAACATATGCATATACATGTAACATATGCATATAGCAGACATGCATTGCACATACGTCATGCAGTCCGAGACAACA</v>
      </c>
      <c r="M309">
        <f t="shared" si="54"/>
        <v>1</v>
      </c>
      <c r="N309" t="e">
        <f t="shared" si="55"/>
        <v>#VALUE!</v>
      </c>
      <c r="O309">
        <f t="shared" si="56"/>
        <v>21</v>
      </c>
      <c r="P309" t="e">
        <f t="shared" si="57"/>
        <v>#VALUE!</v>
      </c>
      <c r="Q309" t="e">
        <f t="shared" si="58"/>
        <v>#VALUE!</v>
      </c>
      <c r="R309" t="e">
        <f t="shared" si="59"/>
        <v>#VALUE!</v>
      </c>
      <c r="S309">
        <v>21</v>
      </c>
      <c r="W309">
        <f t="shared" si="60"/>
        <v>21</v>
      </c>
      <c r="X309">
        <f t="shared" si="61"/>
        <v>17</v>
      </c>
      <c r="Y309">
        <f t="shared" si="62"/>
        <v>17</v>
      </c>
      <c r="Z309">
        <f t="shared" si="63"/>
        <v>17</v>
      </c>
      <c r="AA309">
        <f t="shared" si="64"/>
        <v>37</v>
      </c>
    </row>
    <row r="310" spans="1:27" x14ac:dyDescent="0.4">
      <c r="A310" t="s">
        <v>3666</v>
      </c>
      <c r="B310" s="53">
        <v>29</v>
      </c>
      <c r="C310" t="s">
        <v>3669</v>
      </c>
      <c r="D310" t="s">
        <v>3670</v>
      </c>
      <c r="E310" s="53" t="s">
        <v>3667</v>
      </c>
      <c r="F310" s="53" t="s">
        <v>3668</v>
      </c>
      <c r="G310" s="53" t="s">
        <v>5453</v>
      </c>
      <c r="H310" s="53" t="s">
        <v>3667</v>
      </c>
      <c r="I310" s="53" t="s">
        <v>4650</v>
      </c>
      <c r="J310" t="s">
        <v>5454</v>
      </c>
      <c r="K310" t="str">
        <f t="shared" si="52"/>
        <v>GAGGGGGGACCTGAAACCCTGTCTAGGTAGGTGGTGATGGTCTCGAAAGACGTCTTGTGCCACGTTATCTCGTCTA</v>
      </c>
      <c r="L310" t="str">
        <f t="shared" si="53"/>
        <v>ATCTGCTCTATTGCACCGTGTTCTGCAGAAAGCTCTGGTAGTGGTGGATGGATCTGTCCCAAAGTCCAGGGGGGAG</v>
      </c>
      <c r="M310">
        <f t="shared" si="54"/>
        <v>1</v>
      </c>
      <c r="N310" t="e">
        <f t="shared" si="55"/>
        <v>#VALUE!</v>
      </c>
      <c r="O310">
        <f t="shared" si="56"/>
        <v>20</v>
      </c>
      <c r="P310" t="e">
        <f t="shared" si="57"/>
        <v>#VALUE!</v>
      </c>
      <c r="Q310" t="e">
        <f t="shared" si="58"/>
        <v>#VALUE!</v>
      </c>
      <c r="R310" t="e">
        <f t="shared" si="59"/>
        <v>#VALUE!</v>
      </c>
      <c r="S310">
        <v>20</v>
      </c>
      <c r="W310">
        <f t="shared" si="60"/>
        <v>20</v>
      </c>
      <c r="X310">
        <f t="shared" si="61"/>
        <v>18</v>
      </c>
      <c r="Y310">
        <f t="shared" si="62"/>
        <v>16</v>
      </c>
      <c r="Z310">
        <f t="shared" si="63"/>
        <v>18</v>
      </c>
      <c r="AA310">
        <f t="shared" si="64"/>
        <v>37</v>
      </c>
    </row>
    <row r="311" spans="1:27" x14ac:dyDescent="0.4">
      <c r="A311" t="s">
        <v>3024</v>
      </c>
      <c r="B311" s="53">
        <v>27</v>
      </c>
      <c r="C311" t="s">
        <v>3027</v>
      </c>
      <c r="D311" t="s">
        <v>5793</v>
      </c>
      <c r="E311" s="53" t="s">
        <v>3025</v>
      </c>
      <c r="F311" s="53" t="s">
        <v>3026</v>
      </c>
      <c r="G311" s="53" t="s">
        <v>5794</v>
      </c>
      <c r="H311" s="53" t="s">
        <v>3025</v>
      </c>
      <c r="I311" s="53" t="s">
        <v>4650</v>
      </c>
      <c r="J311" t="s">
        <v>5795</v>
      </c>
      <c r="K311" t="str">
        <f t="shared" si="52"/>
        <v>GAAGGTCCTCCATAACAACCAATAGGTAATAGTAATAGACGACGAAATTTACATTATAGAAACAAACTTGCATCCA</v>
      </c>
      <c r="L311" t="str">
        <f t="shared" si="53"/>
        <v>ACCTACGTTCAAACAAAGATATTACATTTAAAGCAGCAGATAATGATAATGGATAACCAACAATACCTCCTGGAAG</v>
      </c>
      <c r="M311">
        <f t="shared" si="54"/>
        <v>1</v>
      </c>
      <c r="N311" t="e">
        <f t="shared" si="55"/>
        <v>#VALUE!</v>
      </c>
      <c r="O311">
        <f t="shared" si="56"/>
        <v>25</v>
      </c>
      <c r="P311" t="e">
        <f t="shared" si="57"/>
        <v>#VALUE!</v>
      </c>
      <c r="Q311" t="e">
        <f t="shared" si="58"/>
        <v>#VALUE!</v>
      </c>
      <c r="R311" t="e">
        <f t="shared" si="59"/>
        <v>#VALUE!</v>
      </c>
      <c r="S311">
        <v>25</v>
      </c>
      <c r="W311">
        <f t="shared" si="60"/>
        <v>25</v>
      </c>
      <c r="X311">
        <f t="shared" si="61"/>
        <v>13</v>
      </c>
      <c r="Y311">
        <f t="shared" si="62"/>
        <v>13</v>
      </c>
      <c r="Z311">
        <f t="shared" si="63"/>
        <v>13</v>
      </c>
      <c r="AA311">
        <f t="shared" si="64"/>
        <v>37</v>
      </c>
    </row>
    <row r="312" spans="1:27" x14ac:dyDescent="0.4">
      <c r="A312" t="s">
        <v>3989</v>
      </c>
      <c r="B312" s="53">
        <v>27</v>
      </c>
      <c r="C312" t="s">
        <v>3992</v>
      </c>
      <c r="D312" t="s">
        <v>5824</v>
      </c>
      <c r="E312" s="53" t="s">
        <v>3990</v>
      </c>
      <c r="F312" s="53" t="s">
        <v>3991</v>
      </c>
      <c r="G312" s="53" t="s">
        <v>5825</v>
      </c>
      <c r="H312" s="53" t="s">
        <v>3991</v>
      </c>
      <c r="I312" s="53" t="s">
        <v>4650</v>
      </c>
      <c r="J312" t="s">
        <v>5826</v>
      </c>
      <c r="K312" t="str">
        <f t="shared" si="52"/>
        <v>TACCAATTTAACTGAGGAGGGATATCCGACAGCAACAGTCACTATTCCGGATGATGACAAGACAGTAGACGTCTAG</v>
      </c>
      <c r="L312" t="str">
        <f t="shared" si="53"/>
        <v>GATCTGCAGATGACAGAACAGTAGTAGGCCTTATCACTGACAACGACAGCCTATAGGGAGGAGTCAATTTAACCAT</v>
      </c>
      <c r="M312">
        <f t="shared" si="54"/>
        <v>1</v>
      </c>
      <c r="N312" t="e">
        <f t="shared" si="55"/>
        <v>#VALUE!</v>
      </c>
      <c r="O312" t="e">
        <f t="shared" si="56"/>
        <v>#VALUE!</v>
      </c>
      <c r="P312" t="e">
        <f t="shared" si="57"/>
        <v>#VALUE!</v>
      </c>
      <c r="Q312">
        <f t="shared" si="58"/>
        <v>25</v>
      </c>
      <c r="R312" t="e">
        <f t="shared" si="59"/>
        <v>#VALUE!</v>
      </c>
      <c r="U312">
        <v>25</v>
      </c>
      <c r="W312">
        <f t="shared" si="60"/>
        <v>25</v>
      </c>
      <c r="X312">
        <f t="shared" si="61"/>
        <v>13</v>
      </c>
      <c r="Y312">
        <f t="shared" si="62"/>
        <v>13</v>
      </c>
      <c r="Z312">
        <f t="shared" si="63"/>
        <v>13</v>
      </c>
      <c r="AA312">
        <f t="shared" si="64"/>
        <v>37</v>
      </c>
    </row>
    <row r="313" spans="1:27" x14ac:dyDescent="0.4">
      <c r="A313" t="s">
        <v>3065</v>
      </c>
      <c r="B313" s="53">
        <v>27</v>
      </c>
      <c r="C313" t="s">
        <v>3068</v>
      </c>
      <c r="D313" t="s">
        <v>5848</v>
      </c>
      <c r="E313" s="53" t="s">
        <v>3066</v>
      </c>
      <c r="F313" s="53" t="s">
        <v>3067</v>
      </c>
      <c r="G313" s="53" t="s">
        <v>5849</v>
      </c>
      <c r="H313" s="53" t="s">
        <v>3066</v>
      </c>
      <c r="I313" s="53" t="s">
        <v>4650</v>
      </c>
      <c r="J313" t="s">
        <v>5850</v>
      </c>
      <c r="K313" t="str">
        <f t="shared" si="52"/>
        <v>AATAAAACCCGAAGTATACCAAGATTACGGTAAAACACAATTTGTTTGAGTCCAGTACTACAACTATAAAAACCTT</v>
      </c>
      <c r="L313" t="str">
        <f t="shared" si="53"/>
        <v>TTCCAAAAATATCAACATCATGACCTGAGTTTGTTTAACACAAAATGGCATTAGAACCATATGAAGCCCAAAATAA</v>
      </c>
      <c r="M313">
        <f t="shared" si="54"/>
        <v>1</v>
      </c>
      <c r="N313" t="e">
        <f t="shared" si="55"/>
        <v>#VALUE!</v>
      </c>
      <c r="O313">
        <f t="shared" si="56"/>
        <v>25</v>
      </c>
      <c r="P313" t="e">
        <f t="shared" si="57"/>
        <v>#VALUE!</v>
      </c>
      <c r="Q313" t="e">
        <f t="shared" si="58"/>
        <v>#VALUE!</v>
      </c>
      <c r="R313" t="e">
        <f t="shared" si="59"/>
        <v>#VALUE!</v>
      </c>
      <c r="S313">
        <v>25</v>
      </c>
      <c r="W313">
        <f t="shared" si="60"/>
        <v>25</v>
      </c>
      <c r="X313">
        <f t="shared" si="61"/>
        <v>13</v>
      </c>
      <c r="Y313">
        <f t="shared" si="62"/>
        <v>13</v>
      </c>
      <c r="Z313">
        <f t="shared" si="63"/>
        <v>13</v>
      </c>
      <c r="AA313">
        <f t="shared" si="64"/>
        <v>37</v>
      </c>
    </row>
    <row r="314" spans="1:27" x14ac:dyDescent="0.4">
      <c r="A314" t="s">
        <v>1959</v>
      </c>
      <c r="B314" s="53">
        <v>48</v>
      </c>
      <c r="C314" t="s">
        <v>1962</v>
      </c>
      <c r="D314" t="s">
        <v>1963</v>
      </c>
      <c r="E314" s="53" t="s">
        <v>1960</v>
      </c>
      <c r="F314" s="53" t="s">
        <v>1961</v>
      </c>
      <c r="G314" s="53" t="s">
        <v>5014</v>
      </c>
      <c r="H314" s="53" t="s">
        <v>5015</v>
      </c>
      <c r="I314" s="53" t="s">
        <v>157</v>
      </c>
      <c r="J314" t="s">
        <v>5016</v>
      </c>
      <c r="K314" t="str">
        <f t="shared" si="52"/>
        <v>TCCAAAAAGTCCAGTACCAAAGGTACTCTCATTCTAGAGACGACCAGTCCCTGAGTGGCTGAGTCACTCCGCAGCC</v>
      </c>
      <c r="L314" t="str">
        <f t="shared" si="53"/>
        <v>CCGACGCCTCACTGAGTCGGTGAGTCCCTGACCAGCAGAGATCTTACTCTCATGGAAACCATGACCTGAAAAACCT</v>
      </c>
      <c r="M314" t="e">
        <f t="shared" si="54"/>
        <v>#VALUE!</v>
      </c>
      <c r="N314">
        <f t="shared" si="55"/>
        <v>1</v>
      </c>
      <c r="O314" t="e">
        <f t="shared" si="56"/>
        <v>#VALUE!</v>
      </c>
      <c r="P314">
        <f t="shared" si="57"/>
        <v>21</v>
      </c>
      <c r="Q314" t="e">
        <f t="shared" si="58"/>
        <v>#VALUE!</v>
      </c>
      <c r="R314" t="e">
        <f t="shared" si="59"/>
        <v>#VALUE!</v>
      </c>
      <c r="T314">
        <v>21</v>
      </c>
      <c r="W314">
        <f t="shared" si="60"/>
        <v>21</v>
      </c>
      <c r="X314">
        <f t="shared" si="61"/>
        <v>16</v>
      </c>
      <c r="Y314">
        <f t="shared" si="62"/>
        <v>14</v>
      </c>
      <c r="Z314">
        <f t="shared" si="63"/>
        <v>16</v>
      </c>
      <c r="AA314">
        <f t="shared" si="64"/>
        <v>36</v>
      </c>
    </row>
    <row r="315" spans="1:27" x14ac:dyDescent="0.4">
      <c r="A315" t="s">
        <v>448</v>
      </c>
      <c r="B315" s="53">
        <v>40</v>
      </c>
      <c r="C315" t="s">
        <v>451</v>
      </c>
      <c r="D315" t="s">
        <v>452</v>
      </c>
      <c r="E315" s="53" t="s">
        <v>449</v>
      </c>
      <c r="F315" s="53" t="s">
        <v>450</v>
      </c>
      <c r="G315" s="53" t="s">
        <v>5079</v>
      </c>
      <c r="H315" s="53" t="s">
        <v>5080</v>
      </c>
      <c r="I315" s="53" t="s">
        <v>157</v>
      </c>
      <c r="J315" t="s">
        <v>5081</v>
      </c>
      <c r="K315" t="str">
        <f t="shared" si="52"/>
        <v>TGGCTAGACGCACCAAGTTGTCGTCACACCTCTCACACCTCTCCTCGCGATCGATCTGACTACTCAGGACGTTGCC</v>
      </c>
      <c r="L315" t="str">
        <f t="shared" si="53"/>
        <v>CCGTTGCAGGACTCATCAGTCTAGCTAGCGCTCCTCTCCACACTCTCCACACTGCTGTTGAACCACGCAGATCGGT</v>
      </c>
      <c r="M315" t="e">
        <f t="shared" si="54"/>
        <v>#VALUE!</v>
      </c>
      <c r="N315">
        <f t="shared" si="55"/>
        <v>1</v>
      </c>
      <c r="O315" t="e">
        <f t="shared" si="56"/>
        <v>#VALUE!</v>
      </c>
      <c r="P315">
        <f t="shared" si="57"/>
        <v>23</v>
      </c>
      <c r="Q315" t="e">
        <f t="shared" si="58"/>
        <v>#VALUE!</v>
      </c>
      <c r="R315" t="e">
        <f t="shared" si="59"/>
        <v>#VALUE!</v>
      </c>
      <c r="T315">
        <v>23</v>
      </c>
      <c r="W315">
        <f t="shared" si="60"/>
        <v>23</v>
      </c>
      <c r="X315">
        <f t="shared" si="61"/>
        <v>14</v>
      </c>
      <c r="Y315">
        <f t="shared" si="62"/>
        <v>14</v>
      </c>
      <c r="Z315">
        <f t="shared" si="63"/>
        <v>14</v>
      </c>
      <c r="AA315">
        <f t="shared" si="64"/>
        <v>36</v>
      </c>
    </row>
    <row r="316" spans="1:27" x14ac:dyDescent="0.4">
      <c r="A316" t="s">
        <v>766</v>
      </c>
      <c r="B316" s="53">
        <v>48</v>
      </c>
      <c r="C316" t="s">
        <v>769</v>
      </c>
      <c r="D316" t="s">
        <v>770</v>
      </c>
      <c r="E316" s="53" t="s">
        <v>767</v>
      </c>
      <c r="F316" s="53" t="s">
        <v>768</v>
      </c>
      <c r="G316" s="53" t="s">
        <v>5198</v>
      </c>
      <c r="H316" s="53" t="s">
        <v>5199</v>
      </c>
      <c r="I316" s="53" t="s">
        <v>157</v>
      </c>
      <c r="J316" t="s">
        <v>5200</v>
      </c>
      <c r="K316" t="str">
        <f t="shared" si="52"/>
        <v>GCGTGAATGTCAGAGATACAGTAAGTAGTGATCCCTATTATTTAGTGTGTCCAACATACTCTTTCAACCAGGACGT</v>
      </c>
      <c r="L316" t="str">
        <f t="shared" si="53"/>
        <v>TGCAGGACCAACTTTCTCATACAACCTGTGTGATTTATTATCCCTAGTGATGAATGACATAGAGACTGTAAGTGCG</v>
      </c>
      <c r="M316" t="e">
        <f t="shared" si="54"/>
        <v>#VALUE!</v>
      </c>
      <c r="N316">
        <f t="shared" si="55"/>
        <v>1</v>
      </c>
      <c r="O316" t="e">
        <f t="shared" si="56"/>
        <v>#VALUE!</v>
      </c>
      <c r="P316">
        <f t="shared" si="57"/>
        <v>23</v>
      </c>
      <c r="Q316" t="e">
        <f t="shared" si="58"/>
        <v>#VALUE!</v>
      </c>
      <c r="R316" t="e">
        <f t="shared" si="59"/>
        <v>#VALUE!</v>
      </c>
      <c r="T316">
        <v>23</v>
      </c>
      <c r="W316">
        <f t="shared" si="60"/>
        <v>23</v>
      </c>
      <c r="X316">
        <f t="shared" si="61"/>
        <v>14</v>
      </c>
      <c r="Y316">
        <f t="shared" si="62"/>
        <v>14</v>
      </c>
      <c r="Z316">
        <f t="shared" si="63"/>
        <v>14</v>
      </c>
      <c r="AA316">
        <f t="shared" si="64"/>
        <v>36</v>
      </c>
    </row>
    <row r="317" spans="1:27" x14ac:dyDescent="0.4">
      <c r="A317" t="s">
        <v>2314</v>
      </c>
      <c r="B317" s="53">
        <v>47</v>
      </c>
      <c r="C317" t="s">
        <v>2317</v>
      </c>
      <c r="D317" t="s">
        <v>2318</v>
      </c>
      <c r="E317" s="53" t="s">
        <v>2315</v>
      </c>
      <c r="F317" s="53" t="s">
        <v>2316</v>
      </c>
      <c r="G317" s="53" t="s">
        <v>5601</v>
      </c>
      <c r="H317" s="53" t="s">
        <v>5602</v>
      </c>
      <c r="I317" s="53" t="s">
        <v>157</v>
      </c>
      <c r="J317" t="s">
        <v>5603</v>
      </c>
      <c r="K317" t="str">
        <f t="shared" si="52"/>
        <v>TGGTCATGGATTTGCAATCTTTCGTTTTGTTCAATCGATCGATCGTGAAGTACCGTCGTACGGAAAGTCTGTATCG</v>
      </c>
      <c r="L317" t="str">
        <f t="shared" si="53"/>
        <v>GCTATGTCTGAAAGGCATGCTGCCATGAAGTGCTAGCTAGCTAACTTGTTTTGCTTTCTAACGTTTAGGTACTGGT</v>
      </c>
      <c r="M317">
        <f t="shared" si="54"/>
        <v>1</v>
      </c>
      <c r="N317" t="e">
        <f t="shared" si="55"/>
        <v>#VALUE!</v>
      </c>
      <c r="O317" t="e">
        <f t="shared" si="56"/>
        <v>#VALUE!</v>
      </c>
      <c r="P317">
        <f t="shared" si="57"/>
        <v>20</v>
      </c>
      <c r="Q317" t="e">
        <f t="shared" si="58"/>
        <v>#VALUE!</v>
      </c>
      <c r="R317" t="e">
        <f t="shared" si="59"/>
        <v>#VALUE!</v>
      </c>
      <c r="T317">
        <v>20</v>
      </c>
      <c r="W317">
        <f t="shared" si="60"/>
        <v>20</v>
      </c>
      <c r="X317">
        <f t="shared" si="61"/>
        <v>17</v>
      </c>
      <c r="Y317">
        <f t="shared" si="62"/>
        <v>16</v>
      </c>
      <c r="Z317">
        <f t="shared" si="63"/>
        <v>17</v>
      </c>
      <c r="AA317">
        <f t="shared" si="64"/>
        <v>36</v>
      </c>
    </row>
    <row r="318" spans="1:27" x14ac:dyDescent="0.4">
      <c r="A318" t="s">
        <v>2281</v>
      </c>
      <c r="C318" t="s">
        <v>2284</v>
      </c>
      <c r="D318" t="s">
        <v>2285</v>
      </c>
      <c r="E318" s="53" t="s">
        <v>2282</v>
      </c>
      <c r="F318" s="53" t="s">
        <v>2283</v>
      </c>
      <c r="G318" s="53" t="s">
        <v>5776</v>
      </c>
      <c r="H318" s="53" t="s">
        <v>5777</v>
      </c>
      <c r="I318" s="53" t="s">
        <v>157</v>
      </c>
      <c r="J318" t="s">
        <v>5778</v>
      </c>
      <c r="K318" t="str">
        <f t="shared" si="52"/>
        <v>GAAAAGCCCAATAAGTACGACAACATACTTTAGAATGCGTCCATGACATAGAACACCAGAGTGGGTCAGACAAAAA</v>
      </c>
      <c r="L318" t="str">
        <f t="shared" si="53"/>
        <v>AAAAACAGACTGGGTGAGACCACAAGATACAGTACCTGCGTAAGATTTCATACAACAGCATGAATAACCCGAAAAG</v>
      </c>
      <c r="M318">
        <f t="shared" si="54"/>
        <v>1</v>
      </c>
      <c r="N318" t="e">
        <f t="shared" si="55"/>
        <v>#VALUE!</v>
      </c>
      <c r="O318" t="e">
        <f t="shared" si="56"/>
        <v>#VALUE!</v>
      </c>
      <c r="P318">
        <f t="shared" si="57"/>
        <v>17</v>
      </c>
      <c r="Q318" t="e">
        <f t="shared" si="58"/>
        <v>#VALUE!</v>
      </c>
      <c r="R318" t="e">
        <f t="shared" si="59"/>
        <v>#VALUE!</v>
      </c>
      <c r="T318">
        <v>17</v>
      </c>
      <c r="W318">
        <f t="shared" si="60"/>
        <v>17</v>
      </c>
      <c r="X318">
        <f t="shared" si="61"/>
        <v>20</v>
      </c>
      <c r="Y318">
        <f t="shared" si="62"/>
        <v>18</v>
      </c>
      <c r="Z318">
        <f t="shared" si="63"/>
        <v>20</v>
      </c>
      <c r="AA318">
        <f t="shared" si="64"/>
        <v>36</v>
      </c>
    </row>
    <row r="319" spans="1:27" x14ac:dyDescent="0.4">
      <c r="A319" t="s">
        <v>2768</v>
      </c>
      <c r="B319" s="53">
        <v>29</v>
      </c>
      <c r="C319" t="s">
        <v>2771</v>
      </c>
      <c r="D319" t="s">
        <v>2772</v>
      </c>
      <c r="E319" s="53" t="s">
        <v>2769</v>
      </c>
      <c r="F319" s="53" t="s">
        <v>2770</v>
      </c>
      <c r="G319" s="53" t="s">
        <v>5231</v>
      </c>
      <c r="H319" s="53" t="s">
        <v>2770</v>
      </c>
      <c r="I319" s="53" t="s">
        <v>4650</v>
      </c>
      <c r="J319" t="s">
        <v>5232</v>
      </c>
      <c r="K319" t="str">
        <f t="shared" si="52"/>
        <v>TGTCTCGACACAGATGGTCTGTAAAAACCAGTTTTCCGTTACGGTAACAGGGAAGAAAGTAAATAAGACTTTGGTC</v>
      </c>
      <c r="L319" t="str">
        <f t="shared" si="53"/>
        <v>CTGGTTTCAGAATAAATGAAAGAAGGGACAATGGCATTGCCTTTTGACCAAAAATGTCTGGTAGACACAGCTCTGT</v>
      </c>
      <c r="M319">
        <f t="shared" si="54"/>
        <v>1</v>
      </c>
      <c r="N319" t="e">
        <f t="shared" si="55"/>
        <v>#VALUE!</v>
      </c>
      <c r="O319" t="e">
        <f t="shared" si="56"/>
        <v>#VALUE!</v>
      </c>
      <c r="P319" t="e">
        <f t="shared" si="57"/>
        <v>#VALUE!</v>
      </c>
      <c r="Q319">
        <f t="shared" si="58"/>
        <v>23</v>
      </c>
      <c r="R319" t="e">
        <f t="shared" si="59"/>
        <v>#VALUE!</v>
      </c>
      <c r="U319">
        <v>23</v>
      </c>
      <c r="W319">
        <f t="shared" si="60"/>
        <v>23</v>
      </c>
      <c r="X319">
        <f t="shared" si="61"/>
        <v>14</v>
      </c>
      <c r="Y319">
        <f t="shared" si="62"/>
        <v>14</v>
      </c>
      <c r="Z319">
        <f t="shared" si="63"/>
        <v>14</v>
      </c>
      <c r="AA319">
        <f t="shared" si="64"/>
        <v>36</v>
      </c>
    </row>
    <row r="320" spans="1:27" x14ac:dyDescent="0.4">
      <c r="A320" t="s">
        <v>2281</v>
      </c>
      <c r="B320" s="53">
        <v>30</v>
      </c>
      <c r="C320" t="s">
        <v>2284</v>
      </c>
      <c r="D320" t="s">
        <v>2285</v>
      </c>
      <c r="E320" s="53" t="s">
        <v>2282</v>
      </c>
      <c r="F320" s="53" t="s">
        <v>2283</v>
      </c>
      <c r="G320" s="53" t="s">
        <v>5772</v>
      </c>
      <c r="H320" s="53" t="s">
        <v>2282</v>
      </c>
      <c r="I320" s="53" t="s">
        <v>4650</v>
      </c>
      <c r="J320" t="s">
        <v>5773</v>
      </c>
      <c r="K320" t="str">
        <f t="shared" si="52"/>
        <v>TTTTTGTCTGACTTACTCTGGTGTTCTATGTCATGGACGCATTCTAAAGTATGTTGTCGTACTTATTGGGCTTTTC</v>
      </c>
      <c r="L320" t="str">
        <f t="shared" si="53"/>
        <v>CTTTTCGGGTTATTCATGCTGTTGTATGAAATCTTACGCAGGTACTGTATCTTGTGGTCTCATTCAGTCTGTTTTT</v>
      </c>
      <c r="M320" t="e">
        <f t="shared" si="54"/>
        <v>#VALUE!</v>
      </c>
      <c r="N320">
        <f t="shared" si="55"/>
        <v>1</v>
      </c>
      <c r="O320">
        <f t="shared" si="56"/>
        <v>17</v>
      </c>
      <c r="P320" t="e">
        <f t="shared" si="57"/>
        <v>#VALUE!</v>
      </c>
      <c r="Q320" t="e">
        <f t="shared" si="58"/>
        <v>#VALUE!</v>
      </c>
      <c r="R320" t="e">
        <f t="shared" si="59"/>
        <v>#VALUE!</v>
      </c>
      <c r="S320">
        <v>17</v>
      </c>
      <c r="W320">
        <f t="shared" si="60"/>
        <v>17</v>
      </c>
      <c r="X320">
        <f t="shared" si="61"/>
        <v>20</v>
      </c>
      <c r="Y320">
        <f t="shared" si="62"/>
        <v>18</v>
      </c>
      <c r="Z320">
        <f t="shared" si="63"/>
        <v>20</v>
      </c>
      <c r="AA320">
        <f t="shared" si="64"/>
        <v>36</v>
      </c>
    </row>
    <row r="321" spans="1:27" x14ac:dyDescent="0.4">
      <c r="A321" t="s">
        <v>2913</v>
      </c>
      <c r="B321" s="53">
        <v>26</v>
      </c>
      <c r="C321" t="s">
        <v>2916</v>
      </c>
      <c r="D321" t="s">
        <v>5820</v>
      </c>
      <c r="E321" s="53" t="s">
        <v>2914</v>
      </c>
      <c r="F321" s="53" t="s">
        <v>2915</v>
      </c>
      <c r="G321" s="53" t="s">
        <v>5821</v>
      </c>
      <c r="H321" s="53" t="s">
        <v>2914</v>
      </c>
      <c r="I321" s="53" t="s">
        <v>4650</v>
      </c>
      <c r="J321" t="s">
        <v>5822</v>
      </c>
      <c r="K321" t="str">
        <f t="shared" si="52"/>
        <v>AGAGTTACACTAACTTTACCTACAGGGACCTCTAGATACTGGAACAGGGAGGCGCGCATAGACACACATCAAACAC</v>
      </c>
      <c r="L321" t="str">
        <f t="shared" si="53"/>
        <v>CACAAACTACACACAGATACGCGCGGAGGGACAAGGTCATAGATCTCCAGGGACATCCATTTCAATCACATTGAGA</v>
      </c>
      <c r="M321">
        <f t="shared" si="54"/>
        <v>1</v>
      </c>
      <c r="N321" t="e">
        <f t="shared" si="55"/>
        <v>#VALUE!</v>
      </c>
      <c r="O321">
        <f t="shared" si="56"/>
        <v>25</v>
      </c>
      <c r="P321" t="e">
        <f t="shared" si="57"/>
        <v>#VALUE!</v>
      </c>
      <c r="Q321" t="e">
        <f t="shared" si="58"/>
        <v>#VALUE!</v>
      </c>
      <c r="R321" t="e">
        <f t="shared" si="59"/>
        <v>#VALUE!</v>
      </c>
      <c r="S321">
        <v>25</v>
      </c>
      <c r="W321">
        <f t="shared" si="60"/>
        <v>25</v>
      </c>
      <c r="X321">
        <f t="shared" si="61"/>
        <v>12</v>
      </c>
      <c r="Y321">
        <f t="shared" si="62"/>
        <v>12</v>
      </c>
      <c r="Z321">
        <f t="shared" si="63"/>
        <v>12</v>
      </c>
      <c r="AA321">
        <f t="shared" si="64"/>
        <v>36</v>
      </c>
    </row>
    <row r="322" spans="1:27" x14ac:dyDescent="0.4">
      <c r="A322" t="s">
        <v>3014</v>
      </c>
      <c r="B322" s="53">
        <v>26</v>
      </c>
      <c r="C322" t="s">
        <v>3017</v>
      </c>
      <c r="D322" t="s">
        <v>5977</v>
      </c>
      <c r="E322" s="53" t="s">
        <v>3015</v>
      </c>
      <c r="F322" s="53" t="s">
        <v>3016</v>
      </c>
      <c r="G322" s="53" t="s">
        <v>5978</v>
      </c>
      <c r="H322" s="53" t="s">
        <v>3015</v>
      </c>
      <c r="I322" s="53" t="s">
        <v>4650</v>
      </c>
      <c r="J322" t="s">
        <v>5979</v>
      </c>
      <c r="K322" t="str">
        <f t="shared" ref="K322:K385" si="65" xml:space="preserve"> SUBSTITUTE( SUBSTITUTE( SUBSTITUTE( SUBSTITUTE( SUBSTITUTE( SUBSTITUTE( SUBSTITUTE( SUBSTITUTE( J322, "A", 1), "C", 2), "G", 3),"T", 4), 1, "T"), 2, "G"), 3, "C"), 4, "A")</f>
        <v>CGACGATAAAGGCTGGAATGTTATCGATAATTTTCCGGGCGTGGATCGTCAAAGGTGTCCTGGACTGTGTCTAGTT</v>
      </c>
      <c r="L322" t="str">
        <f t="shared" ref="L322:L385" si="66">MID(K322,77,1) &amp; MID(K322,76,1) &amp; MID(K322,75,1) &amp; MID(K322,74,1) &amp; MID(K322,73,1) &amp; MID(K322,72,1) &amp; MID(K322,71,1) &amp; MID(K322,70,1) &amp; MID(K322,69,1) &amp; MID(K322,68,1) &amp; MID(K322,67,1) &amp; MID(K322,66,1) &amp; MID(K322,65,1) &amp; MID(K322,64,1) &amp; MID(K322,63,1) &amp; MID(K322,62,1) &amp; MID(K322,61,1) &amp;MID(K322,60,1) &amp; MID(K322,59,1) &amp; MID(K322,58,1) &amp; MID(K322,57,1) &amp; MID(K322,56,1) &amp; MID(K322,55,1) &amp; MID(K322,54,1) &amp; MID(K322,53,1) &amp; MID(K322,52,1) &amp; MID(K322,51,1) &amp; MID(K322,50,1) &amp; MID(K322,49,1) &amp; MID(K322,48,1) &amp; MID(K322,47,1) &amp; MID(K322,46,1) &amp; MID(K322,45,1) &amp; MID(K322,44,1) &amp; MID(K322,43,1) &amp; MID(K322,42,1) &amp; MID(K322,41,1) &amp; MID(K322,40,1) &amp; MID(K322,39,1) &amp; MID(K322,38,1) &amp; MID(K322,37,1) &amp; MID(K322,36,1) &amp; MID(K322,35,1) &amp; MID(K322,34,1) &amp; MID(K322,33,1) &amp; MID(K322,32,1) &amp; MID(K322,31,1) &amp; MID(K322,30,1) &amp; MID(K322,29,1) &amp; MID(K322,28,1) &amp; MID(K322,27,1) &amp; MID(K322,26,1) &amp; MID(K322,25,1) &amp; MID(K322,24,1) &amp; MID(K322,23,1) &amp; MID(K322,22,1) &amp; MID(K322,21,1) &amp; MID(K322,20,1) &amp; MID(K322,19,1) &amp; MID(K322,18,1) &amp; MID(K322,17,1) &amp; MID(K322,16,1) &amp; MID(K322,15,1) &amp; MID(K322,14,1) &amp; MID(K322,13,1) &amp; MID(K322,12,1) &amp; MID(K322,11,1) &amp; MID(K322,10,1) &amp; MID(K322,9,1) &amp; MID(K322,8,1) &amp; MID(K322,7,1) &amp; MID(K322,6,1) &amp; MID(K322,5,1) &amp; MID(K322,4,1) &amp; MID(K322,3,1) &amp; MID(K322,2,1) &amp; MID(K322,1,1)</f>
        <v>TTGATCTGTGTCAGGTCCTGTGGAAACTGCTAGGTGCGGGCCTTTTAATAGCTATTGTAAGGTCGGAAATAGCAGC</v>
      </c>
      <c r="M322">
        <f t="shared" ref="M322:M385" si="67">FIND(C322,J322)</f>
        <v>1</v>
      </c>
      <c r="N322" t="e">
        <f t="shared" ref="N322:N385" si="68">FIND(C322,L322)</f>
        <v>#VALUE!</v>
      </c>
      <c r="O322">
        <f t="shared" ref="O322:O385" si="69">FIND(E322,J322)</f>
        <v>25</v>
      </c>
      <c r="P322" t="e">
        <f t="shared" ref="P322:P385" si="70">FIND(E322,L322)</f>
        <v>#VALUE!</v>
      </c>
      <c r="Q322" t="e">
        <f t="shared" ref="Q322:Q385" si="71">FIND(F322,J322)</f>
        <v>#VALUE!</v>
      </c>
      <c r="R322" t="e">
        <f t="shared" ref="R322:R385" si="72">FIND(F322,L322)</f>
        <v>#VALUE!</v>
      </c>
      <c r="S322">
        <v>25</v>
      </c>
      <c r="W322">
        <f t="shared" ref="W322:W385" si="73">MAX(S322:V322)</f>
        <v>25</v>
      </c>
      <c r="X322">
        <f t="shared" ref="X322:X385" si="74">LEN(E322)</f>
        <v>12</v>
      </c>
      <c r="Y322">
        <f t="shared" ref="Y322:Y385" si="75">LEN(F322)</f>
        <v>12</v>
      </c>
      <c r="Z322">
        <f t="shared" ref="Z322:Z385" si="76">MAX(X322:Y322)</f>
        <v>12</v>
      </c>
      <c r="AA322">
        <f t="shared" si="64"/>
        <v>36</v>
      </c>
    </row>
    <row r="323" spans="1:27" x14ac:dyDescent="0.4">
      <c r="A323" t="s">
        <v>3949</v>
      </c>
      <c r="B323" s="53">
        <v>26</v>
      </c>
      <c r="C323" t="s">
        <v>3952</v>
      </c>
      <c r="D323" t="s">
        <v>5989</v>
      </c>
      <c r="E323" s="53" t="s">
        <v>3950</v>
      </c>
      <c r="F323" s="53" t="s">
        <v>3951</v>
      </c>
      <c r="G323" s="53" t="s">
        <v>5990</v>
      </c>
      <c r="H323" s="53" t="s">
        <v>3950</v>
      </c>
      <c r="I323" s="53" t="s">
        <v>4650</v>
      </c>
      <c r="J323" t="s">
        <v>5991</v>
      </c>
      <c r="K323" t="str">
        <f t="shared" si="65"/>
        <v>TCACGAGGTACGACCTCAAACTGGAGTTCGTCAGTCACGTCTTCTACTTCGTCGACTACTTCGTCTTCCTCTCCGA</v>
      </c>
      <c r="L323" t="str">
        <f t="shared" si="66"/>
        <v>AGCCTCTCCTTCTGCTTCATCAGCTGCTTCATCTTCTGCACTGACTGCTTGAGGTCAAACTCCAGCATGGAGCACT</v>
      </c>
      <c r="M323">
        <f t="shared" si="67"/>
        <v>1</v>
      </c>
      <c r="N323" t="e">
        <f t="shared" si="68"/>
        <v>#VALUE!</v>
      </c>
      <c r="O323">
        <f t="shared" si="69"/>
        <v>21</v>
      </c>
      <c r="P323" t="e">
        <f t="shared" si="70"/>
        <v>#VALUE!</v>
      </c>
      <c r="Q323" t="e">
        <f t="shared" si="71"/>
        <v>#VALUE!</v>
      </c>
      <c r="R323" t="e">
        <f t="shared" si="72"/>
        <v>#VALUE!</v>
      </c>
      <c r="S323">
        <v>21</v>
      </c>
      <c r="W323">
        <f t="shared" si="73"/>
        <v>21</v>
      </c>
      <c r="X323">
        <f t="shared" si="74"/>
        <v>16</v>
      </c>
      <c r="Y323">
        <f t="shared" si="75"/>
        <v>16</v>
      </c>
      <c r="Z323">
        <f t="shared" si="76"/>
        <v>16</v>
      </c>
      <c r="AA323">
        <f t="shared" ref="AA323:AA386" si="77">(W323+Z323)-1</f>
        <v>36</v>
      </c>
    </row>
    <row r="324" spans="1:27" x14ac:dyDescent="0.4">
      <c r="A324" t="s">
        <v>3156</v>
      </c>
      <c r="B324" s="53">
        <v>26</v>
      </c>
      <c r="C324" t="s">
        <v>3159</v>
      </c>
      <c r="D324" t="s">
        <v>6019</v>
      </c>
      <c r="E324" s="53" t="s">
        <v>3157</v>
      </c>
      <c r="F324" s="53" t="s">
        <v>3158</v>
      </c>
      <c r="G324" s="53" t="s">
        <v>6020</v>
      </c>
      <c r="H324" s="53" t="s">
        <v>3158</v>
      </c>
      <c r="I324" s="53" t="s">
        <v>4650</v>
      </c>
      <c r="J324" t="s">
        <v>6021</v>
      </c>
      <c r="K324" t="str">
        <f t="shared" si="65"/>
        <v>TAATCACGTATACTTAGCCCGATACTTCAGTCTATGGACGGTTTTCCAACTTGCATGTATAACTCTAGCCTTCTCG</v>
      </c>
      <c r="L324" t="str">
        <f t="shared" si="66"/>
        <v>GCTCTTCCGATCTCAATATGTACGTTCAACCTTTTGGCAGGTATCTGACTTCATAGCCCGATTCATATGCACTAAT</v>
      </c>
      <c r="M324">
        <f t="shared" si="67"/>
        <v>1</v>
      </c>
      <c r="N324" t="e">
        <f t="shared" si="68"/>
        <v>#VALUE!</v>
      </c>
      <c r="O324" t="e">
        <f t="shared" si="69"/>
        <v>#VALUE!</v>
      </c>
      <c r="P324" t="e">
        <f t="shared" si="70"/>
        <v>#VALUE!</v>
      </c>
      <c r="Q324">
        <f t="shared" si="71"/>
        <v>25</v>
      </c>
      <c r="R324" t="e">
        <f t="shared" si="72"/>
        <v>#VALUE!</v>
      </c>
      <c r="U324">
        <v>25</v>
      </c>
      <c r="W324">
        <f t="shared" si="73"/>
        <v>25</v>
      </c>
      <c r="X324">
        <f t="shared" si="74"/>
        <v>12</v>
      </c>
      <c r="Y324">
        <f t="shared" si="75"/>
        <v>12</v>
      </c>
      <c r="Z324">
        <f t="shared" si="76"/>
        <v>12</v>
      </c>
      <c r="AA324">
        <f t="shared" si="77"/>
        <v>36</v>
      </c>
    </row>
    <row r="325" spans="1:27" x14ac:dyDescent="0.4">
      <c r="A325" t="s">
        <v>1037</v>
      </c>
      <c r="B325" s="53">
        <v>49</v>
      </c>
      <c r="C325" t="s">
        <v>1040</v>
      </c>
      <c r="D325" t="s">
        <v>1041</v>
      </c>
      <c r="E325" s="53" t="s">
        <v>1038</v>
      </c>
      <c r="F325" s="53" t="s">
        <v>1039</v>
      </c>
      <c r="G325" s="53" t="s">
        <v>5050</v>
      </c>
      <c r="H325" s="53" t="s">
        <v>5051</v>
      </c>
      <c r="I325" s="53" t="s">
        <v>157</v>
      </c>
      <c r="J325" t="s">
        <v>5052</v>
      </c>
      <c r="K325" t="str">
        <f t="shared" si="65"/>
        <v>AGAGTTCGGTATTCTGACCATTTATCAAGTGGTTTGTCGATGGGACTGATAGAGGAAACTGGGAAAATTGTGAGCG</v>
      </c>
      <c r="L325" t="str">
        <f t="shared" si="66"/>
        <v>GCGAGTGTTAAAAGGGTCAAAGGAGATAGTCAGGGTAGCTGTTTGGTGAACTATTTACCAGTCTTATGGCTTGAGA</v>
      </c>
      <c r="M325" t="e">
        <f t="shared" si="67"/>
        <v>#VALUE!</v>
      </c>
      <c r="N325">
        <f t="shared" si="68"/>
        <v>1</v>
      </c>
      <c r="O325" t="e">
        <f t="shared" si="69"/>
        <v>#VALUE!</v>
      </c>
      <c r="P325">
        <f t="shared" si="70"/>
        <v>22</v>
      </c>
      <c r="Q325" t="e">
        <f t="shared" si="71"/>
        <v>#VALUE!</v>
      </c>
      <c r="R325" t="e">
        <f t="shared" si="72"/>
        <v>#VALUE!</v>
      </c>
      <c r="T325">
        <v>22</v>
      </c>
      <c r="W325">
        <f t="shared" si="73"/>
        <v>22</v>
      </c>
      <c r="X325">
        <f t="shared" si="74"/>
        <v>14</v>
      </c>
      <c r="Y325">
        <f t="shared" si="75"/>
        <v>14</v>
      </c>
      <c r="Z325">
        <f t="shared" si="76"/>
        <v>14</v>
      </c>
      <c r="AA325">
        <f t="shared" si="77"/>
        <v>35</v>
      </c>
    </row>
    <row r="326" spans="1:27" x14ac:dyDescent="0.4">
      <c r="A326" t="s">
        <v>1065</v>
      </c>
      <c r="B326" s="53">
        <v>52</v>
      </c>
      <c r="C326" t="s">
        <v>1068</v>
      </c>
      <c r="D326" t="s">
        <v>1069</v>
      </c>
      <c r="E326" s="53" t="s">
        <v>1066</v>
      </c>
      <c r="F326" s="53" t="s">
        <v>1067</v>
      </c>
      <c r="G326" s="53" t="s">
        <v>5063</v>
      </c>
      <c r="H326" s="53" t="s">
        <v>5064</v>
      </c>
      <c r="I326" s="53" t="s">
        <v>157</v>
      </c>
      <c r="J326" t="s">
        <v>5065</v>
      </c>
      <c r="K326" t="str">
        <f t="shared" si="65"/>
        <v>AAGATAGCGTCCGATCGAAAAGTTCGATTCTAAAAAAAAATTTCCCTCATACACTCCGTGTCTACAAGTGCCGGAA</v>
      </c>
      <c r="L326" t="str">
        <f t="shared" si="66"/>
        <v>AAGGCCGTGAACATCTGTGCCTCACATACTCCCTTTAAAAAAAAATCTTAGCTTGAAAAGCTAGCCTGCGATAGAA</v>
      </c>
      <c r="M326" t="e">
        <f t="shared" si="67"/>
        <v>#VALUE!</v>
      </c>
      <c r="N326">
        <f t="shared" si="68"/>
        <v>1</v>
      </c>
      <c r="O326" t="e">
        <f t="shared" si="69"/>
        <v>#VALUE!</v>
      </c>
      <c r="P326">
        <f t="shared" si="70"/>
        <v>20</v>
      </c>
      <c r="Q326" t="e">
        <f t="shared" si="71"/>
        <v>#VALUE!</v>
      </c>
      <c r="R326" t="e">
        <f t="shared" si="72"/>
        <v>#VALUE!</v>
      </c>
      <c r="T326">
        <v>20</v>
      </c>
      <c r="W326">
        <f t="shared" si="73"/>
        <v>20</v>
      </c>
      <c r="X326">
        <f t="shared" si="74"/>
        <v>16</v>
      </c>
      <c r="Y326">
        <f t="shared" si="75"/>
        <v>16</v>
      </c>
      <c r="Z326">
        <f t="shared" si="76"/>
        <v>16</v>
      </c>
      <c r="AA326">
        <f t="shared" si="77"/>
        <v>35</v>
      </c>
    </row>
    <row r="327" spans="1:27" x14ac:dyDescent="0.4">
      <c r="A327" t="s">
        <v>2521</v>
      </c>
      <c r="B327" s="53">
        <v>27</v>
      </c>
      <c r="C327" t="s">
        <v>2524</v>
      </c>
      <c r="D327" t="s">
        <v>2525</v>
      </c>
      <c r="E327" s="53" t="s">
        <v>2522</v>
      </c>
      <c r="F327" s="53" t="s">
        <v>2523</v>
      </c>
      <c r="G327" s="53" t="s">
        <v>5611</v>
      </c>
      <c r="H327" s="53" t="s">
        <v>5612</v>
      </c>
      <c r="I327" s="53" t="s">
        <v>157</v>
      </c>
      <c r="J327" t="s">
        <v>5613</v>
      </c>
      <c r="K327" t="str">
        <f t="shared" si="65"/>
        <v>TTGCACACGAGAAGGCTAGAGACCGCAAACAAGGCAAGTCGGTGCGATGTTTGGTGTCCTACGAGAGCGTCCACGT</v>
      </c>
      <c r="L327" t="str">
        <f t="shared" si="66"/>
        <v>TGCACCTGCGAGAGCATCCTGTGGTTTGTAGCGTGGCTGAACGGAACAAACGCCAGAGATCGGAAGAGCACACGTT</v>
      </c>
      <c r="M327" t="e">
        <f t="shared" si="67"/>
        <v>#VALUE!</v>
      </c>
      <c r="N327">
        <f t="shared" si="68"/>
        <v>1</v>
      </c>
      <c r="O327" t="e">
        <f t="shared" si="69"/>
        <v>#VALUE!</v>
      </c>
      <c r="P327" t="e">
        <f t="shared" si="70"/>
        <v>#VALUE!</v>
      </c>
      <c r="Q327" t="e">
        <f t="shared" si="71"/>
        <v>#VALUE!</v>
      </c>
      <c r="R327">
        <f t="shared" si="72"/>
        <v>19</v>
      </c>
      <c r="V327">
        <v>19</v>
      </c>
      <c r="W327">
        <f t="shared" si="73"/>
        <v>19</v>
      </c>
      <c r="X327">
        <f t="shared" si="74"/>
        <v>17</v>
      </c>
      <c r="Y327">
        <f t="shared" si="75"/>
        <v>17</v>
      </c>
      <c r="Z327">
        <f t="shared" si="76"/>
        <v>17</v>
      </c>
      <c r="AA327">
        <f t="shared" si="77"/>
        <v>35</v>
      </c>
    </row>
    <row r="328" spans="1:27" x14ac:dyDescent="0.4">
      <c r="A328" t="s">
        <v>3806</v>
      </c>
      <c r="B328" s="53">
        <v>28</v>
      </c>
      <c r="C328" t="s">
        <v>3809</v>
      </c>
      <c r="D328" t="s">
        <v>3810</v>
      </c>
      <c r="E328" s="53" t="s">
        <v>3807</v>
      </c>
      <c r="F328" s="53" t="s">
        <v>3808</v>
      </c>
      <c r="G328" s="53" t="s">
        <v>4694</v>
      </c>
      <c r="H328" s="53" t="s">
        <v>3808</v>
      </c>
      <c r="I328" s="53" t="s">
        <v>4650</v>
      </c>
      <c r="J328" t="s">
        <v>4695</v>
      </c>
      <c r="K328" t="str">
        <f t="shared" si="65"/>
        <v>TGGTGGGTGGAGGAGTCTTCGTAGGACAACCTGGGGGTCACAGGGCTGAAAGAGACAGATCTAGCCTTCTCGTGTG</v>
      </c>
      <c r="L328" t="str">
        <f t="shared" si="66"/>
        <v>GTGTGCTCTTCCGATCTAGACAGAGAAAGTCGGGACACTGGGGGTCCAACAGGATGCTTCTGAGGAGGTGGGTGGT</v>
      </c>
      <c r="M328">
        <f t="shared" si="67"/>
        <v>1</v>
      </c>
      <c r="N328" t="e">
        <f t="shared" si="68"/>
        <v>#VALUE!</v>
      </c>
      <c r="O328" t="e">
        <f t="shared" si="69"/>
        <v>#VALUE!</v>
      </c>
      <c r="P328" t="e">
        <f t="shared" si="70"/>
        <v>#VALUE!</v>
      </c>
      <c r="Q328">
        <f t="shared" si="71"/>
        <v>21</v>
      </c>
      <c r="R328" t="e">
        <f t="shared" si="72"/>
        <v>#VALUE!</v>
      </c>
      <c r="U328">
        <v>21</v>
      </c>
      <c r="W328">
        <f t="shared" si="73"/>
        <v>21</v>
      </c>
      <c r="X328">
        <f t="shared" si="74"/>
        <v>15</v>
      </c>
      <c r="Y328">
        <f t="shared" si="75"/>
        <v>15</v>
      </c>
      <c r="Z328">
        <f t="shared" si="76"/>
        <v>15</v>
      </c>
      <c r="AA328">
        <f t="shared" si="77"/>
        <v>35</v>
      </c>
    </row>
    <row r="329" spans="1:27" x14ac:dyDescent="0.4">
      <c r="A329" t="s">
        <v>548</v>
      </c>
      <c r="B329" s="53">
        <v>29</v>
      </c>
      <c r="C329" t="s">
        <v>551</v>
      </c>
      <c r="D329" t="s">
        <v>552</v>
      </c>
      <c r="E329" s="53" t="s">
        <v>549</v>
      </c>
      <c r="F329" s="53" t="s">
        <v>550</v>
      </c>
      <c r="G329" s="53" t="s">
        <v>4870</v>
      </c>
      <c r="H329" s="53" t="s">
        <v>550</v>
      </c>
      <c r="I329" s="53" t="s">
        <v>4650</v>
      </c>
      <c r="J329" t="s">
        <v>4871</v>
      </c>
      <c r="K329" t="str">
        <f t="shared" si="65"/>
        <v>TATGATTACGTTCATGCCTTGTTTATTCGGTAAAGTATATTTTTGTAACGAAGGTTTAACTTAACTTCCTCGGTTG</v>
      </c>
      <c r="L329" t="str">
        <f t="shared" si="66"/>
        <v>GTTGGCTCCTTCAATTCAATTTGGAAGCAATGTTTTTATATGAAATGGCTTATTTGTTCCGTACTTGCATTAGTAT</v>
      </c>
      <c r="M329" t="e">
        <f t="shared" si="67"/>
        <v>#VALUE!</v>
      </c>
      <c r="N329">
        <f t="shared" si="68"/>
        <v>1</v>
      </c>
      <c r="O329" t="e">
        <f t="shared" si="69"/>
        <v>#VALUE!</v>
      </c>
      <c r="P329" t="e">
        <f t="shared" si="70"/>
        <v>#VALUE!</v>
      </c>
      <c r="Q329">
        <f t="shared" si="71"/>
        <v>16</v>
      </c>
      <c r="R329" t="e">
        <f t="shared" si="72"/>
        <v>#VALUE!</v>
      </c>
      <c r="U329">
        <v>16</v>
      </c>
      <c r="W329">
        <f t="shared" si="73"/>
        <v>16</v>
      </c>
      <c r="X329">
        <f t="shared" si="74"/>
        <v>20</v>
      </c>
      <c r="Y329">
        <f t="shared" si="75"/>
        <v>19</v>
      </c>
      <c r="Z329">
        <f t="shared" si="76"/>
        <v>20</v>
      </c>
      <c r="AA329">
        <f t="shared" si="77"/>
        <v>35</v>
      </c>
    </row>
    <row r="330" spans="1:27" x14ac:dyDescent="0.4">
      <c r="A330" t="s">
        <v>1037</v>
      </c>
      <c r="C330" t="s">
        <v>1040</v>
      </c>
      <c r="D330" t="s">
        <v>1041</v>
      </c>
      <c r="E330" s="53" t="s">
        <v>1038</v>
      </c>
      <c r="F330" s="53" t="s">
        <v>1039</v>
      </c>
      <c r="G330" s="53" t="s">
        <v>5050</v>
      </c>
      <c r="H330" s="53" t="s">
        <v>1039</v>
      </c>
      <c r="I330" s="53" t="s">
        <v>4650</v>
      </c>
      <c r="J330" t="s">
        <v>5055</v>
      </c>
      <c r="K330" t="str">
        <f t="shared" si="65"/>
        <v>CGCTCACAATTTTCCCAGTTTCCTTTATCAGTCCCATCGACAAACCACTTGATAAATGGGCAGAATACCGAACTCT</v>
      </c>
      <c r="L330" t="str">
        <f t="shared" si="66"/>
        <v>TCTCAAGCCATAAGACGGGTAAATAGTTCACCAAACAGCTACCCTGACTATTTCCTTTGACCCTTTTAACACTCGC</v>
      </c>
      <c r="M330">
        <f t="shared" si="67"/>
        <v>1</v>
      </c>
      <c r="N330" t="e">
        <f t="shared" si="68"/>
        <v>#VALUE!</v>
      </c>
      <c r="O330" t="e">
        <f t="shared" si="69"/>
        <v>#VALUE!</v>
      </c>
      <c r="P330" t="e">
        <f t="shared" si="70"/>
        <v>#VALUE!</v>
      </c>
      <c r="Q330">
        <f t="shared" si="71"/>
        <v>22</v>
      </c>
      <c r="R330" t="e">
        <f t="shared" si="72"/>
        <v>#VALUE!</v>
      </c>
      <c r="U330">
        <v>22</v>
      </c>
      <c r="W330">
        <f t="shared" si="73"/>
        <v>22</v>
      </c>
      <c r="X330">
        <f t="shared" si="74"/>
        <v>14</v>
      </c>
      <c r="Y330">
        <f t="shared" si="75"/>
        <v>14</v>
      </c>
      <c r="Z330">
        <f t="shared" si="76"/>
        <v>14</v>
      </c>
      <c r="AA330">
        <f t="shared" si="77"/>
        <v>35</v>
      </c>
    </row>
    <row r="331" spans="1:27" x14ac:dyDescent="0.4">
      <c r="A331" t="s">
        <v>1419</v>
      </c>
      <c r="B331" s="53">
        <v>28</v>
      </c>
      <c r="C331" t="s">
        <v>1422</v>
      </c>
      <c r="D331" t="s">
        <v>1423</v>
      </c>
      <c r="E331" s="53" t="s">
        <v>1420</v>
      </c>
      <c r="F331" s="53" t="s">
        <v>1421</v>
      </c>
      <c r="G331" s="53" t="s">
        <v>5289</v>
      </c>
      <c r="H331" s="53" t="s">
        <v>1420</v>
      </c>
      <c r="I331" s="53" t="s">
        <v>4650</v>
      </c>
      <c r="J331" t="s">
        <v>5290</v>
      </c>
      <c r="K331" t="str">
        <f t="shared" si="65"/>
        <v>GCGTCCCTGTCCCGGGACCTTATTTTTTTATATTTTTCTTTATGGTATATTTACATTTTCGTGAGGACAAGAGTAC</v>
      </c>
      <c r="L331" t="str">
        <f t="shared" si="66"/>
        <v>CATGAGAACAGGAGTGCTTTTACATTTATATGGTATTTCTTTTTATATTTTTTTATTCCAGGGCCCTGTCCCTGCG</v>
      </c>
      <c r="M331">
        <f t="shared" si="67"/>
        <v>2</v>
      </c>
      <c r="N331" t="e">
        <f t="shared" si="68"/>
        <v>#VALUE!</v>
      </c>
      <c r="O331">
        <f t="shared" si="69"/>
        <v>22</v>
      </c>
      <c r="P331" t="e">
        <f t="shared" si="70"/>
        <v>#VALUE!</v>
      </c>
      <c r="Q331" t="e">
        <f t="shared" si="71"/>
        <v>#VALUE!</v>
      </c>
      <c r="R331" t="e">
        <f t="shared" si="72"/>
        <v>#VALUE!</v>
      </c>
      <c r="S331">
        <v>22</v>
      </c>
      <c r="W331">
        <f t="shared" si="73"/>
        <v>22</v>
      </c>
      <c r="X331">
        <f t="shared" si="74"/>
        <v>14</v>
      </c>
      <c r="Y331">
        <f t="shared" si="75"/>
        <v>14</v>
      </c>
      <c r="Z331">
        <f t="shared" si="76"/>
        <v>14</v>
      </c>
      <c r="AA331">
        <f t="shared" si="77"/>
        <v>35</v>
      </c>
    </row>
    <row r="332" spans="1:27" x14ac:dyDescent="0.4">
      <c r="A332" t="s">
        <v>2724</v>
      </c>
      <c r="B332" s="53">
        <v>50</v>
      </c>
      <c r="C332" t="s">
        <v>2727</v>
      </c>
      <c r="D332" t="s">
        <v>2728</v>
      </c>
      <c r="E332" s="53" t="s">
        <v>2725</v>
      </c>
      <c r="F332" s="53" t="s">
        <v>2726</v>
      </c>
      <c r="G332" s="53" t="s">
        <v>5252</v>
      </c>
      <c r="H332" s="53" t="s">
        <v>5253</v>
      </c>
      <c r="I332" s="53" t="s">
        <v>157</v>
      </c>
      <c r="J332" t="s">
        <v>5254</v>
      </c>
      <c r="K332" t="str">
        <f t="shared" si="65"/>
        <v>ACGTACACAAAATACATACATTAGTTAATAACGGGTTCATATAGGTTAAGAGGATACCGAGGCAACCAGTTTACCG</v>
      </c>
      <c r="L332" t="str">
        <f t="shared" si="66"/>
        <v>GCCATTTGACCAACGGAGCCATAGGAGAATTGGATATACTTGGGCAATAATTGATTACATACATAAAACACATGCA</v>
      </c>
      <c r="M332" t="e">
        <f t="shared" si="67"/>
        <v>#VALUE!</v>
      </c>
      <c r="N332">
        <f t="shared" si="68"/>
        <v>1</v>
      </c>
      <c r="O332" t="e">
        <f t="shared" si="69"/>
        <v>#VALUE!</v>
      </c>
      <c r="P332">
        <f t="shared" si="70"/>
        <v>21</v>
      </c>
      <c r="Q332" t="e">
        <f t="shared" si="71"/>
        <v>#VALUE!</v>
      </c>
      <c r="R332" t="e">
        <f t="shared" si="72"/>
        <v>#VALUE!</v>
      </c>
      <c r="T332">
        <v>21</v>
      </c>
      <c r="W332">
        <f t="shared" si="73"/>
        <v>21</v>
      </c>
      <c r="X332">
        <f t="shared" si="74"/>
        <v>14</v>
      </c>
      <c r="Y332">
        <f t="shared" si="75"/>
        <v>14</v>
      </c>
      <c r="Z332">
        <f t="shared" si="76"/>
        <v>14</v>
      </c>
      <c r="AA332">
        <f t="shared" si="77"/>
        <v>34</v>
      </c>
    </row>
    <row r="333" spans="1:27" x14ac:dyDescent="0.4">
      <c r="A333" s="54" t="s">
        <v>5268</v>
      </c>
      <c r="B333" s="55">
        <v>34</v>
      </c>
      <c r="C333" s="54" t="s">
        <v>2227</v>
      </c>
      <c r="D333" s="54" t="s">
        <v>2228</v>
      </c>
      <c r="E333" s="55" t="s">
        <v>2225</v>
      </c>
      <c r="F333" s="55" t="s">
        <v>2226</v>
      </c>
      <c r="G333" s="55" t="s">
        <v>5265</v>
      </c>
      <c r="H333" s="55" t="s">
        <v>5269</v>
      </c>
      <c r="I333" s="55" t="s">
        <v>157</v>
      </c>
      <c r="J333" s="54" t="s">
        <v>5270</v>
      </c>
      <c r="K333" t="str">
        <f t="shared" si="65"/>
        <v>CAATCGTGTTCGAAACCAGACCTGGTTCAACTATCAACTACGTCACAAAATTCAAGGAACGTCTGCTCGGTACACA</v>
      </c>
      <c r="L333" t="str">
        <f t="shared" si="66"/>
        <v>ACACATGGCTCGTCTGCAAGGAACTTAAAACACTGCATCAACTATCAACTTGGTCCAGACCAAAGCTTGTGCTAAC</v>
      </c>
      <c r="M333" t="e">
        <f t="shared" si="67"/>
        <v>#VALUE!</v>
      </c>
      <c r="N333">
        <f t="shared" si="68"/>
        <v>1</v>
      </c>
      <c r="O333" t="e">
        <f t="shared" si="69"/>
        <v>#VALUE!</v>
      </c>
      <c r="P333">
        <f t="shared" si="70"/>
        <v>21</v>
      </c>
      <c r="Q333" t="e">
        <f t="shared" si="71"/>
        <v>#VALUE!</v>
      </c>
      <c r="R333" t="e">
        <f t="shared" si="72"/>
        <v>#VALUE!</v>
      </c>
      <c r="T333">
        <v>21</v>
      </c>
      <c r="W333">
        <f t="shared" si="73"/>
        <v>21</v>
      </c>
      <c r="X333">
        <f t="shared" si="74"/>
        <v>14</v>
      </c>
      <c r="Y333">
        <f t="shared" si="75"/>
        <v>14</v>
      </c>
      <c r="Z333">
        <f t="shared" si="76"/>
        <v>14</v>
      </c>
      <c r="AA333">
        <f t="shared" si="77"/>
        <v>34</v>
      </c>
    </row>
    <row r="334" spans="1:27" x14ac:dyDescent="0.4">
      <c r="A334" s="54" t="s">
        <v>5268</v>
      </c>
      <c r="B334" s="55">
        <v>30</v>
      </c>
      <c r="C334" s="54" t="s">
        <v>2227</v>
      </c>
      <c r="D334" s="54" t="s">
        <v>2228</v>
      </c>
      <c r="E334" s="55" t="s">
        <v>2225</v>
      </c>
      <c r="F334" s="55" t="s">
        <v>2226</v>
      </c>
      <c r="G334" s="55" t="s">
        <v>5265</v>
      </c>
      <c r="H334" s="55" t="s">
        <v>5269</v>
      </c>
      <c r="I334" s="55" t="s">
        <v>157</v>
      </c>
      <c r="J334" s="54" t="s">
        <v>5276</v>
      </c>
      <c r="K334" t="str">
        <f t="shared" si="65"/>
        <v>CCTGGTTCAAATATCAACTACGTCACAAAATTCAAGGAACGTCTGCTCGGTACACA</v>
      </c>
      <c r="L334" t="str">
        <f t="shared" si="66"/>
        <v>ACACATGGCTCGTCTGCAAGGAACTTAAAACACTGCATCAACTATAAACTTGGTCC</v>
      </c>
      <c r="M334" t="e">
        <f t="shared" si="67"/>
        <v>#VALUE!</v>
      </c>
      <c r="N334">
        <f t="shared" si="68"/>
        <v>1</v>
      </c>
      <c r="O334" t="e">
        <f t="shared" si="69"/>
        <v>#VALUE!</v>
      </c>
      <c r="P334">
        <f t="shared" si="70"/>
        <v>21</v>
      </c>
      <c r="Q334" t="e">
        <f t="shared" si="71"/>
        <v>#VALUE!</v>
      </c>
      <c r="R334" t="e">
        <f t="shared" si="72"/>
        <v>#VALUE!</v>
      </c>
      <c r="T334">
        <v>21</v>
      </c>
      <c r="W334">
        <f t="shared" si="73"/>
        <v>21</v>
      </c>
      <c r="X334">
        <f t="shared" si="74"/>
        <v>14</v>
      </c>
      <c r="Y334">
        <f t="shared" si="75"/>
        <v>14</v>
      </c>
      <c r="Z334">
        <f t="shared" si="76"/>
        <v>14</v>
      </c>
      <c r="AA334">
        <f t="shared" si="77"/>
        <v>34</v>
      </c>
    </row>
    <row r="335" spans="1:27" x14ac:dyDescent="0.4">
      <c r="A335" s="54" t="s">
        <v>5268</v>
      </c>
      <c r="B335" s="55">
        <v>34</v>
      </c>
      <c r="C335" s="54" t="s">
        <v>2227</v>
      </c>
      <c r="D335" s="54" t="s">
        <v>2228</v>
      </c>
      <c r="E335" s="55" t="s">
        <v>2225</v>
      </c>
      <c r="F335" s="55" t="s">
        <v>2226</v>
      </c>
      <c r="G335" s="55" t="s">
        <v>5265</v>
      </c>
      <c r="H335" s="55" t="s">
        <v>5269</v>
      </c>
      <c r="I335" s="55" t="s">
        <v>157</v>
      </c>
      <c r="J335" s="54" t="s">
        <v>5285</v>
      </c>
      <c r="K335" t="str">
        <f t="shared" si="65"/>
        <v>CAATCGTGTTCGAAACCCGACCTGGTTCAACTATCAACTACATCACAAAATTCAAGGAACGTCTGCTCGGTACACA</v>
      </c>
      <c r="L335" t="str">
        <f t="shared" si="66"/>
        <v>ACACATGGCTCGTCTGCAAGGAACTTAAAACACTACATCAACTATCAACTTGGTCCAGCCCAAAGCTTGTGCTAAC</v>
      </c>
      <c r="M335" t="e">
        <f t="shared" si="67"/>
        <v>#VALUE!</v>
      </c>
      <c r="N335">
        <f t="shared" si="68"/>
        <v>1</v>
      </c>
      <c r="O335" t="e">
        <f t="shared" si="69"/>
        <v>#VALUE!</v>
      </c>
      <c r="P335">
        <f t="shared" si="70"/>
        <v>21</v>
      </c>
      <c r="Q335" t="e">
        <f t="shared" si="71"/>
        <v>#VALUE!</v>
      </c>
      <c r="R335" t="e">
        <f t="shared" si="72"/>
        <v>#VALUE!</v>
      </c>
      <c r="T335">
        <v>21</v>
      </c>
      <c r="W335">
        <f t="shared" si="73"/>
        <v>21</v>
      </c>
      <c r="X335">
        <f t="shared" si="74"/>
        <v>14</v>
      </c>
      <c r="Y335">
        <f t="shared" si="75"/>
        <v>14</v>
      </c>
      <c r="Z335">
        <f t="shared" si="76"/>
        <v>14</v>
      </c>
      <c r="AA335">
        <f t="shared" si="77"/>
        <v>34</v>
      </c>
    </row>
    <row r="336" spans="1:27" x14ac:dyDescent="0.4">
      <c r="A336" t="s">
        <v>2060</v>
      </c>
      <c r="B336" s="53">
        <v>28</v>
      </c>
      <c r="C336" t="s">
        <v>2063</v>
      </c>
      <c r="D336" t="s">
        <v>2064</v>
      </c>
      <c r="E336" s="53" t="s">
        <v>2061</v>
      </c>
      <c r="F336" s="53" t="s">
        <v>2062</v>
      </c>
      <c r="G336" s="53" t="s">
        <v>5298</v>
      </c>
      <c r="H336" s="53" t="s">
        <v>5299</v>
      </c>
      <c r="I336" s="53" t="s">
        <v>157</v>
      </c>
      <c r="J336" t="s">
        <v>5300</v>
      </c>
      <c r="K336" t="str">
        <f t="shared" si="65"/>
        <v>TCTTGCACACGAGAAGGCTAGATGGCTTCACATACATTTGAAGGCTGAAGGCTAACATTTAGACCTCTGGACGTGA</v>
      </c>
      <c r="L336" t="str">
        <f t="shared" si="66"/>
        <v>AGTGCAGGTCTCCAGATTTACAATCGGAAGTCGGAAGTTTACATACACTTCGGTAGATCGGAAGAGCACACGTTCT</v>
      </c>
      <c r="M336" t="e">
        <f t="shared" si="67"/>
        <v>#VALUE!</v>
      </c>
      <c r="N336">
        <f t="shared" si="68"/>
        <v>1</v>
      </c>
      <c r="O336" t="e">
        <f t="shared" si="69"/>
        <v>#VALUE!</v>
      </c>
      <c r="P336">
        <f t="shared" si="70"/>
        <v>21</v>
      </c>
      <c r="Q336" t="e">
        <f t="shared" si="71"/>
        <v>#VALUE!</v>
      </c>
      <c r="R336" t="e">
        <f t="shared" si="72"/>
        <v>#VALUE!</v>
      </c>
      <c r="T336">
        <v>21</v>
      </c>
      <c r="W336">
        <f t="shared" si="73"/>
        <v>21</v>
      </c>
      <c r="X336">
        <f t="shared" si="74"/>
        <v>14</v>
      </c>
      <c r="Y336">
        <f t="shared" si="75"/>
        <v>14</v>
      </c>
      <c r="Z336">
        <f t="shared" si="76"/>
        <v>14</v>
      </c>
      <c r="AA336">
        <f t="shared" si="77"/>
        <v>34</v>
      </c>
    </row>
    <row r="337" spans="1:27" x14ac:dyDescent="0.4">
      <c r="A337" t="s">
        <v>646</v>
      </c>
      <c r="B337" s="53">
        <v>30</v>
      </c>
      <c r="C337" t="s">
        <v>649</v>
      </c>
      <c r="D337" t="s">
        <v>650</v>
      </c>
      <c r="E337" s="53" t="s">
        <v>647</v>
      </c>
      <c r="F337" s="53" t="s">
        <v>648</v>
      </c>
      <c r="G337" s="53" t="s">
        <v>5513</v>
      </c>
      <c r="H337" s="53" t="s">
        <v>5514</v>
      </c>
      <c r="I337" s="53" t="s">
        <v>157</v>
      </c>
      <c r="J337" t="s">
        <v>5515</v>
      </c>
      <c r="K337" t="str">
        <f t="shared" si="65"/>
        <v>ACTCGCTCTAAATAGTTTGACAGTTTCTACTCAGAGAATTAATTTTCATGAAGCCCCGACATTCAAGAGGGCGAAC</v>
      </c>
      <c r="L337" t="str">
        <f t="shared" si="66"/>
        <v>CAAGCGGGAGAACTTACAGCCCCGAAGTACTTTTAATTAAGAGACTCATCTTTGACAGTTTGATAAATCTCGCTCA</v>
      </c>
      <c r="M337">
        <f t="shared" si="67"/>
        <v>1</v>
      </c>
      <c r="N337" t="e">
        <f t="shared" si="68"/>
        <v>#VALUE!</v>
      </c>
      <c r="O337" t="e">
        <f t="shared" si="69"/>
        <v>#VALUE!</v>
      </c>
      <c r="P337">
        <f t="shared" si="70"/>
        <v>20</v>
      </c>
      <c r="Q337" t="e">
        <f t="shared" si="71"/>
        <v>#VALUE!</v>
      </c>
      <c r="R337" t="e">
        <f t="shared" si="72"/>
        <v>#VALUE!</v>
      </c>
      <c r="T337">
        <v>20</v>
      </c>
      <c r="W337">
        <f t="shared" si="73"/>
        <v>20</v>
      </c>
      <c r="X337">
        <f t="shared" si="74"/>
        <v>15</v>
      </c>
      <c r="Y337">
        <f t="shared" si="75"/>
        <v>14</v>
      </c>
      <c r="Z337">
        <f t="shared" si="76"/>
        <v>15</v>
      </c>
      <c r="AA337">
        <f t="shared" si="77"/>
        <v>34</v>
      </c>
    </row>
    <row r="338" spans="1:27" x14ac:dyDescent="0.4">
      <c r="A338" t="s">
        <v>646</v>
      </c>
      <c r="C338" t="s">
        <v>649</v>
      </c>
      <c r="D338" t="s">
        <v>650</v>
      </c>
      <c r="E338" s="53" t="s">
        <v>647</v>
      </c>
      <c r="F338" s="53" t="s">
        <v>648</v>
      </c>
      <c r="G338" s="53" t="s">
        <v>5513</v>
      </c>
      <c r="H338" s="53" t="s">
        <v>5514</v>
      </c>
      <c r="I338" s="53" t="s">
        <v>157</v>
      </c>
      <c r="J338" t="s">
        <v>5519</v>
      </c>
      <c r="K338" t="str">
        <f t="shared" si="65"/>
        <v>ACTCGCTCTAAATAGTTTGACAGTTTCTGCTCAGAGAACTAATTTTCATGAAGCCCCGACATTCAAGAGGGCGAAC</v>
      </c>
      <c r="L338" t="str">
        <f t="shared" si="66"/>
        <v>CAAGCGGGAGAACTTACAGCCCCGAAGTACTTTTAATCAAGAGACTCGTCTTTGACAGTTTGATAAATCTCGCTCA</v>
      </c>
      <c r="M338">
        <f t="shared" si="67"/>
        <v>1</v>
      </c>
      <c r="N338" t="e">
        <f t="shared" si="68"/>
        <v>#VALUE!</v>
      </c>
      <c r="O338" t="e">
        <f t="shared" si="69"/>
        <v>#VALUE!</v>
      </c>
      <c r="P338">
        <f t="shared" si="70"/>
        <v>20</v>
      </c>
      <c r="Q338" t="e">
        <f t="shared" si="71"/>
        <v>#VALUE!</v>
      </c>
      <c r="R338" t="e">
        <f t="shared" si="72"/>
        <v>#VALUE!</v>
      </c>
      <c r="T338">
        <v>20</v>
      </c>
      <c r="W338">
        <f t="shared" si="73"/>
        <v>20</v>
      </c>
      <c r="X338">
        <f t="shared" si="74"/>
        <v>15</v>
      </c>
      <c r="Y338">
        <f t="shared" si="75"/>
        <v>14</v>
      </c>
      <c r="Z338">
        <f t="shared" si="76"/>
        <v>15</v>
      </c>
      <c r="AA338">
        <f t="shared" si="77"/>
        <v>34</v>
      </c>
    </row>
    <row r="339" spans="1:27" x14ac:dyDescent="0.4">
      <c r="A339" t="s">
        <v>3284</v>
      </c>
      <c r="B339" s="53">
        <v>28</v>
      </c>
      <c r="C339" t="s">
        <v>3287</v>
      </c>
      <c r="D339" t="s">
        <v>3288</v>
      </c>
      <c r="E339" s="53" t="s">
        <v>3285</v>
      </c>
      <c r="F339" s="53" t="s">
        <v>3286</v>
      </c>
      <c r="G339" s="53" t="s">
        <v>4698</v>
      </c>
      <c r="H339" s="53" t="s">
        <v>3285</v>
      </c>
      <c r="I339" s="53" t="s">
        <v>4650</v>
      </c>
      <c r="J339" t="s">
        <v>4699</v>
      </c>
      <c r="K339" t="str">
        <f t="shared" si="65"/>
        <v>GTTTGCGCGTGAGTGTGTGTAGTTGTGTTAGACGTCTTCTTAACTCAGCATTTTAGCATGGTAACACTTCTAGCTT</v>
      </c>
      <c r="L339" t="str">
        <f t="shared" si="66"/>
        <v>TTCGATCTTCACAATGGTACGATTTTACGACTCAATTCTTCTGCAGATTGTGTTGATGTGTGTGAGTGCGCGTTTG</v>
      </c>
      <c r="M339">
        <f t="shared" si="67"/>
        <v>1</v>
      </c>
      <c r="N339" t="e">
        <f t="shared" si="68"/>
        <v>#VALUE!</v>
      </c>
      <c r="O339">
        <f t="shared" si="69"/>
        <v>19</v>
      </c>
      <c r="P339" t="e">
        <f t="shared" si="70"/>
        <v>#VALUE!</v>
      </c>
      <c r="Q339" t="e">
        <f t="shared" si="71"/>
        <v>#VALUE!</v>
      </c>
      <c r="R339" t="e">
        <f t="shared" si="72"/>
        <v>#VALUE!</v>
      </c>
      <c r="S339">
        <v>19</v>
      </c>
      <c r="W339">
        <f t="shared" si="73"/>
        <v>19</v>
      </c>
      <c r="X339">
        <f t="shared" si="74"/>
        <v>16</v>
      </c>
      <c r="Y339">
        <f t="shared" si="75"/>
        <v>16</v>
      </c>
      <c r="Z339">
        <f t="shared" si="76"/>
        <v>16</v>
      </c>
      <c r="AA339">
        <f t="shared" si="77"/>
        <v>34</v>
      </c>
    </row>
    <row r="340" spans="1:27" x14ac:dyDescent="0.4">
      <c r="A340" t="s">
        <v>3460</v>
      </c>
      <c r="B340" s="53">
        <v>27</v>
      </c>
      <c r="C340" t="s">
        <v>3463</v>
      </c>
      <c r="D340" t="s">
        <v>3464</v>
      </c>
      <c r="E340" s="53" t="s">
        <v>3461</v>
      </c>
      <c r="F340" s="53" t="s">
        <v>3462</v>
      </c>
      <c r="G340" s="53" t="s">
        <v>5171</v>
      </c>
      <c r="H340" s="53" t="s">
        <v>3462</v>
      </c>
      <c r="I340" s="53" t="s">
        <v>4650</v>
      </c>
      <c r="J340" t="s">
        <v>5172</v>
      </c>
      <c r="K340" t="str">
        <f t="shared" si="65"/>
        <v>GTCTACCACGTCCGGCTTTTCGTAAATTTTTTAGATTGTACAACCGACCTTAGTGTTGCTCATCTAGCCTTCTCGT</v>
      </c>
      <c r="L340" t="str">
        <f t="shared" si="66"/>
        <v>TGCTCTTCCGATCTACTCGTTGTGATTCCAGCCAACATGTTAGATTTTTTAAATGCTTTTCGGCCTGCACCATCTG</v>
      </c>
      <c r="M340">
        <f t="shared" si="67"/>
        <v>1</v>
      </c>
      <c r="N340" t="e">
        <f t="shared" si="68"/>
        <v>#VALUE!</v>
      </c>
      <c r="O340" t="e">
        <f t="shared" si="69"/>
        <v>#VALUE!</v>
      </c>
      <c r="P340" t="e">
        <f t="shared" si="70"/>
        <v>#VALUE!</v>
      </c>
      <c r="Q340">
        <f t="shared" si="71"/>
        <v>21</v>
      </c>
      <c r="R340" t="e">
        <f t="shared" si="72"/>
        <v>#VALUE!</v>
      </c>
      <c r="U340">
        <v>21</v>
      </c>
      <c r="W340">
        <f t="shared" si="73"/>
        <v>21</v>
      </c>
      <c r="X340">
        <f t="shared" si="74"/>
        <v>14</v>
      </c>
      <c r="Y340">
        <f t="shared" si="75"/>
        <v>14</v>
      </c>
      <c r="Z340">
        <f t="shared" si="76"/>
        <v>14</v>
      </c>
      <c r="AA340">
        <f t="shared" si="77"/>
        <v>34</v>
      </c>
    </row>
    <row r="341" spans="1:27" x14ac:dyDescent="0.4">
      <c r="A341" s="54" t="s">
        <v>2224</v>
      </c>
      <c r="B341" s="55">
        <v>27</v>
      </c>
      <c r="C341" s="54" t="s">
        <v>2227</v>
      </c>
      <c r="D341" s="54" t="s">
        <v>2228</v>
      </c>
      <c r="E341" s="55" t="s">
        <v>2225</v>
      </c>
      <c r="F341" s="55" t="s">
        <v>2226</v>
      </c>
      <c r="G341" s="55" t="s">
        <v>5265</v>
      </c>
      <c r="H341" s="55" t="s">
        <v>2225</v>
      </c>
      <c r="I341" s="55" t="s">
        <v>4650</v>
      </c>
      <c r="J341" s="54" t="s">
        <v>5266</v>
      </c>
      <c r="K341" t="str">
        <f t="shared" si="65"/>
        <v>TGTGTACCGAGCAGACGTTCCTTGAATTTTGTGACGTAGTTGATAATTGAACCAGGTCGGGTTTCGAACACGATTG</v>
      </c>
      <c r="L341" t="str">
        <f t="shared" si="66"/>
        <v>GTTAGCACAAGCTTTGGGCTGGACCAAGTTAATAGTTGATGCAGTGTTTTAAGTTCCTTGCAGACGAGCCATGTGT</v>
      </c>
      <c r="M341">
        <f t="shared" si="67"/>
        <v>1</v>
      </c>
      <c r="N341" t="e">
        <f t="shared" si="68"/>
        <v>#VALUE!</v>
      </c>
      <c r="O341">
        <f t="shared" si="69"/>
        <v>21</v>
      </c>
      <c r="P341" t="e">
        <f t="shared" si="70"/>
        <v>#VALUE!</v>
      </c>
      <c r="Q341" t="e">
        <f t="shared" si="71"/>
        <v>#VALUE!</v>
      </c>
      <c r="R341" t="e">
        <f t="shared" si="72"/>
        <v>#VALUE!</v>
      </c>
      <c r="S341">
        <v>21</v>
      </c>
      <c r="W341">
        <f t="shared" si="73"/>
        <v>21</v>
      </c>
      <c r="X341">
        <f t="shared" si="74"/>
        <v>14</v>
      </c>
      <c r="Y341">
        <f t="shared" si="75"/>
        <v>14</v>
      </c>
      <c r="Z341">
        <f t="shared" si="76"/>
        <v>14</v>
      </c>
      <c r="AA341">
        <f t="shared" si="77"/>
        <v>34</v>
      </c>
    </row>
    <row r="342" spans="1:27" x14ac:dyDescent="0.4">
      <c r="A342" s="54" t="s">
        <v>5268</v>
      </c>
      <c r="B342" s="55">
        <v>27</v>
      </c>
      <c r="C342" s="54" t="s">
        <v>2227</v>
      </c>
      <c r="D342" s="54" t="s">
        <v>2228</v>
      </c>
      <c r="E342" s="55" t="s">
        <v>2225</v>
      </c>
      <c r="F342" s="55" t="s">
        <v>2226</v>
      </c>
      <c r="G342" s="55" t="s">
        <v>5265</v>
      </c>
      <c r="H342" s="55" t="s">
        <v>2226</v>
      </c>
      <c r="I342" s="55" t="s">
        <v>4650</v>
      </c>
      <c r="J342" s="54" t="s">
        <v>5273</v>
      </c>
      <c r="K342" t="str">
        <f t="shared" si="65"/>
        <v>TGTGTACCGAGCAGACGTTCCTTGAACTTTGTGACGTAGTTGATAGTTGAACCAGGTCGGGTTTAGAACACGATTG</v>
      </c>
      <c r="L342" t="str">
        <f t="shared" si="66"/>
        <v>GTTAGCACAAGATTTGGGCTGGACCAAGTTGATAGTTGATGCAGTGTTTCAAGTTCCTTGCAGACGAGCCATGTGT</v>
      </c>
      <c r="M342">
        <f t="shared" si="67"/>
        <v>1</v>
      </c>
      <c r="N342" t="e">
        <f t="shared" si="68"/>
        <v>#VALUE!</v>
      </c>
      <c r="O342" t="e">
        <f t="shared" si="69"/>
        <v>#VALUE!</v>
      </c>
      <c r="P342" t="e">
        <f t="shared" si="70"/>
        <v>#VALUE!</v>
      </c>
      <c r="Q342">
        <f t="shared" si="71"/>
        <v>21</v>
      </c>
      <c r="R342" t="e">
        <f t="shared" si="72"/>
        <v>#VALUE!</v>
      </c>
      <c r="U342">
        <v>21</v>
      </c>
      <c r="W342">
        <f t="shared" si="73"/>
        <v>21</v>
      </c>
      <c r="X342">
        <f t="shared" si="74"/>
        <v>14</v>
      </c>
      <c r="Y342">
        <f t="shared" si="75"/>
        <v>14</v>
      </c>
      <c r="Z342">
        <f t="shared" si="76"/>
        <v>14</v>
      </c>
      <c r="AA342">
        <f t="shared" si="77"/>
        <v>34</v>
      </c>
    </row>
    <row r="343" spans="1:27" x14ac:dyDescent="0.4">
      <c r="A343" s="54" t="s">
        <v>5268</v>
      </c>
      <c r="B343" s="55">
        <v>-15</v>
      </c>
      <c r="C343" s="54" t="s">
        <v>2227</v>
      </c>
      <c r="D343" s="54" t="s">
        <v>2228</v>
      </c>
      <c r="E343" s="55" t="s">
        <v>2225</v>
      </c>
      <c r="F343" s="55" t="s">
        <v>2226</v>
      </c>
      <c r="G343" s="55" t="s">
        <v>5265</v>
      </c>
      <c r="H343" s="55" t="s">
        <v>2225</v>
      </c>
      <c r="I343" s="55" t="s">
        <v>4650</v>
      </c>
      <c r="J343" s="54" t="s">
        <v>5280</v>
      </c>
      <c r="K343" t="str">
        <f t="shared" si="65"/>
        <v>TGTGTACCGAGCAGACGTTCCTTGAATTTTGTGACGTTGTTGATAGTTGAACCAGGTCGGGTTTCGAACACGATTG</v>
      </c>
      <c r="L343" t="str">
        <f t="shared" si="66"/>
        <v>GTTAGCACAAGCTTTGGGCTGGACCAAGTTGATAGTTGTTGCAGTGTTTTAAGTTCCTTGCAGACGAGCCATGTGT</v>
      </c>
      <c r="M343">
        <f t="shared" si="67"/>
        <v>1</v>
      </c>
      <c r="N343" t="e">
        <f t="shared" si="68"/>
        <v>#VALUE!</v>
      </c>
      <c r="O343">
        <f t="shared" si="69"/>
        <v>21</v>
      </c>
      <c r="P343" t="e">
        <f t="shared" si="70"/>
        <v>#VALUE!</v>
      </c>
      <c r="Q343" t="e">
        <f t="shared" si="71"/>
        <v>#VALUE!</v>
      </c>
      <c r="R343" t="e">
        <f t="shared" si="72"/>
        <v>#VALUE!</v>
      </c>
      <c r="S343">
        <v>21</v>
      </c>
      <c r="W343">
        <f t="shared" si="73"/>
        <v>21</v>
      </c>
      <c r="X343">
        <f t="shared" si="74"/>
        <v>14</v>
      </c>
      <c r="Y343">
        <f t="shared" si="75"/>
        <v>14</v>
      </c>
      <c r="Z343">
        <f t="shared" si="76"/>
        <v>14</v>
      </c>
      <c r="AA343">
        <f t="shared" si="77"/>
        <v>34</v>
      </c>
    </row>
    <row r="344" spans="1:27" x14ac:dyDescent="0.4">
      <c r="A344" s="54" t="s">
        <v>5268</v>
      </c>
      <c r="B344" s="55">
        <v>17</v>
      </c>
      <c r="C344" s="54" t="s">
        <v>2227</v>
      </c>
      <c r="D344" s="54" t="s">
        <v>2228</v>
      </c>
      <c r="E344" s="55" t="s">
        <v>2225</v>
      </c>
      <c r="F344" s="55" t="s">
        <v>2226</v>
      </c>
      <c r="G344" s="55" t="s">
        <v>5265</v>
      </c>
      <c r="H344" s="55" t="s">
        <v>2226</v>
      </c>
      <c r="I344" s="55" t="s">
        <v>4650</v>
      </c>
      <c r="J344" s="54" t="s">
        <v>5283</v>
      </c>
      <c r="K344" t="str">
        <f t="shared" si="65"/>
        <v>TGTGTACCGAGCAGACGTTCCTTGAACTTTGTGATGTAGTTGATAGTTGAACCAGGTCGGGTTTCGAACACGATTG</v>
      </c>
      <c r="L344" t="str">
        <f t="shared" si="66"/>
        <v>GTTAGCACAAGCTTTGGGCTGGACCAAGTTGATAGTTGATGTAGTGTTTCAAGTTCCTTGCAGACGAGCCATGTGT</v>
      </c>
      <c r="M344">
        <f t="shared" si="67"/>
        <v>1</v>
      </c>
      <c r="N344" t="e">
        <f t="shared" si="68"/>
        <v>#VALUE!</v>
      </c>
      <c r="O344" t="e">
        <f t="shared" si="69"/>
        <v>#VALUE!</v>
      </c>
      <c r="P344" t="e">
        <f t="shared" si="70"/>
        <v>#VALUE!</v>
      </c>
      <c r="Q344">
        <f t="shared" si="71"/>
        <v>21</v>
      </c>
      <c r="R344" t="e">
        <f t="shared" si="72"/>
        <v>#VALUE!</v>
      </c>
      <c r="U344">
        <v>21</v>
      </c>
      <c r="W344">
        <f t="shared" si="73"/>
        <v>21</v>
      </c>
      <c r="X344">
        <f t="shared" si="74"/>
        <v>14</v>
      </c>
      <c r="Y344">
        <f t="shared" si="75"/>
        <v>14</v>
      </c>
      <c r="Z344">
        <f t="shared" si="76"/>
        <v>14</v>
      </c>
      <c r="AA344">
        <f t="shared" si="77"/>
        <v>34</v>
      </c>
    </row>
    <row r="345" spans="1:27" x14ac:dyDescent="0.4">
      <c r="A345" s="54" t="s">
        <v>5268</v>
      </c>
      <c r="B345" s="55"/>
      <c r="C345" s="54" t="s">
        <v>2227</v>
      </c>
      <c r="D345" s="54" t="s">
        <v>2228</v>
      </c>
      <c r="E345" s="55" t="s">
        <v>2225</v>
      </c>
      <c r="F345" s="55" t="s">
        <v>2226</v>
      </c>
      <c r="G345" s="55" t="s">
        <v>5265</v>
      </c>
      <c r="H345" s="55" t="s">
        <v>2225</v>
      </c>
      <c r="I345" s="55" t="s">
        <v>4650</v>
      </c>
      <c r="J345" s="54" t="s">
        <v>5287</v>
      </c>
      <c r="K345" t="str">
        <f t="shared" si="65"/>
        <v>TGTGTACCGAGCAGACGTTCCTTGAATTTTGTGACGTAGTTGATAGTTGAACCAGTTCGGGTTTCGAACACGATTT</v>
      </c>
      <c r="L345" t="str">
        <f t="shared" si="66"/>
        <v>TTTAGCACAAGCTTTGGGCTTGACCAAGTTGATAGTTGATGCAGTGTTTTAAGTTCCTTGCAGACGAGCCATGTGT</v>
      </c>
      <c r="M345">
        <f t="shared" si="67"/>
        <v>1</v>
      </c>
      <c r="N345" t="e">
        <f t="shared" si="68"/>
        <v>#VALUE!</v>
      </c>
      <c r="O345">
        <f t="shared" si="69"/>
        <v>21</v>
      </c>
      <c r="P345" t="e">
        <f t="shared" si="70"/>
        <v>#VALUE!</v>
      </c>
      <c r="Q345" t="e">
        <f t="shared" si="71"/>
        <v>#VALUE!</v>
      </c>
      <c r="R345" t="e">
        <f t="shared" si="72"/>
        <v>#VALUE!</v>
      </c>
      <c r="S345">
        <v>21</v>
      </c>
      <c r="W345">
        <f t="shared" si="73"/>
        <v>21</v>
      </c>
      <c r="X345">
        <f t="shared" si="74"/>
        <v>14</v>
      </c>
      <c r="Y345">
        <f t="shared" si="75"/>
        <v>14</v>
      </c>
      <c r="Z345">
        <f t="shared" si="76"/>
        <v>14</v>
      </c>
      <c r="AA345">
        <f t="shared" si="77"/>
        <v>34</v>
      </c>
    </row>
    <row r="346" spans="1:27" x14ac:dyDescent="0.4">
      <c r="A346" s="54" t="s">
        <v>4831</v>
      </c>
      <c r="B346" s="55">
        <v>36</v>
      </c>
      <c r="C346" s="54" t="s">
        <v>2625</v>
      </c>
      <c r="D346" s="54" t="s">
        <v>2626</v>
      </c>
      <c r="E346" s="55" t="s">
        <v>2623</v>
      </c>
      <c r="F346" s="55" t="s">
        <v>2624</v>
      </c>
      <c r="G346" s="55" t="s">
        <v>4832</v>
      </c>
      <c r="H346" s="55" t="s">
        <v>4833</v>
      </c>
      <c r="I346" s="55" t="s">
        <v>157</v>
      </c>
      <c r="J346" s="54" t="s">
        <v>4834</v>
      </c>
      <c r="K346" t="str">
        <f t="shared" si="65"/>
        <v>CACGCGAAGGCTAGAAGTCTTGTAAAGGAAGTCGAAGCACAGCCGACTTGCGCTGCGACAAGATCCCGTCGGTACG</v>
      </c>
      <c r="L346" t="str">
        <f t="shared" si="66"/>
        <v>GCATGGCTGCCCTAGAACAGCGTCGCGTTCAGCCGACACGAAGCTGAAGGAAATGTTCTGAAGATCGGAAGCGCAC</v>
      </c>
      <c r="M346" t="e">
        <f t="shared" si="67"/>
        <v>#VALUE!</v>
      </c>
      <c r="N346">
        <f t="shared" si="68"/>
        <v>1</v>
      </c>
      <c r="O346" t="e">
        <f t="shared" si="69"/>
        <v>#VALUE!</v>
      </c>
      <c r="P346" t="e">
        <f t="shared" si="70"/>
        <v>#VALUE!</v>
      </c>
      <c r="Q346" t="e">
        <f t="shared" si="71"/>
        <v>#VALUE!</v>
      </c>
      <c r="R346">
        <f t="shared" si="72"/>
        <v>21</v>
      </c>
      <c r="V346">
        <v>21</v>
      </c>
      <c r="W346">
        <f t="shared" si="73"/>
        <v>21</v>
      </c>
      <c r="X346">
        <f t="shared" si="74"/>
        <v>13</v>
      </c>
      <c r="Y346">
        <f t="shared" si="75"/>
        <v>13</v>
      </c>
      <c r="Z346">
        <f t="shared" si="76"/>
        <v>13</v>
      </c>
      <c r="AA346">
        <f t="shared" si="77"/>
        <v>33</v>
      </c>
    </row>
    <row r="347" spans="1:27" x14ac:dyDescent="0.4">
      <c r="A347" s="54" t="s">
        <v>4831</v>
      </c>
      <c r="B347" s="55">
        <v>36</v>
      </c>
      <c r="C347" s="54" t="s">
        <v>2625</v>
      </c>
      <c r="D347" s="54" t="s">
        <v>2626</v>
      </c>
      <c r="E347" s="55" t="s">
        <v>2623</v>
      </c>
      <c r="F347" s="55" t="s">
        <v>2624</v>
      </c>
      <c r="G347" s="55" t="s">
        <v>4832</v>
      </c>
      <c r="H347" s="55" t="s">
        <v>4833</v>
      </c>
      <c r="I347" s="55" t="s">
        <v>157</v>
      </c>
      <c r="J347" s="54" t="s">
        <v>4837</v>
      </c>
      <c r="K347" t="str">
        <f t="shared" si="65"/>
        <v>CCCGAGAAGGCTAGAAGTCTTGTAAAGGAAGTCGAAGCACCGCCGACTTGCGCTGCGACAAGATCCCGTCGGTACG</v>
      </c>
      <c r="L347" t="str">
        <f t="shared" si="66"/>
        <v>GCATGGCTGCCCTAGAACAGCGTCGCGTTCAGCCGCCACGAAGCTGAAGGAAATGTTCTGAAGATCGGAAGAGCCC</v>
      </c>
      <c r="M347" t="e">
        <f t="shared" si="67"/>
        <v>#VALUE!</v>
      </c>
      <c r="N347">
        <f t="shared" si="68"/>
        <v>1</v>
      </c>
      <c r="O347" t="e">
        <f t="shared" si="69"/>
        <v>#VALUE!</v>
      </c>
      <c r="P347" t="e">
        <f t="shared" si="70"/>
        <v>#VALUE!</v>
      </c>
      <c r="Q347" t="e">
        <f t="shared" si="71"/>
        <v>#VALUE!</v>
      </c>
      <c r="R347">
        <f t="shared" si="72"/>
        <v>21</v>
      </c>
      <c r="V347">
        <v>21</v>
      </c>
      <c r="W347">
        <f t="shared" si="73"/>
        <v>21</v>
      </c>
      <c r="X347">
        <f t="shared" si="74"/>
        <v>13</v>
      </c>
      <c r="Y347">
        <f t="shared" si="75"/>
        <v>13</v>
      </c>
      <c r="Z347">
        <f t="shared" si="76"/>
        <v>13</v>
      </c>
      <c r="AA347">
        <f t="shared" si="77"/>
        <v>33</v>
      </c>
    </row>
    <row r="348" spans="1:27" x14ac:dyDescent="0.4">
      <c r="A348" t="s">
        <v>499</v>
      </c>
      <c r="B348" s="53">
        <v>27</v>
      </c>
      <c r="C348" t="s">
        <v>502</v>
      </c>
      <c r="D348" t="s">
        <v>503</v>
      </c>
      <c r="E348" s="53" t="s">
        <v>500</v>
      </c>
      <c r="F348" s="53" t="s">
        <v>501</v>
      </c>
      <c r="G348" s="53" t="s">
        <v>4673</v>
      </c>
      <c r="H348" s="53" t="s">
        <v>501</v>
      </c>
      <c r="I348" s="53" t="s">
        <v>4650</v>
      </c>
      <c r="J348" t="s">
        <v>4674</v>
      </c>
      <c r="K348" t="str">
        <f t="shared" si="65"/>
        <v>TTGTTTTCCCACGTGTATCACATCGAGATGATGTCTTGACCTCCACAGGTAATGACAGTATGTAAATAGTCATCCG</v>
      </c>
      <c r="L348" t="str">
        <f t="shared" si="66"/>
        <v>GCCTACTGATAAATGTATGACAGTAATGGACACCTCCAGTTCTGTAGTAGAGCTACACTATGTGCACCCTTTTGTT</v>
      </c>
      <c r="M348" t="e">
        <f t="shared" si="67"/>
        <v>#VALUE!</v>
      </c>
      <c r="N348">
        <f t="shared" si="68"/>
        <v>1</v>
      </c>
      <c r="O348" t="e">
        <f t="shared" si="69"/>
        <v>#VALUE!</v>
      </c>
      <c r="P348" t="e">
        <f t="shared" si="70"/>
        <v>#VALUE!</v>
      </c>
      <c r="Q348">
        <f t="shared" si="71"/>
        <v>13</v>
      </c>
      <c r="R348" t="e">
        <f t="shared" si="72"/>
        <v>#VALUE!</v>
      </c>
      <c r="U348">
        <v>13</v>
      </c>
      <c r="W348">
        <f t="shared" si="73"/>
        <v>13</v>
      </c>
      <c r="X348">
        <f t="shared" si="74"/>
        <v>21</v>
      </c>
      <c r="Y348">
        <f t="shared" si="75"/>
        <v>21</v>
      </c>
      <c r="Z348">
        <f t="shared" si="76"/>
        <v>21</v>
      </c>
      <c r="AA348">
        <f t="shared" si="77"/>
        <v>33</v>
      </c>
    </row>
    <row r="349" spans="1:27" x14ac:dyDescent="0.4">
      <c r="A349" t="s">
        <v>85</v>
      </c>
      <c r="B349" s="53">
        <v>26</v>
      </c>
      <c r="C349" t="s">
        <v>660</v>
      </c>
      <c r="D349" t="s">
        <v>661</v>
      </c>
      <c r="E349" s="53" t="s">
        <v>658</v>
      </c>
      <c r="F349" s="53" t="s">
        <v>659</v>
      </c>
      <c r="G349" s="53" t="s">
        <v>5223</v>
      </c>
      <c r="H349" s="53" t="s">
        <v>659</v>
      </c>
      <c r="I349" s="53" t="s">
        <v>4650</v>
      </c>
      <c r="J349" t="s">
        <v>5224</v>
      </c>
      <c r="K349" t="str">
        <f t="shared" si="65"/>
        <v>ACGTCCCAACCCCTGTTAAGGTAAACTTAAGGTTAGTTTAGCCCTTTATCTGATCTAGCCTTCTCGTGTGCAGACT</v>
      </c>
      <c r="L349" t="str">
        <f t="shared" si="66"/>
        <v>TCAGACGTGTGCTCTTCCGATCTAGTCTATTTCCCGATTTGATTGGAATTCAAATGGAATTGTCCCCAACCCTGCA</v>
      </c>
      <c r="M349">
        <f t="shared" si="67"/>
        <v>1</v>
      </c>
      <c r="N349" t="e">
        <f t="shared" si="68"/>
        <v>#VALUE!</v>
      </c>
      <c r="O349" t="e">
        <f t="shared" si="69"/>
        <v>#VALUE!</v>
      </c>
      <c r="P349" t="e">
        <f t="shared" si="70"/>
        <v>#VALUE!</v>
      </c>
      <c r="Q349">
        <f t="shared" si="71"/>
        <v>20</v>
      </c>
      <c r="R349" t="e">
        <f t="shared" si="72"/>
        <v>#VALUE!</v>
      </c>
      <c r="U349">
        <v>20</v>
      </c>
      <c r="W349">
        <f t="shared" si="73"/>
        <v>20</v>
      </c>
      <c r="X349">
        <f t="shared" si="74"/>
        <v>14</v>
      </c>
      <c r="Y349">
        <f t="shared" si="75"/>
        <v>14</v>
      </c>
      <c r="Z349">
        <f t="shared" si="76"/>
        <v>14</v>
      </c>
      <c r="AA349">
        <f t="shared" si="77"/>
        <v>33</v>
      </c>
    </row>
    <row r="350" spans="1:27" x14ac:dyDescent="0.4">
      <c r="A350" t="s">
        <v>2923</v>
      </c>
      <c r="B350" s="53">
        <v>23</v>
      </c>
      <c r="C350" t="s">
        <v>2926</v>
      </c>
      <c r="D350" t="s">
        <v>5840</v>
      </c>
      <c r="E350" s="53" t="s">
        <v>2924</v>
      </c>
      <c r="F350" s="53" t="s">
        <v>2925</v>
      </c>
      <c r="G350" s="53" t="s">
        <v>5841</v>
      </c>
      <c r="H350" s="53" t="s">
        <v>2924</v>
      </c>
      <c r="I350" s="53" t="s">
        <v>4650</v>
      </c>
      <c r="J350" t="s">
        <v>5842</v>
      </c>
      <c r="K350" t="str">
        <f t="shared" si="65"/>
        <v>GTACTCTGTGGGACCTCTTTTTACAATGTACATCAAGACACTCGTGTGATATCAGTGACATCGAAGTCTATCTGGT</v>
      </c>
      <c r="L350" t="str">
        <f t="shared" si="66"/>
        <v>TGGTCTATCTGAAGCTACAGTGACTATAGTGTGCTCACAGAACTACATGTAACATTTTTCTCCAGGGTGTCTCATG</v>
      </c>
      <c r="M350">
        <f t="shared" si="67"/>
        <v>1</v>
      </c>
      <c r="N350" t="e">
        <f t="shared" si="68"/>
        <v>#VALUE!</v>
      </c>
      <c r="O350">
        <f t="shared" si="69"/>
        <v>22</v>
      </c>
      <c r="P350" t="e">
        <f t="shared" si="70"/>
        <v>#VALUE!</v>
      </c>
      <c r="Q350" t="e">
        <f t="shared" si="71"/>
        <v>#VALUE!</v>
      </c>
      <c r="R350" t="e">
        <f t="shared" si="72"/>
        <v>#VALUE!</v>
      </c>
      <c r="S350">
        <v>22</v>
      </c>
      <c r="W350">
        <f t="shared" si="73"/>
        <v>22</v>
      </c>
      <c r="X350">
        <f t="shared" si="74"/>
        <v>12</v>
      </c>
      <c r="Y350">
        <f t="shared" si="75"/>
        <v>12</v>
      </c>
      <c r="Z350">
        <f t="shared" si="76"/>
        <v>12</v>
      </c>
      <c r="AA350">
        <f t="shared" si="77"/>
        <v>33</v>
      </c>
    </row>
    <row r="351" spans="1:27" x14ac:dyDescent="0.4">
      <c r="A351" t="s">
        <v>1053</v>
      </c>
      <c r="B351" s="53">
        <v>22</v>
      </c>
      <c r="C351" t="s">
        <v>1056</v>
      </c>
      <c r="D351" t="s">
        <v>1057</v>
      </c>
      <c r="E351" s="53" t="s">
        <v>1054</v>
      </c>
      <c r="F351" s="53" t="s">
        <v>1055</v>
      </c>
      <c r="G351" s="53" t="s">
        <v>5056</v>
      </c>
      <c r="H351" s="53" t="s">
        <v>1054</v>
      </c>
      <c r="I351" s="53" t="s">
        <v>4650</v>
      </c>
      <c r="J351" t="s">
        <v>5057</v>
      </c>
      <c r="K351" t="str">
        <f t="shared" si="65"/>
        <v>TCGCTCCGAACGCAAAATGAGGCGTTGTCTAGTGTCTATCGTCGTTCTCCGAGAACTGTTTCTGTTCGGGTCTGAC</v>
      </c>
      <c r="L351" t="str">
        <f t="shared" si="66"/>
        <v>CAGTCTGGGCTTGTCTTTGTCAAGAGCCTCTTGCTGCTATCTGTGATCTGTTGCGGAGTAAAACGCAAGCCTCGCT</v>
      </c>
      <c r="M351">
        <f t="shared" si="67"/>
        <v>1</v>
      </c>
      <c r="N351" t="e">
        <f t="shared" si="68"/>
        <v>#VALUE!</v>
      </c>
      <c r="O351">
        <f t="shared" si="69"/>
        <v>21</v>
      </c>
      <c r="P351" t="e">
        <f t="shared" si="70"/>
        <v>#VALUE!</v>
      </c>
      <c r="Q351" t="e">
        <f t="shared" si="71"/>
        <v>#VALUE!</v>
      </c>
      <c r="R351" t="e">
        <f t="shared" si="72"/>
        <v>#VALUE!</v>
      </c>
      <c r="S351">
        <v>21</v>
      </c>
      <c r="W351">
        <f t="shared" si="73"/>
        <v>21</v>
      </c>
      <c r="X351">
        <f t="shared" si="74"/>
        <v>12</v>
      </c>
      <c r="Y351">
        <f t="shared" si="75"/>
        <v>12</v>
      </c>
      <c r="Z351">
        <f t="shared" si="76"/>
        <v>12</v>
      </c>
      <c r="AA351">
        <f t="shared" si="77"/>
        <v>32</v>
      </c>
    </row>
    <row r="352" spans="1:27" x14ac:dyDescent="0.4">
      <c r="A352" t="s">
        <v>1619</v>
      </c>
      <c r="B352" s="53">
        <v>25</v>
      </c>
      <c r="C352" t="s">
        <v>1622</v>
      </c>
      <c r="D352" t="s">
        <v>1623</v>
      </c>
      <c r="E352" s="53" t="s">
        <v>1620</v>
      </c>
      <c r="F352" s="53" t="s">
        <v>1621</v>
      </c>
      <c r="G352" s="53" t="s">
        <v>5249</v>
      </c>
      <c r="H352" s="53" t="s">
        <v>1620</v>
      </c>
      <c r="I352" s="53" t="s">
        <v>4650</v>
      </c>
      <c r="J352" t="s">
        <v>5250</v>
      </c>
      <c r="K352" t="str">
        <f t="shared" si="65"/>
        <v>TGAGAGGGTCTTCCTAAGTCTCTCCCCAGTTTTAGTTTGCTCTTTTGACAGTTTTAGTTTGGGACGACATCTATTC</v>
      </c>
      <c r="L352" t="str">
        <f t="shared" si="66"/>
        <v>CTTATCTACAGCAGGGTTTGATTTTGACAGTTTTCTCGTTTGATTTTGACCCCTCTCTGAATCCTTCTGGGAGAGT</v>
      </c>
      <c r="M352">
        <f t="shared" si="67"/>
        <v>1</v>
      </c>
      <c r="N352" t="e">
        <f t="shared" si="68"/>
        <v>#VALUE!</v>
      </c>
      <c r="O352">
        <f t="shared" si="69"/>
        <v>19</v>
      </c>
      <c r="P352" t="e">
        <f t="shared" si="70"/>
        <v>#VALUE!</v>
      </c>
      <c r="Q352" t="e">
        <f t="shared" si="71"/>
        <v>#VALUE!</v>
      </c>
      <c r="R352" t="e">
        <f t="shared" si="72"/>
        <v>#VALUE!</v>
      </c>
      <c r="S352">
        <v>19</v>
      </c>
      <c r="W352">
        <f t="shared" si="73"/>
        <v>19</v>
      </c>
      <c r="X352">
        <f t="shared" si="74"/>
        <v>14</v>
      </c>
      <c r="Y352">
        <f t="shared" si="75"/>
        <v>14</v>
      </c>
      <c r="Z352">
        <f t="shared" si="76"/>
        <v>14</v>
      </c>
      <c r="AA352">
        <f t="shared" si="77"/>
        <v>32</v>
      </c>
    </row>
    <row r="353" spans="1:27" x14ac:dyDescent="0.4">
      <c r="A353" t="s">
        <v>817</v>
      </c>
      <c r="B353" s="53">
        <v>50</v>
      </c>
      <c r="C353" t="s">
        <v>820</v>
      </c>
      <c r="D353" t="s">
        <v>821</v>
      </c>
      <c r="E353" s="53" t="s">
        <v>818</v>
      </c>
      <c r="F353" s="53" t="s">
        <v>819</v>
      </c>
      <c r="G353" s="53" t="s">
        <v>5506</v>
      </c>
      <c r="H353" s="53" t="s">
        <v>5507</v>
      </c>
      <c r="I353" s="53" t="s">
        <v>157</v>
      </c>
      <c r="J353" t="s">
        <v>5508</v>
      </c>
      <c r="K353" t="str">
        <f t="shared" si="65"/>
        <v>CGGCTTTTTATTCGCTAATCACTACTGGTTTTTGATAAATCAACGGTGGATTACTCCGTTAACTCCAATTAATCCA</v>
      </c>
      <c r="L353" t="str">
        <f t="shared" si="66"/>
        <v>ACCTAATTAACCTCAATTGCCTCATTAGGTGGCAACTAAATAGTTTTTGGTCATCACTAATCGCTTATTTTTCGGC</v>
      </c>
      <c r="M353">
        <f t="shared" si="67"/>
        <v>1</v>
      </c>
      <c r="N353" t="e">
        <f t="shared" si="68"/>
        <v>#VALUE!</v>
      </c>
      <c r="O353" t="e">
        <f t="shared" si="69"/>
        <v>#VALUE!</v>
      </c>
      <c r="P353" t="e">
        <f t="shared" si="70"/>
        <v>#VALUE!</v>
      </c>
      <c r="Q353" t="e">
        <f t="shared" si="71"/>
        <v>#VALUE!</v>
      </c>
      <c r="R353">
        <f t="shared" si="72"/>
        <v>15</v>
      </c>
      <c r="V353">
        <v>15</v>
      </c>
      <c r="W353">
        <f t="shared" si="73"/>
        <v>15</v>
      </c>
      <c r="X353">
        <f t="shared" si="74"/>
        <v>17</v>
      </c>
      <c r="Y353">
        <f t="shared" si="75"/>
        <v>17</v>
      </c>
      <c r="Z353">
        <f t="shared" si="76"/>
        <v>17</v>
      </c>
      <c r="AA353">
        <f t="shared" si="77"/>
        <v>31</v>
      </c>
    </row>
    <row r="354" spans="1:27" x14ac:dyDescent="0.4">
      <c r="A354" t="s">
        <v>1320</v>
      </c>
      <c r="B354" s="53">
        <v>49</v>
      </c>
      <c r="C354" t="s">
        <v>1323</v>
      </c>
      <c r="D354" t="s">
        <v>1324</v>
      </c>
      <c r="E354" s="53" t="s">
        <v>1321</v>
      </c>
      <c r="F354" s="53" t="s">
        <v>1322</v>
      </c>
      <c r="G354" s="53" t="s">
        <v>5637</v>
      </c>
      <c r="H354" s="53" t="s">
        <v>5638</v>
      </c>
      <c r="I354" s="53" t="s">
        <v>157</v>
      </c>
      <c r="J354" t="s">
        <v>5639</v>
      </c>
      <c r="K354" t="str">
        <f t="shared" si="65"/>
        <v>GAGCGGAGACAGTAACATAATGGAAGTAGTGAAACCACGGTAAAAATGCTCATACACCATGTAAAAGTGTTGAGAT</v>
      </c>
      <c r="L354" t="str">
        <f t="shared" si="66"/>
        <v>TAGAGTTGTGAAAATGTACCACATACTCGTAAAAATGGCACCAAAGTGATGAAGGTAATACAATGACAGAGGCGAG</v>
      </c>
      <c r="M354">
        <f t="shared" si="67"/>
        <v>1</v>
      </c>
      <c r="N354" t="e">
        <f t="shared" si="68"/>
        <v>#VALUE!</v>
      </c>
      <c r="O354" t="e">
        <f t="shared" si="69"/>
        <v>#VALUE!</v>
      </c>
      <c r="P354" t="e">
        <f t="shared" si="70"/>
        <v>#VALUE!</v>
      </c>
      <c r="Q354" t="e">
        <f t="shared" si="71"/>
        <v>#VALUE!</v>
      </c>
      <c r="R354">
        <f t="shared" si="72"/>
        <v>12</v>
      </c>
      <c r="V354">
        <v>12</v>
      </c>
      <c r="W354">
        <f t="shared" si="73"/>
        <v>12</v>
      </c>
      <c r="X354">
        <f t="shared" si="74"/>
        <v>20</v>
      </c>
      <c r="Y354">
        <f t="shared" si="75"/>
        <v>19</v>
      </c>
      <c r="Z354">
        <f t="shared" si="76"/>
        <v>20</v>
      </c>
      <c r="AA354">
        <f t="shared" si="77"/>
        <v>31</v>
      </c>
    </row>
    <row r="355" spans="1:27" x14ac:dyDescent="0.4">
      <c r="A355" t="s">
        <v>1354</v>
      </c>
      <c r="B355" s="53">
        <v>51</v>
      </c>
      <c r="C355" t="s">
        <v>1357</v>
      </c>
      <c r="D355" t="s">
        <v>1358</v>
      </c>
      <c r="E355" s="53" t="s">
        <v>1355</v>
      </c>
      <c r="F355" s="53" t="s">
        <v>1356</v>
      </c>
      <c r="G355" s="53" t="s">
        <v>5720</v>
      </c>
      <c r="H355" s="53" t="s">
        <v>5721</v>
      </c>
      <c r="I355" s="53" t="s">
        <v>157</v>
      </c>
      <c r="J355" t="s">
        <v>5722</v>
      </c>
      <c r="K355" t="str">
        <f t="shared" si="65"/>
        <v>TAGGTTCCTCGGGGTAATTTCTAAAATTTTCTGGTTGAATTTCACGTAATACAATTTAAGTTGTGTCTGACTAGCT</v>
      </c>
      <c r="L355" t="str">
        <f t="shared" si="66"/>
        <v>TCGATCAGTCTGTGTTGAATTTAACATAATGCACTTTAAGTTGGTCTTTTAAAATCTTTAATGGGGCTCCTTGGAT</v>
      </c>
      <c r="M355">
        <f t="shared" si="67"/>
        <v>1</v>
      </c>
      <c r="N355" t="e">
        <f t="shared" si="68"/>
        <v>#VALUE!</v>
      </c>
      <c r="O355" t="e">
        <f t="shared" si="69"/>
        <v>#VALUE!</v>
      </c>
      <c r="P355">
        <f t="shared" si="70"/>
        <v>10</v>
      </c>
      <c r="Q355" t="e">
        <f t="shared" si="71"/>
        <v>#VALUE!</v>
      </c>
      <c r="R355" t="e">
        <f t="shared" si="72"/>
        <v>#VALUE!</v>
      </c>
      <c r="T355">
        <v>10</v>
      </c>
      <c r="W355">
        <f t="shared" si="73"/>
        <v>10</v>
      </c>
      <c r="X355">
        <f t="shared" si="74"/>
        <v>21</v>
      </c>
      <c r="Y355">
        <f t="shared" si="75"/>
        <v>22</v>
      </c>
      <c r="Z355">
        <f t="shared" si="76"/>
        <v>22</v>
      </c>
      <c r="AA355">
        <f t="shared" si="77"/>
        <v>31</v>
      </c>
    </row>
    <row r="356" spans="1:27" x14ac:dyDescent="0.4">
      <c r="A356" t="s">
        <v>1234</v>
      </c>
      <c r="B356" s="53">
        <v>52</v>
      </c>
      <c r="C356" t="s">
        <v>1237</v>
      </c>
      <c r="D356" t="s">
        <v>1238</v>
      </c>
      <c r="E356" s="53" t="s">
        <v>1235</v>
      </c>
      <c r="F356" s="53" t="s">
        <v>1236</v>
      </c>
      <c r="G356" s="53" t="s">
        <v>5780</v>
      </c>
      <c r="H356" s="53" t="s">
        <v>5781</v>
      </c>
      <c r="I356" s="53" t="s">
        <v>157</v>
      </c>
      <c r="J356" t="s">
        <v>5782</v>
      </c>
      <c r="K356" t="str">
        <f t="shared" si="65"/>
        <v>GATGCGCTCTTTATTGTGAAAAGTTTTGATCCAATTGCATGGAATCAATTTTTACTAACGTTCTGGAAAGACAACA</v>
      </c>
      <c r="L356" t="str">
        <f t="shared" si="66"/>
        <v>ACAACAGAAAGGTCTTGCAATCATTTTTAACTAAGGTACGTTAACCTAGTTTTGAAAAGTGTTATTTCTCGCGTAG</v>
      </c>
      <c r="M356">
        <f t="shared" si="67"/>
        <v>1</v>
      </c>
      <c r="N356" t="e">
        <f t="shared" si="68"/>
        <v>#VALUE!</v>
      </c>
      <c r="O356" t="e">
        <f t="shared" si="69"/>
        <v>#VALUE!</v>
      </c>
      <c r="P356">
        <f t="shared" si="70"/>
        <v>13</v>
      </c>
      <c r="Q356" t="e">
        <f t="shared" si="71"/>
        <v>#VALUE!</v>
      </c>
      <c r="R356" t="e">
        <f t="shared" si="72"/>
        <v>#VALUE!</v>
      </c>
      <c r="T356">
        <v>13</v>
      </c>
      <c r="W356">
        <f t="shared" si="73"/>
        <v>13</v>
      </c>
      <c r="X356">
        <f t="shared" si="74"/>
        <v>19</v>
      </c>
      <c r="Y356">
        <f t="shared" si="75"/>
        <v>18</v>
      </c>
      <c r="Z356">
        <f t="shared" si="76"/>
        <v>19</v>
      </c>
      <c r="AA356">
        <f t="shared" si="77"/>
        <v>31</v>
      </c>
    </row>
    <row r="357" spans="1:27" x14ac:dyDescent="0.4">
      <c r="A357" t="s">
        <v>754</v>
      </c>
      <c r="B357" s="53">
        <v>24</v>
      </c>
      <c r="C357" t="s">
        <v>757</v>
      </c>
      <c r="D357" t="s">
        <v>758</v>
      </c>
      <c r="E357" s="53" t="s">
        <v>755</v>
      </c>
      <c r="F357" s="53" t="s">
        <v>756</v>
      </c>
      <c r="G357" s="53" t="s">
        <v>5136</v>
      </c>
      <c r="H357" s="53" t="s">
        <v>755</v>
      </c>
      <c r="I357" s="53" t="s">
        <v>4650</v>
      </c>
      <c r="J357" t="s">
        <v>5137</v>
      </c>
      <c r="K357" t="str">
        <f t="shared" si="65"/>
        <v>ACGTCCACCCTGAATTTGTGTGTGTACGTGCTTGTGTGTGTGTGTGTCAGTCTACATACAAGTGTCAGAACCAACT</v>
      </c>
      <c r="L357" t="str">
        <f t="shared" si="66"/>
        <v>TCAACCAAGACTGTGAACATACATCTGACTGTGTGTGTGTGTGTTCGTGCATGTGTGTGTTTAAGTCCCACCTGCA</v>
      </c>
      <c r="M357">
        <f t="shared" si="67"/>
        <v>1</v>
      </c>
      <c r="N357" t="e">
        <f t="shared" si="68"/>
        <v>#VALUE!</v>
      </c>
      <c r="O357">
        <f t="shared" si="69"/>
        <v>18</v>
      </c>
      <c r="P357" t="e">
        <f t="shared" si="70"/>
        <v>#VALUE!</v>
      </c>
      <c r="Q357" t="e">
        <f t="shared" si="71"/>
        <v>#VALUE!</v>
      </c>
      <c r="R357" t="e">
        <f t="shared" si="72"/>
        <v>#VALUE!</v>
      </c>
      <c r="S357">
        <v>18</v>
      </c>
      <c r="W357">
        <f t="shared" si="73"/>
        <v>18</v>
      </c>
      <c r="X357">
        <f t="shared" si="74"/>
        <v>14</v>
      </c>
      <c r="Y357">
        <f t="shared" si="75"/>
        <v>14</v>
      </c>
      <c r="Z357">
        <f t="shared" si="76"/>
        <v>14</v>
      </c>
      <c r="AA357">
        <f t="shared" si="77"/>
        <v>31</v>
      </c>
    </row>
    <row r="358" spans="1:27" x14ac:dyDescent="0.4">
      <c r="A358" t="s">
        <v>3579</v>
      </c>
      <c r="B358" s="53">
        <v>24</v>
      </c>
      <c r="C358" t="s">
        <v>3582</v>
      </c>
      <c r="D358" t="s">
        <v>3583</v>
      </c>
      <c r="E358" s="53" t="s">
        <v>3580</v>
      </c>
      <c r="F358" s="53" t="s">
        <v>3581</v>
      </c>
      <c r="G358" s="53" t="s">
        <v>5179</v>
      </c>
      <c r="H358" s="53" t="s">
        <v>3580</v>
      </c>
      <c r="I358" s="53" t="s">
        <v>4650</v>
      </c>
      <c r="J358" t="s">
        <v>5180</v>
      </c>
      <c r="K358" t="str">
        <f t="shared" si="65"/>
        <v>GTCAAGCGAAGAGGTCCCTCTCGGCTCGAAACGGCGAAAGATTGATGAGAACGAGAGCGAAAAGAAAAAAAGAAAG</v>
      </c>
      <c r="L358" t="str">
        <f t="shared" si="66"/>
        <v>GAAAGAAAAAAAGAAAAGCGAGAGCAAGAGTAGTTAGAAAGCGGCAAAGCTCGGCTCTCCCTGGAGAAGCGAACTG</v>
      </c>
      <c r="M358">
        <f t="shared" si="67"/>
        <v>1</v>
      </c>
      <c r="N358" t="e">
        <f t="shared" si="68"/>
        <v>#VALUE!</v>
      </c>
      <c r="O358">
        <f t="shared" si="69"/>
        <v>18</v>
      </c>
      <c r="P358" t="e">
        <f t="shared" si="70"/>
        <v>#VALUE!</v>
      </c>
      <c r="Q358" t="e">
        <f t="shared" si="71"/>
        <v>#VALUE!</v>
      </c>
      <c r="R358" t="e">
        <f t="shared" si="72"/>
        <v>#VALUE!</v>
      </c>
      <c r="S358">
        <v>18</v>
      </c>
      <c r="W358">
        <f t="shared" si="73"/>
        <v>18</v>
      </c>
      <c r="X358">
        <f t="shared" si="74"/>
        <v>14</v>
      </c>
      <c r="Y358">
        <f t="shared" si="75"/>
        <v>14</v>
      </c>
      <c r="Z358">
        <f t="shared" si="76"/>
        <v>14</v>
      </c>
      <c r="AA358">
        <f t="shared" si="77"/>
        <v>31</v>
      </c>
    </row>
    <row r="359" spans="1:27" x14ac:dyDescent="0.4">
      <c r="A359" t="s">
        <v>892</v>
      </c>
      <c r="B359" s="53">
        <v>20</v>
      </c>
      <c r="C359" t="s">
        <v>895</v>
      </c>
      <c r="D359" t="s">
        <v>896</v>
      </c>
      <c r="E359" s="53" t="s">
        <v>893</v>
      </c>
      <c r="F359" s="53" t="s">
        <v>894</v>
      </c>
      <c r="G359" s="53" t="s">
        <v>5395</v>
      </c>
      <c r="H359" s="53" t="s">
        <v>893</v>
      </c>
      <c r="I359" s="53" t="s">
        <v>4650</v>
      </c>
      <c r="J359" t="s">
        <v>5396</v>
      </c>
      <c r="K359" t="str">
        <f t="shared" si="65"/>
        <v>TTGACTACTCAAAGGTTACCATATCTATACTTCGTGATGGTGTAAAAATGTTTAACCAGTCCATACTTACCTACGT</v>
      </c>
      <c r="L359" t="str">
        <f t="shared" si="66"/>
        <v>TGCATCCATTCATACCTGACCAATTTGTAAAAATGTGGTAGTGCTTCATATCTATACCATTGGAAACTCATCAGTT</v>
      </c>
      <c r="M359" t="e">
        <f t="shared" si="67"/>
        <v>#VALUE!</v>
      </c>
      <c r="N359">
        <f t="shared" si="68"/>
        <v>1</v>
      </c>
      <c r="O359">
        <f t="shared" si="69"/>
        <v>11</v>
      </c>
      <c r="P359" t="e">
        <f t="shared" si="70"/>
        <v>#VALUE!</v>
      </c>
      <c r="Q359" t="e">
        <f t="shared" si="71"/>
        <v>#VALUE!</v>
      </c>
      <c r="R359" t="e">
        <f t="shared" si="72"/>
        <v>#VALUE!</v>
      </c>
      <c r="S359">
        <v>11</v>
      </c>
      <c r="W359">
        <f t="shared" si="73"/>
        <v>11</v>
      </c>
      <c r="X359">
        <f t="shared" si="74"/>
        <v>21</v>
      </c>
      <c r="Y359">
        <f t="shared" si="75"/>
        <v>21</v>
      </c>
      <c r="Z359">
        <f t="shared" si="76"/>
        <v>21</v>
      </c>
      <c r="AA359">
        <f t="shared" si="77"/>
        <v>31</v>
      </c>
    </row>
    <row r="360" spans="1:27" x14ac:dyDescent="0.4">
      <c r="A360" t="s">
        <v>1190</v>
      </c>
      <c r="B360" s="53">
        <v>20</v>
      </c>
      <c r="C360" t="s">
        <v>1193</v>
      </c>
      <c r="D360" t="s">
        <v>1194</v>
      </c>
      <c r="E360" s="53" t="s">
        <v>1191</v>
      </c>
      <c r="F360" s="53" t="s">
        <v>1192</v>
      </c>
      <c r="G360" s="53" t="s">
        <v>5424</v>
      </c>
      <c r="H360" s="53" t="s">
        <v>1192</v>
      </c>
      <c r="I360" s="53" t="s">
        <v>4650</v>
      </c>
      <c r="J360" t="s">
        <v>5425</v>
      </c>
      <c r="K360" t="str">
        <f t="shared" si="65"/>
        <v>TGTGATATAATCTTGGTCACCTTATTGGTATCATTAGTAGGTTCTTTGTACTGTAACTACAAAGGAATGGACTCAG</v>
      </c>
      <c r="L360" t="str">
        <f t="shared" si="66"/>
        <v>GACTCAGGTAAGGAAACATCAATGTCATGTTTCTTGGATGATTACTATGGTTATTCCACTGGTTCTAATATAGTGT</v>
      </c>
      <c r="M360" t="e">
        <f t="shared" si="67"/>
        <v>#VALUE!</v>
      </c>
      <c r="N360">
        <f t="shared" si="68"/>
        <v>1</v>
      </c>
      <c r="O360" t="e">
        <f t="shared" si="69"/>
        <v>#VALUE!</v>
      </c>
      <c r="P360" t="e">
        <f t="shared" si="70"/>
        <v>#VALUE!</v>
      </c>
      <c r="Q360">
        <f t="shared" si="71"/>
        <v>16</v>
      </c>
      <c r="R360" t="e">
        <f t="shared" si="72"/>
        <v>#VALUE!</v>
      </c>
      <c r="U360">
        <v>16</v>
      </c>
      <c r="W360">
        <f t="shared" si="73"/>
        <v>16</v>
      </c>
      <c r="X360">
        <f t="shared" si="74"/>
        <v>16</v>
      </c>
      <c r="Y360">
        <f t="shared" si="75"/>
        <v>13</v>
      </c>
      <c r="Z360">
        <f t="shared" si="76"/>
        <v>16</v>
      </c>
      <c r="AA360">
        <f t="shared" si="77"/>
        <v>31</v>
      </c>
    </row>
    <row r="361" spans="1:27" x14ac:dyDescent="0.4">
      <c r="A361" t="s">
        <v>3753</v>
      </c>
      <c r="B361" s="53">
        <v>27</v>
      </c>
      <c r="C361" t="s">
        <v>3756</v>
      </c>
      <c r="D361" t="s">
        <v>3757</v>
      </c>
      <c r="E361" s="53" t="s">
        <v>5218</v>
      </c>
      <c r="F361" s="53" t="s">
        <v>5219</v>
      </c>
      <c r="G361" s="53" t="s">
        <v>5220</v>
      </c>
      <c r="H361" s="53" t="s">
        <v>5219</v>
      </c>
      <c r="I361" s="53" t="s">
        <v>4650</v>
      </c>
      <c r="J361" t="s">
        <v>5221</v>
      </c>
      <c r="K361" t="str">
        <f t="shared" si="65"/>
        <v>GCGTTACTCGGTTGGGGATTGGACCTGCTGCGGCCAGGTTAACACGTGGCGGGTTACCCTGAGTGCTAGTGCCGGT</v>
      </c>
      <c r="L361" t="str">
        <f t="shared" si="66"/>
        <v>TGGCCGTGATCGTGAGTCCCATTGGGCGGTGCACAATTGGACCGGCGTCGTCCAGGTTAGGGGTTGGCTCATTGCG</v>
      </c>
      <c r="M361">
        <f t="shared" si="67"/>
        <v>1</v>
      </c>
      <c r="N361" t="e">
        <f t="shared" si="68"/>
        <v>#VALUE!</v>
      </c>
      <c r="O361" t="e">
        <f t="shared" si="69"/>
        <v>#VALUE!</v>
      </c>
      <c r="P361" t="e">
        <f t="shared" si="70"/>
        <v>#VALUE!</v>
      </c>
      <c r="Q361">
        <f t="shared" si="71"/>
        <v>17</v>
      </c>
      <c r="R361" t="e">
        <f t="shared" si="72"/>
        <v>#VALUE!</v>
      </c>
      <c r="U361">
        <v>17</v>
      </c>
      <c r="W361">
        <f t="shared" si="73"/>
        <v>17</v>
      </c>
      <c r="X361">
        <f t="shared" si="74"/>
        <v>14</v>
      </c>
      <c r="Y361">
        <f t="shared" si="75"/>
        <v>14</v>
      </c>
      <c r="Z361">
        <f t="shared" si="76"/>
        <v>14</v>
      </c>
      <c r="AA361">
        <f t="shared" si="77"/>
        <v>30</v>
      </c>
    </row>
    <row r="362" spans="1:27" x14ac:dyDescent="0.4">
      <c r="A362" t="s">
        <v>1630</v>
      </c>
      <c r="C362" t="s">
        <v>1633</v>
      </c>
      <c r="D362" t="s">
        <v>1634</v>
      </c>
      <c r="E362" s="53" t="s">
        <v>5261</v>
      </c>
      <c r="F362" s="53" t="s">
        <v>5262</v>
      </c>
      <c r="G362" s="53" t="s">
        <v>5263</v>
      </c>
      <c r="H362" s="53" t="s">
        <v>5262</v>
      </c>
      <c r="I362" s="53" t="s">
        <v>4650</v>
      </c>
      <c r="J362" t="s">
        <v>5264</v>
      </c>
      <c r="K362" t="str">
        <f t="shared" si="65"/>
        <v>CGACTGGTGGCTGGTGTCTGACTATTTTCTTATCACCCTGAGAAACATAAATTGATACTACGACCTCACTGTAAAT</v>
      </c>
      <c r="L362" t="str">
        <f t="shared" si="66"/>
        <v>TAAATGTCACTCCAGCATCATAGTTAAATACAAAGAGTCCCACTATTCTTTTATCAGTCTGTGGTCGGTGGTCAGC</v>
      </c>
      <c r="M362">
        <f t="shared" si="67"/>
        <v>1</v>
      </c>
      <c r="N362" t="e">
        <f t="shared" si="68"/>
        <v>#VALUE!</v>
      </c>
      <c r="O362" t="e">
        <f t="shared" si="69"/>
        <v>#VALUE!</v>
      </c>
      <c r="P362" t="e">
        <f t="shared" si="70"/>
        <v>#VALUE!</v>
      </c>
      <c r="Q362">
        <f t="shared" si="71"/>
        <v>17</v>
      </c>
      <c r="R362" t="e">
        <f t="shared" si="72"/>
        <v>#VALUE!</v>
      </c>
      <c r="U362">
        <v>17</v>
      </c>
      <c r="W362">
        <f t="shared" si="73"/>
        <v>17</v>
      </c>
      <c r="X362">
        <f t="shared" si="74"/>
        <v>14</v>
      </c>
      <c r="Y362">
        <f t="shared" si="75"/>
        <v>14</v>
      </c>
      <c r="Z362">
        <f t="shared" si="76"/>
        <v>14</v>
      </c>
      <c r="AA362">
        <f t="shared" si="77"/>
        <v>30</v>
      </c>
    </row>
    <row r="363" spans="1:27" x14ac:dyDescent="0.4">
      <c r="A363" s="54" t="s">
        <v>3545</v>
      </c>
      <c r="B363" s="55">
        <v>31</v>
      </c>
      <c r="C363" s="54" t="s">
        <v>3548</v>
      </c>
      <c r="D363" s="54" t="s">
        <v>3549</v>
      </c>
      <c r="E363" s="55" t="s">
        <v>5182</v>
      </c>
      <c r="F363" s="55" t="s">
        <v>5183</v>
      </c>
      <c r="G363" s="55" t="s">
        <v>5184</v>
      </c>
      <c r="H363" s="55" t="s">
        <v>5185</v>
      </c>
      <c r="I363" s="55" t="s">
        <v>157</v>
      </c>
      <c r="J363" s="54" t="s">
        <v>5186</v>
      </c>
      <c r="K363" t="str">
        <f t="shared" si="65"/>
        <v>TCAAGTCTGCTCACGAGAAGGCTAGACAAGGCAAAAACAAGGCGCTTCCCCTTCCGTGGAACCCTCACAAATCCGT</v>
      </c>
      <c r="L363" t="str">
        <f t="shared" si="66"/>
        <v>TGCCTAAACACTCCCAAGGTGCCTTCCCCTTCGCGGAACAAAAACGGAACAGATCGGAAGAGCACTCGTCTGAACT</v>
      </c>
      <c r="M363" t="e">
        <f t="shared" si="67"/>
        <v>#VALUE!</v>
      </c>
      <c r="N363">
        <f t="shared" si="68"/>
        <v>1</v>
      </c>
      <c r="O363" t="e">
        <f t="shared" si="69"/>
        <v>#VALUE!</v>
      </c>
      <c r="P363">
        <f t="shared" si="70"/>
        <v>16</v>
      </c>
      <c r="Q363" t="e">
        <f t="shared" si="71"/>
        <v>#VALUE!</v>
      </c>
      <c r="R363" t="e">
        <f t="shared" si="72"/>
        <v>#VALUE!</v>
      </c>
      <c r="T363">
        <v>16</v>
      </c>
      <c r="W363">
        <f t="shared" si="73"/>
        <v>16</v>
      </c>
      <c r="X363">
        <f t="shared" si="74"/>
        <v>14</v>
      </c>
      <c r="Y363">
        <f t="shared" si="75"/>
        <v>14</v>
      </c>
      <c r="Z363">
        <f t="shared" si="76"/>
        <v>14</v>
      </c>
      <c r="AA363">
        <f t="shared" si="77"/>
        <v>29</v>
      </c>
    </row>
    <row r="364" spans="1:27" x14ac:dyDescent="0.4">
      <c r="A364" s="54" t="s">
        <v>5189</v>
      </c>
      <c r="B364" s="55">
        <v>11</v>
      </c>
      <c r="C364" s="54" t="s">
        <v>3548</v>
      </c>
      <c r="D364" s="54" t="s">
        <v>3549</v>
      </c>
      <c r="E364" s="55" t="s">
        <v>5182</v>
      </c>
      <c r="F364" s="55" t="s">
        <v>5183</v>
      </c>
      <c r="G364" s="55" t="s">
        <v>5184</v>
      </c>
      <c r="H364" s="55" t="s">
        <v>5185</v>
      </c>
      <c r="I364" s="55" t="s">
        <v>157</v>
      </c>
      <c r="J364" s="54" t="s">
        <v>5190</v>
      </c>
      <c r="K364" t="str">
        <f t="shared" si="65"/>
        <v>ACTGACCTCAAGTCTGCACACGAGAAGGCTAGACCGACTGACCACTTCCCCTTCCGTGGAACCCTCACAAATCCGT</v>
      </c>
      <c r="L364" t="str">
        <f t="shared" si="66"/>
        <v>TGCCTAAACACTCCCAAGGTGCCTTCCCCTTCACCAGTCAGCCAGATCGGAAGAGCACACGTCTGAACTCCAGTCA</v>
      </c>
      <c r="M364" t="e">
        <f t="shared" si="67"/>
        <v>#VALUE!</v>
      </c>
      <c r="N364">
        <f t="shared" si="68"/>
        <v>1</v>
      </c>
      <c r="O364" t="e">
        <f t="shared" si="69"/>
        <v>#VALUE!</v>
      </c>
      <c r="P364">
        <f t="shared" si="70"/>
        <v>16</v>
      </c>
      <c r="Q364" t="e">
        <f t="shared" si="71"/>
        <v>#VALUE!</v>
      </c>
      <c r="R364" t="e">
        <f t="shared" si="72"/>
        <v>#VALUE!</v>
      </c>
      <c r="T364">
        <v>16</v>
      </c>
      <c r="W364">
        <f t="shared" si="73"/>
        <v>16</v>
      </c>
      <c r="X364">
        <f t="shared" si="74"/>
        <v>14</v>
      </c>
      <c r="Y364">
        <f t="shared" si="75"/>
        <v>14</v>
      </c>
      <c r="Z364">
        <f t="shared" si="76"/>
        <v>14</v>
      </c>
      <c r="AA364">
        <f t="shared" si="77"/>
        <v>29</v>
      </c>
    </row>
    <row r="365" spans="1:27" x14ac:dyDescent="0.4">
      <c r="A365" s="54" t="s">
        <v>5189</v>
      </c>
      <c r="B365" s="55">
        <v>11</v>
      </c>
      <c r="C365" s="54" t="s">
        <v>3548</v>
      </c>
      <c r="D365" s="54" t="s">
        <v>3549</v>
      </c>
      <c r="E365" s="55" t="s">
        <v>5182</v>
      </c>
      <c r="F365" s="55" t="s">
        <v>5183</v>
      </c>
      <c r="G365" s="55" t="s">
        <v>5184</v>
      </c>
      <c r="H365" s="55" t="s">
        <v>5185</v>
      </c>
      <c r="I365" s="55" t="s">
        <v>157</v>
      </c>
      <c r="J365" s="54" t="s">
        <v>5190</v>
      </c>
      <c r="K365" t="str">
        <f t="shared" si="65"/>
        <v>ACTGACCTCAAGTCTGCACACGAGAAGGCTAGACCGACTGACCACTTCCCCTTCCGTGGAACCCTCACAAATCCGT</v>
      </c>
      <c r="L365" t="str">
        <f t="shared" si="66"/>
        <v>TGCCTAAACACTCCCAAGGTGCCTTCCCCTTCACCAGTCAGCCAGATCGGAAGAGCACACGTCTGAACTCCAGTCA</v>
      </c>
      <c r="M365" t="e">
        <f t="shared" si="67"/>
        <v>#VALUE!</v>
      </c>
      <c r="N365">
        <f t="shared" si="68"/>
        <v>1</v>
      </c>
      <c r="O365" t="e">
        <f t="shared" si="69"/>
        <v>#VALUE!</v>
      </c>
      <c r="P365">
        <f t="shared" si="70"/>
        <v>16</v>
      </c>
      <c r="Q365" t="e">
        <f t="shared" si="71"/>
        <v>#VALUE!</v>
      </c>
      <c r="R365" t="e">
        <f t="shared" si="72"/>
        <v>#VALUE!</v>
      </c>
      <c r="T365">
        <v>16</v>
      </c>
      <c r="W365">
        <f t="shared" si="73"/>
        <v>16</v>
      </c>
      <c r="X365">
        <f t="shared" si="74"/>
        <v>14</v>
      </c>
      <c r="Y365">
        <f t="shared" si="75"/>
        <v>14</v>
      </c>
      <c r="Z365">
        <f t="shared" si="76"/>
        <v>14</v>
      </c>
      <c r="AA365">
        <f t="shared" si="77"/>
        <v>29</v>
      </c>
    </row>
    <row r="366" spans="1:27" x14ac:dyDescent="0.4">
      <c r="A366" t="s">
        <v>398</v>
      </c>
      <c r="C366" t="s">
        <v>401</v>
      </c>
      <c r="D366" t="s">
        <v>402</v>
      </c>
      <c r="E366" s="53" t="s">
        <v>399</v>
      </c>
      <c r="F366" s="53" t="s">
        <v>400</v>
      </c>
      <c r="G366" s="53" t="s">
        <v>5736</v>
      </c>
      <c r="H366" s="53" t="s">
        <v>5737</v>
      </c>
      <c r="I366" s="53" t="s">
        <v>157</v>
      </c>
      <c r="J366" t="s">
        <v>5738</v>
      </c>
      <c r="K366" t="str">
        <f t="shared" si="65"/>
        <v>CTTTTTCATTTCATTTTCATTTCATAATATGGTGATTTCTGTTAGTCTTTTTGTTGTCAACTGATTGAACATCATC</v>
      </c>
      <c r="L366" t="str">
        <f t="shared" si="66"/>
        <v>CTACTACAAGTTAGTCAACTGTTGTTTTTCTGATTGTCTTTAGTGGTATAATACTTTACTTTTACTTTACTTTTTC</v>
      </c>
      <c r="M366">
        <f t="shared" si="67"/>
        <v>1</v>
      </c>
      <c r="N366" t="e">
        <f t="shared" si="68"/>
        <v>#VALUE!</v>
      </c>
      <c r="O366" t="e">
        <f t="shared" si="69"/>
        <v>#VALUE!</v>
      </c>
      <c r="P366">
        <f t="shared" si="70"/>
        <v>11</v>
      </c>
      <c r="Q366" t="e">
        <f t="shared" si="71"/>
        <v>#VALUE!</v>
      </c>
      <c r="R366" t="e">
        <f t="shared" si="72"/>
        <v>#VALUE!</v>
      </c>
      <c r="T366">
        <v>11</v>
      </c>
      <c r="W366">
        <f t="shared" si="73"/>
        <v>11</v>
      </c>
      <c r="X366">
        <f t="shared" si="74"/>
        <v>19</v>
      </c>
      <c r="Y366">
        <f t="shared" si="75"/>
        <v>19</v>
      </c>
      <c r="Z366">
        <f t="shared" si="76"/>
        <v>19</v>
      </c>
      <c r="AA366">
        <f t="shared" si="77"/>
        <v>29</v>
      </c>
    </row>
    <row r="367" spans="1:27" x14ac:dyDescent="0.4">
      <c r="A367" t="s">
        <v>3216</v>
      </c>
      <c r="B367" s="53">
        <v>58</v>
      </c>
      <c r="C367" t="s">
        <v>3219</v>
      </c>
      <c r="D367" t="s">
        <v>3220</v>
      </c>
      <c r="E367" s="53" t="s">
        <v>3217</v>
      </c>
      <c r="F367" s="53" t="s">
        <v>3218</v>
      </c>
      <c r="G367" s="53" t="s">
        <v>5758</v>
      </c>
      <c r="H367" s="53" t="s">
        <v>5759</v>
      </c>
      <c r="I367" s="53" t="s">
        <v>157</v>
      </c>
      <c r="J367" t="s">
        <v>5760</v>
      </c>
      <c r="K367" t="str">
        <f t="shared" si="65"/>
        <v>AGTTCTGACACGACATCAACAGATGTCTCCTCGGACATAACTCCCCTTCCCAAAGTCCGACCTTACAACTTTTTAG</v>
      </c>
      <c r="L367" t="str">
        <f t="shared" si="66"/>
        <v>GATTTTTCAACATTCCAGCCTGAAACCCTTCCCCTCAATACAGGCTCCTCTGTAGACAACTACAGCACAGTCTTGA</v>
      </c>
      <c r="M367">
        <f t="shared" si="67"/>
        <v>1</v>
      </c>
      <c r="N367" t="e">
        <f t="shared" si="68"/>
        <v>#VALUE!</v>
      </c>
      <c r="O367" t="e">
        <f t="shared" si="69"/>
        <v>#VALUE!</v>
      </c>
      <c r="P367" t="e">
        <f t="shared" si="70"/>
        <v>#VALUE!</v>
      </c>
      <c r="Q367" t="e">
        <f t="shared" si="71"/>
        <v>#VALUE!</v>
      </c>
      <c r="R367">
        <f t="shared" si="72"/>
        <v>11</v>
      </c>
      <c r="V367">
        <v>11</v>
      </c>
      <c r="W367">
        <f t="shared" si="73"/>
        <v>11</v>
      </c>
      <c r="X367">
        <f t="shared" si="74"/>
        <v>19</v>
      </c>
      <c r="Y367">
        <f t="shared" si="75"/>
        <v>16</v>
      </c>
      <c r="Z367">
        <f t="shared" si="76"/>
        <v>19</v>
      </c>
      <c r="AA367">
        <f t="shared" si="77"/>
        <v>29</v>
      </c>
    </row>
    <row r="368" spans="1:27" x14ac:dyDescent="0.4">
      <c r="A368" t="s">
        <v>260</v>
      </c>
      <c r="B368" s="53">
        <v>23</v>
      </c>
      <c r="C368" t="s">
        <v>263</v>
      </c>
      <c r="D368" t="s">
        <v>264</v>
      </c>
      <c r="E368" s="53" t="s">
        <v>261</v>
      </c>
      <c r="F368" s="53" t="s">
        <v>262</v>
      </c>
      <c r="G368" s="53" t="s">
        <v>4759</v>
      </c>
      <c r="H368" s="53" t="s">
        <v>261</v>
      </c>
      <c r="I368" s="53" t="s">
        <v>4650</v>
      </c>
      <c r="J368" t="s">
        <v>4760</v>
      </c>
      <c r="K368" t="str">
        <f t="shared" si="65"/>
        <v>CTCGTGTAGTCGTTTCTTTTAGTTTTAAATAGGAGAGTGTAAAAGGTGTTTTTAATTAGAGATTAAGTCGTGACGT</v>
      </c>
      <c r="L368" t="str">
        <f t="shared" si="66"/>
        <v>TGCAGTGCTGAATTAGAGATTAATTTTTGTGGAAAATGTGAGAGGATAAATTTTGATTTTCTTTGCTGATGTGCTC</v>
      </c>
      <c r="M368" t="e">
        <f t="shared" si="67"/>
        <v>#VALUE!</v>
      </c>
      <c r="N368">
        <f t="shared" si="68"/>
        <v>1</v>
      </c>
      <c r="O368">
        <f t="shared" si="69"/>
        <v>12</v>
      </c>
      <c r="P368" t="e">
        <f t="shared" si="70"/>
        <v>#VALUE!</v>
      </c>
      <c r="Q368" t="e">
        <f t="shared" si="71"/>
        <v>#VALUE!</v>
      </c>
      <c r="R368" t="e">
        <f t="shared" si="72"/>
        <v>#VALUE!</v>
      </c>
      <c r="S368">
        <v>12</v>
      </c>
      <c r="W368">
        <f t="shared" si="73"/>
        <v>12</v>
      </c>
      <c r="X368">
        <f t="shared" si="74"/>
        <v>18</v>
      </c>
      <c r="Y368">
        <f t="shared" si="75"/>
        <v>18</v>
      </c>
      <c r="Z368">
        <f t="shared" si="76"/>
        <v>18</v>
      </c>
      <c r="AA368">
        <f t="shared" si="77"/>
        <v>29</v>
      </c>
    </row>
    <row r="369" spans="1:27" x14ac:dyDescent="0.4">
      <c r="A369" s="54" t="s">
        <v>5154</v>
      </c>
      <c r="B369" s="55">
        <v>56</v>
      </c>
      <c r="C369" s="54" t="s">
        <v>3820</v>
      </c>
      <c r="D369" s="54" t="s">
        <v>3821</v>
      </c>
      <c r="E369" s="55" t="s">
        <v>3818</v>
      </c>
      <c r="F369" s="55" t="s">
        <v>3819</v>
      </c>
      <c r="G369" s="55" t="s">
        <v>5155</v>
      </c>
      <c r="H369" s="55" t="s">
        <v>5156</v>
      </c>
      <c r="I369" s="55" t="s">
        <v>157</v>
      </c>
      <c r="J369" s="54" t="s">
        <v>5157</v>
      </c>
      <c r="K369" t="str">
        <f t="shared" si="65"/>
        <v>TTTGAGGTCCTGTCGTGAGTAGAGACCCCACAGATGATGAGAGTGGTCGAGGAGGTGGAGGTGCAGAGGGAGAGGG</v>
      </c>
      <c r="L369" t="str">
        <f t="shared" si="66"/>
        <v>GGGAGAGGGAGACGTGGAGGTGGAGGAGCTGGTGAGAGTAGTAGACACCCCAGAGATGAGTGCTGTCCTGGAGTTT</v>
      </c>
      <c r="M369" t="e">
        <f t="shared" si="67"/>
        <v>#VALUE!</v>
      </c>
      <c r="N369">
        <f t="shared" si="68"/>
        <v>1</v>
      </c>
      <c r="O369" t="e">
        <f t="shared" si="69"/>
        <v>#VALUE!</v>
      </c>
      <c r="P369">
        <f t="shared" si="70"/>
        <v>15</v>
      </c>
      <c r="Q369" t="e">
        <f t="shared" si="71"/>
        <v>#VALUE!</v>
      </c>
      <c r="R369" t="e">
        <f t="shared" si="72"/>
        <v>#VALUE!</v>
      </c>
      <c r="T369">
        <v>15</v>
      </c>
      <c r="W369">
        <f t="shared" si="73"/>
        <v>15</v>
      </c>
      <c r="X369">
        <f t="shared" si="74"/>
        <v>14</v>
      </c>
      <c r="Y369">
        <f t="shared" si="75"/>
        <v>14</v>
      </c>
      <c r="Z369">
        <f t="shared" si="76"/>
        <v>14</v>
      </c>
      <c r="AA369">
        <f t="shared" si="77"/>
        <v>28</v>
      </c>
    </row>
    <row r="370" spans="1:27" x14ac:dyDescent="0.4">
      <c r="A370" s="54" t="s">
        <v>5154</v>
      </c>
      <c r="B370" s="55">
        <v>56</v>
      </c>
      <c r="C370" s="54" t="s">
        <v>3820</v>
      </c>
      <c r="D370" s="54" t="s">
        <v>3821</v>
      </c>
      <c r="E370" s="55" t="s">
        <v>3818</v>
      </c>
      <c r="F370" s="55" t="s">
        <v>3819</v>
      </c>
      <c r="G370" s="55" t="s">
        <v>5155</v>
      </c>
      <c r="H370" s="55" t="s">
        <v>5156</v>
      </c>
      <c r="I370" s="55" t="s">
        <v>157</v>
      </c>
      <c r="J370" s="54" t="s">
        <v>5159</v>
      </c>
      <c r="K370" t="str">
        <f t="shared" si="65"/>
        <v>GTTGAGGTCCTGTCGTCGGTAGAGACCCCACAGATGATGTGAATGGTCGAGGAGGTGGAGGTGCAGAGGGAGAGGG</v>
      </c>
      <c r="L370" t="str">
        <f t="shared" si="66"/>
        <v>GGGAGAGGGAGACGTGGAGGTGGAGGAGCTGGTAAGTGTAGTAGACACCCCAGAGATGGCTGCTGTCCTGGAGTTG</v>
      </c>
      <c r="M370" t="e">
        <f t="shared" si="67"/>
        <v>#VALUE!</v>
      </c>
      <c r="N370">
        <f t="shared" si="68"/>
        <v>1</v>
      </c>
      <c r="O370" t="e">
        <f t="shared" si="69"/>
        <v>#VALUE!</v>
      </c>
      <c r="P370">
        <f t="shared" si="70"/>
        <v>15</v>
      </c>
      <c r="Q370" t="e">
        <f t="shared" si="71"/>
        <v>#VALUE!</v>
      </c>
      <c r="R370" t="e">
        <f t="shared" si="72"/>
        <v>#VALUE!</v>
      </c>
      <c r="T370">
        <v>15</v>
      </c>
      <c r="W370">
        <f t="shared" si="73"/>
        <v>15</v>
      </c>
      <c r="X370">
        <f t="shared" si="74"/>
        <v>14</v>
      </c>
      <c r="Y370">
        <f t="shared" si="75"/>
        <v>14</v>
      </c>
      <c r="Z370">
        <f t="shared" si="76"/>
        <v>14</v>
      </c>
      <c r="AA370">
        <f t="shared" si="77"/>
        <v>28</v>
      </c>
    </row>
    <row r="371" spans="1:27" x14ac:dyDescent="0.4">
      <c r="A371" t="s">
        <v>1971</v>
      </c>
      <c r="B371" s="53">
        <v>20</v>
      </c>
      <c r="C371" t="s">
        <v>1974</v>
      </c>
      <c r="D371" t="s">
        <v>1975</v>
      </c>
      <c r="E371" s="53" t="s">
        <v>1972</v>
      </c>
      <c r="F371" s="53" t="s">
        <v>1973</v>
      </c>
      <c r="G371" s="53" t="s">
        <v>4946</v>
      </c>
      <c r="H371" s="53" t="s">
        <v>1973</v>
      </c>
      <c r="I371" s="53" t="s">
        <v>4650</v>
      </c>
      <c r="J371" t="s">
        <v>4947</v>
      </c>
      <c r="K371" t="str">
        <f t="shared" si="65"/>
        <v>GAACCCCATCATTGGACAGGGTAAGGGTGGGGAGGGGGTATAGCTTTTATTTTTGGCAACTGTAAATGTTACTGGC</v>
      </c>
      <c r="L371" t="str">
        <f t="shared" si="66"/>
        <v>CGGTCATTGTAAATGTCAACGGTTTTTATTTTCGATATGGGGGAGGGGTGGGAATGGGACAGGTTACTACCCCAAG</v>
      </c>
      <c r="M371" t="e">
        <f t="shared" si="67"/>
        <v>#VALUE!</v>
      </c>
      <c r="N371">
        <f t="shared" si="68"/>
        <v>1</v>
      </c>
      <c r="O371" t="e">
        <f t="shared" si="69"/>
        <v>#VALUE!</v>
      </c>
      <c r="P371" t="e">
        <f t="shared" si="70"/>
        <v>#VALUE!</v>
      </c>
      <c r="Q371">
        <f t="shared" si="71"/>
        <v>15</v>
      </c>
      <c r="R371" t="e">
        <f t="shared" si="72"/>
        <v>#VALUE!</v>
      </c>
      <c r="U371">
        <v>15</v>
      </c>
      <c r="W371">
        <f t="shared" si="73"/>
        <v>15</v>
      </c>
      <c r="X371">
        <f t="shared" si="74"/>
        <v>14</v>
      </c>
      <c r="Y371">
        <f t="shared" si="75"/>
        <v>13</v>
      </c>
      <c r="Z371">
        <f t="shared" si="76"/>
        <v>14</v>
      </c>
      <c r="AA371">
        <f t="shared" si="77"/>
        <v>28</v>
      </c>
    </row>
    <row r="372" spans="1:27" x14ac:dyDescent="0.4">
      <c r="A372" t="s">
        <v>3228</v>
      </c>
      <c r="B372" s="53">
        <v>21</v>
      </c>
      <c r="C372" t="s">
        <v>3231</v>
      </c>
      <c r="D372" t="s">
        <v>3232</v>
      </c>
      <c r="E372" s="53" t="s">
        <v>5205</v>
      </c>
      <c r="F372" s="53" t="s">
        <v>5206</v>
      </c>
      <c r="G372" s="53" t="s">
        <v>5207</v>
      </c>
      <c r="H372" s="53" t="s">
        <v>5205</v>
      </c>
      <c r="I372" s="53" t="s">
        <v>4650</v>
      </c>
      <c r="J372" t="s">
        <v>5208</v>
      </c>
      <c r="K372" t="str">
        <f t="shared" si="65"/>
        <v>GCGTTCAGTCGTCCCACTTGGTTAGTTAGTTAGTGTAAATAAATATTTCGGGAAGAATGTAGTCGACTACAGTGTT</v>
      </c>
      <c r="L372" t="str">
        <f t="shared" si="66"/>
        <v>TTGTGACATCAGCTGATGTAAGAAGGGCTTTATAAATAAATGTGATTGATTGATTGGTTCACCCTGCTGACTTGCG</v>
      </c>
      <c r="M372">
        <f t="shared" si="67"/>
        <v>1</v>
      </c>
      <c r="N372" t="e">
        <f t="shared" si="68"/>
        <v>#VALUE!</v>
      </c>
      <c r="O372">
        <f t="shared" si="69"/>
        <v>15</v>
      </c>
      <c r="P372" t="e">
        <f t="shared" si="70"/>
        <v>#VALUE!</v>
      </c>
      <c r="Q372" t="e">
        <f t="shared" si="71"/>
        <v>#VALUE!</v>
      </c>
      <c r="R372" t="e">
        <f t="shared" si="72"/>
        <v>#VALUE!</v>
      </c>
      <c r="S372">
        <v>15</v>
      </c>
      <c r="W372">
        <f t="shared" si="73"/>
        <v>15</v>
      </c>
      <c r="X372">
        <f t="shared" si="74"/>
        <v>14</v>
      </c>
      <c r="Y372">
        <f t="shared" si="75"/>
        <v>14</v>
      </c>
      <c r="Z372">
        <f t="shared" si="76"/>
        <v>14</v>
      </c>
      <c r="AA372">
        <f t="shared" si="77"/>
        <v>28</v>
      </c>
    </row>
    <row r="373" spans="1:27" x14ac:dyDescent="0.4">
      <c r="A373" t="s">
        <v>1937</v>
      </c>
      <c r="B373" s="53">
        <v>21</v>
      </c>
      <c r="C373" t="s">
        <v>1940</v>
      </c>
      <c r="D373" t="s">
        <v>1941</v>
      </c>
      <c r="E373" s="53" t="s">
        <v>1938</v>
      </c>
      <c r="F373" s="53" t="s">
        <v>1939</v>
      </c>
      <c r="G373" s="53" t="s">
        <v>5709</v>
      </c>
      <c r="H373" s="53" t="s">
        <v>1939</v>
      </c>
      <c r="I373" s="53" t="s">
        <v>4650</v>
      </c>
      <c r="J373" t="s">
        <v>5710</v>
      </c>
      <c r="K373" t="str">
        <f t="shared" si="65"/>
        <v>CTTTCACTTTTGACCCTTCTGACAAACTTATTAACGTTATGACATATTCATCGATCGATAAAGAAACAATGGGTAA</v>
      </c>
      <c r="L373" t="str">
        <f t="shared" si="66"/>
        <v>AATGGGTAACAAAGAAATAGCTAGCTACTTATACAGTATTGCAATTATTCAAACAGTCTTCCCAGTTTTCACTTTC</v>
      </c>
      <c r="M373" t="e">
        <f t="shared" si="67"/>
        <v>#VALUE!</v>
      </c>
      <c r="N373">
        <f t="shared" si="68"/>
        <v>1</v>
      </c>
      <c r="O373" t="e">
        <f t="shared" si="69"/>
        <v>#VALUE!</v>
      </c>
      <c r="P373" t="e">
        <f t="shared" si="70"/>
        <v>#VALUE!</v>
      </c>
      <c r="Q373">
        <f t="shared" si="71"/>
        <v>12</v>
      </c>
      <c r="R373" t="e">
        <f t="shared" si="72"/>
        <v>#VALUE!</v>
      </c>
      <c r="U373">
        <v>12</v>
      </c>
      <c r="W373">
        <f t="shared" si="73"/>
        <v>12</v>
      </c>
      <c r="X373">
        <f t="shared" si="74"/>
        <v>17</v>
      </c>
      <c r="Y373">
        <f t="shared" si="75"/>
        <v>16</v>
      </c>
      <c r="Z373">
        <f t="shared" si="76"/>
        <v>17</v>
      </c>
      <c r="AA373">
        <f t="shared" si="77"/>
        <v>28</v>
      </c>
    </row>
    <row r="374" spans="1:27" x14ac:dyDescent="0.4">
      <c r="A374" t="s">
        <v>3829</v>
      </c>
      <c r="B374" s="53">
        <v>20</v>
      </c>
      <c r="C374" t="s">
        <v>3832</v>
      </c>
      <c r="D374" t="s">
        <v>3833</v>
      </c>
      <c r="E374" s="53" t="s">
        <v>3830</v>
      </c>
      <c r="F374" s="53" t="s">
        <v>3831</v>
      </c>
      <c r="G374" s="53" t="s">
        <v>5139</v>
      </c>
      <c r="H374" s="53" t="s">
        <v>3830</v>
      </c>
      <c r="I374" s="53" t="s">
        <v>4650</v>
      </c>
      <c r="J374" t="s">
        <v>5140</v>
      </c>
      <c r="K374" t="str">
        <f t="shared" si="65"/>
        <v>TAGTCCAGACCCCGCTGTGGTGAATGTTGTCCGTCTTGCCACCCGCTACCGTCTCCACTTTCTAGCCTTCTCGTGT</v>
      </c>
      <c r="L374" t="str">
        <f t="shared" si="66"/>
        <v>TGTGCTCTTCCGATCTTTCACCTCTGCCATCGCCCACCGTTCTGCCTGTTGTAAGTGGTGTCGCCCCAGACCTGAT</v>
      </c>
      <c r="M374">
        <f t="shared" si="67"/>
        <v>1</v>
      </c>
      <c r="N374" t="e">
        <f t="shared" si="68"/>
        <v>#VALUE!</v>
      </c>
      <c r="O374">
        <f t="shared" si="69"/>
        <v>14</v>
      </c>
      <c r="P374" t="e">
        <f t="shared" si="70"/>
        <v>#VALUE!</v>
      </c>
      <c r="Q374" t="e">
        <f t="shared" si="71"/>
        <v>#VALUE!</v>
      </c>
      <c r="R374" t="e">
        <f t="shared" si="72"/>
        <v>#VALUE!</v>
      </c>
      <c r="S374">
        <v>14</v>
      </c>
      <c r="W374">
        <f t="shared" si="73"/>
        <v>14</v>
      </c>
      <c r="X374">
        <f t="shared" si="74"/>
        <v>14</v>
      </c>
      <c r="Y374">
        <f t="shared" si="75"/>
        <v>14</v>
      </c>
      <c r="Z374">
        <f t="shared" si="76"/>
        <v>14</v>
      </c>
      <c r="AA374">
        <f t="shared" si="77"/>
        <v>27</v>
      </c>
    </row>
    <row r="375" spans="1:27" x14ac:dyDescent="0.4">
      <c r="A375" t="s">
        <v>1870</v>
      </c>
      <c r="B375" s="53">
        <v>57</v>
      </c>
      <c r="C375" t="s">
        <v>1873</v>
      </c>
      <c r="D375" t="s">
        <v>1874</v>
      </c>
      <c r="E375" s="53" t="s">
        <v>1871</v>
      </c>
      <c r="F375" s="53" t="s">
        <v>1872</v>
      </c>
      <c r="G375" s="53" t="s">
        <v>5630</v>
      </c>
      <c r="H375" s="53" t="s">
        <v>5631</v>
      </c>
      <c r="I375" s="53" t="s">
        <v>157</v>
      </c>
      <c r="J375" t="s">
        <v>5632</v>
      </c>
      <c r="K375" t="str">
        <f t="shared" si="65"/>
        <v>GGGAAGTTTGATTGTGTAGTATCTGTACGAACATTATGATACCAGTAATGACATTTAGGCGGTCTAGTCATTTAGG</v>
      </c>
      <c r="L375" t="str">
        <f t="shared" si="66"/>
        <v>GGATTTACTGATCTGGCGGATTTACAGTAATGACCATAGTATTACAAGCATGTCTATGATGTGTTAGTTTGAAGGG</v>
      </c>
      <c r="M375">
        <f t="shared" si="67"/>
        <v>2</v>
      </c>
      <c r="N375" t="e">
        <f t="shared" si="68"/>
        <v>#VALUE!</v>
      </c>
      <c r="O375" t="e">
        <f t="shared" si="69"/>
        <v>#VALUE!</v>
      </c>
      <c r="P375">
        <f t="shared" si="70"/>
        <v>12</v>
      </c>
      <c r="Q375" t="e">
        <f t="shared" si="71"/>
        <v>#VALUE!</v>
      </c>
      <c r="R375" t="e">
        <f t="shared" si="72"/>
        <v>#VALUE!</v>
      </c>
      <c r="T375">
        <v>12</v>
      </c>
      <c r="W375">
        <f t="shared" si="73"/>
        <v>12</v>
      </c>
      <c r="X375">
        <f t="shared" si="74"/>
        <v>15</v>
      </c>
      <c r="Y375">
        <f t="shared" si="75"/>
        <v>14</v>
      </c>
      <c r="Z375">
        <f t="shared" si="76"/>
        <v>15</v>
      </c>
      <c r="AA375">
        <f t="shared" si="77"/>
        <v>26</v>
      </c>
    </row>
    <row r="376" spans="1:27" x14ac:dyDescent="0.4">
      <c r="A376" s="54" t="s">
        <v>5655</v>
      </c>
      <c r="B376" s="55">
        <v>58</v>
      </c>
      <c r="C376" s="54" t="s">
        <v>564</v>
      </c>
      <c r="D376" s="54" t="s">
        <v>565</v>
      </c>
      <c r="E376" s="55" t="s">
        <v>562</v>
      </c>
      <c r="F376" s="55" t="s">
        <v>563</v>
      </c>
      <c r="G376" s="55" t="s">
        <v>5656</v>
      </c>
      <c r="H376" s="55" t="s">
        <v>5657</v>
      </c>
      <c r="I376" s="55" t="s">
        <v>157</v>
      </c>
      <c r="J376" s="54" t="s">
        <v>5658</v>
      </c>
      <c r="K376" t="str">
        <f t="shared" si="65"/>
        <v>TCGATCCGACATTTACGTTCCTAGAACTACCATTTCTTCTAAAAATCAGATCTGGAGATTGTACACAATGTTATGT</v>
      </c>
      <c r="L376" t="str">
        <f t="shared" si="66"/>
        <v>TGTATTGTAACACATGTTAGAGGTCTAGACTAAAAATCTTCTTTACCATCAAGATCCTTGCATTTACAGCCTAGCT</v>
      </c>
      <c r="M376">
        <f t="shared" si="67"/>
        <v>1</v>
      </c>
      <c r="N376" t="e">
        <f t="shared" si="68"/>
        <v>#VALUE!</v>
      </c>
      <c r="O376" t="e">
        <f t="shared" si="69"/>
        <v>#VALUE!</v>
      </c>
      <c r="P376" t="e">
        <f t="shared" si="70"/>
        <v>#VALUE!</v>
      </c>
      <c r="Q376" t="e">
        <f t="shared" si="71"/>
        <v>#VALUE!</v>
      </c>
      <c r="R376">
        <f t="shared" si="72"/>
        <v>9</v>
      </c>
      <c r="V376">
        <v>9</v>
      </c>
      <c r="W376">
        <f t="shared" si="73"/>
        <v>9</v>
      </c>
      <c r="X376">
        <f t="shared" si="74"/>
        <v>18</v>
      </c>
      <c r="Y376">
        <f t="shared" si="75"/>
        <v>17</v>
      </c>
      <c r="Z376">
        <f t="shared" si="76"/>
        <v>18</v>
      </c>
      <c r="AA376">
        <f t="shared" si="77"/>
        <v>26</v>
      </c>
    </row>
    <row r="377" spans="1:27" x14ac:dyDescent="0.4">
      <c r="A377" t="s">
        <v>3795</v>
      </c>
      <c r="B377" s="53">
        <v>19</v>
      </c>
      <c r="C377" t="s">
        <v>3798</v>
      </c>
      <c r="D377" t="s">
        <v>3799</v>
      </c>
      <c r="E377" s="53" t="s">
        <v>3796</v>
      </c>
      <c r="F377" s="53" t="s">
        <v>3797</v>
      </c>
      <c r="G377" s="53" t="s">
        <v>5215</v>
      </c>
      <c r="H377" s="53" t="s">
        <v>3797</v>
      </c>
      <c r="I377" s="53" t="s">
        <v>4650</v>
      </c>
      <c r="J377" t="s">
        <v>5216</v>
      </c>
      <c r="K377" t="str">
        <f t="shared" si="65"/>
        <v>GAGGGACAAGCGATCGGCGGTGGCTAGGGTAAAAGTGGAATAGTGTGTCCCGAGATGGAAACCAGCAGGTCTAGCC</v>
      </c>
      <c r="L377" t="str">
        <f t="shared" si="66"/>
        <v>CCGATCTGGACGACCAAAGGTAGAGCCCTGTGTGATAAGGTGAAAATGGGATCGGTGGCGGCTAGCGAACAGGGAG</v>
      </c>
      <c r="M377">
        <f t="shared" si="67"/>
        <v>1</v>
      </c>
      <c r="N377" t="e">
        <f t="shared" si="68"/>
        <v>#VALUE!</v>
      </c>
      <c r="O377" t="e">
        <f t="shared" si="69"/>
        <v>#VALUE!</v>
      </c>
      <c r="P377" t="e">
        <f t="shared" si="70"/>
        <v>#VALUE!</v>
      </c>
      <c r="Q377">
        <f t="shared" si="71"/>
        <v>13</v>
      </c>
      <c r="R377" t="e">
        <f t="shared" si="72"/>
        <v>#VALUE!</v>
      </c>
      <c r="U377">
        <v>13</v>
      </c>
      <c r="W377">
        <f t="shared" si="73"/>
        <v>13</v>
      </c>
      <c r="X377">
        <f t="shared" si="74"/>
        <v>14</v>
      </c>
      <c r="Y377">
        <f t="shared" si="75"/>
        <v>14</v>
      </c>
      <c r="Z377">
        <f t="shared" si="76"/>
        <v>14</v>
      </c>
      <c r="AA377">
        <f t="shared" si="77"/>
        <v>26</v>
      </c>
    </row>
    <row r="378" spans="1:27" x14ac:dyDescent="0.4">
      <c r="A378" s="54" t="s">
        <v>5655</v>
      </c>
      <c r="B378" s="55">
        <v>58</v>
      </c>
      <c r="C378" s="54" t="s">
        <v>564</v>
      </c>
      <c r="D378" s="54" t="s">
        <v>565</v>
      </c>
      <c r="E378" s="55" t="s">
        <v>562</v>
      </c>
      <c r="F378" s="55" t="s">
        <v>563</v>
      </c>
      <c r="G378" s="55" t="s">
        <v>5656</v>
      </c>
      <c r="H378" s="55" t="s">
        <v>5660</v>
      </c>
      <c r="I378" s="55" t="s">
        <v>157</v>
      </c>
      <c r="J378" s="54" t="s">
        <v>5661</v>
      </c>
      <c r="K378" t="str">
        <f t="shared" si="65"/>
        <v>TCGATCCGACATTTACGTTCCTAAAACTACTATTTCTTCTAAAAATCAGATCTGGAGGTTGTACACAATGTTATGT</v>
      </c>
      <c r="L378" t="str">
        <f t="shared" si="66"/>
        <v>TGTATTGTAACACATGTTGGAGGTCTAGACTAAAAATCTTCTTTATCATCAAAATCCTTGCATTTACAGCCTAGCT</v>
      </c>
      <c r="M378">
        <f t="shared" si="67"/>
        <v>1</v>
      </c>
      <c r="N378" t="e">
        <f t="shared" si="68"/>
        <v>#VALUE!</v>
      </c>
      <c r="O378" t="e">
        <f t="shared" si="69"/>
        <v>#VALUE!</v>
      </c>
      <c r="P378">
        <f t="shared" si="70"/>
        <v>8</v>
      </c>
      <c r="Q378" t="e">
        <f t="shared" si="71"/>
        <v>#VALUE!</v>
      </c>
      <c r="R378" t="e">
        <f t="shared" si="72"/>
        <v>#VALUE!</v>
      </c>
      <c r="T378">
        <v>8</v>
      </c>
      <c r="W378">
        <f t="shared" si="73"/>
        <v>8</v>
      </c>
      <c r="X378">
        <f t="shared" si="74"/>
        <v>18</v>
      </c>
      <c r="Y378">
        <f t="shared" si="75"/>
        <v>17</v>
      </c>
      <c r="Z378">
        <f t="shared" si="76"/>
        <v>18</v>
      </c>
      <c r="AA378">
        <f t="shared" si="77"/>
        <v>25</v>
      </c>
    </row>
    <row r="379" spans="1:27" x14ac:dyDescent="0.4">
      <c r="A379" t="s">
        <v>2578</v>
      </c>
      <c r="B379" s="53">
        <v>18</v>
      </c>
      <c r="C379" t="s">
        <v>2581</v>
      </c>
      <c r="D379" t="s">
        <v>2582</v>
      </c>
      <c r="E379" s="53" t="s">
        <v>2579</v>
      </c>
      <c r="F379" s="53" t="s">
        <v>2580</v>
      </c>
      <c r="G379" s="53" t="s">
        <v>5142</v>
      </c>
      <c r="H379" s="53" t="s">
        <v>2579</v>
      </c>
      <c r="I379" s="53" t="s">
        <v>4650</v>
      </c>
      <c r="J379" t="s">
        <v>5143</v>
      </c>
      <c r="K379" t="str">
        <f t="shared" si="65"/>
        <v>CGGTATAGGGCCCCGAACCCCCGTATGTGTGTGTGTCTGTTTCCGTGTGTGTGTGTGAGTGTGTGTGTAGGTGTGT</v>
      </c>
      <c r="L379" t="str">
        <f t="shared" si="66"/>
        <v>TGTGTGGATGTGTGTGTGAGTGTGTGTGTGTGCCTTTGTCTGTGTGTGTGTATGCCCCCAAGCCCCGGGATATGGC</v>
      </c>
      <c r="M379">
        <f t="shared" si="67"/>
        <v>1</v>
      </c>
      <c r="N379" t="e">
        <f t="shared" si="68"/>
        <v>#VALUE!</v>
      </c>
      <c r="O379">
        <f t="shared" si="69"/>
        <v>12</v>
      </c>
      <c r="P379" t="e">
        <f t="shared" si="70"/>
        <v>#VALUE!</v>
      </c>
      <c r="Q379" t="e">
        <f t="shared" si="71"/>
        <v>#VALUE!</v>
      </c>
      <c r="R379" t="e">
        <f t="shared" si="72"/>
        <v>#VALUE!</v>
      </c>
      <c r="S379">
        <v>12</v>
      </c>
      <c r="W379">
        <f t="shared" si="73"/>
        <v>12</v>
      </c>
      <c r="X379">
        <f t="shared" si="74"/>
        <v>14</v>
      </c>
      <c r="Y379">
        <f t="shared" si="75"/>
        <v>14</v>
      </c>
      <c r="Z379">
        <f t="shared" si="76"/>
        <v>14</v>
      </c>
      <c r="AA379">
        <f t="shared" si="77"/>
        <v>25</v>
      </c>
    </row>
    <row r="380" spans="1:27" x14ac:dyDescent="0.4">
      <c r="A380" t="s">
        <v>2489</v>
      </c>
      <c r="B380" s="53">
        <v>17</v>
      </c>
      <c r="C380" t="s">
        <v>2492</v>
      </c>
      <c r="D380" t="s">
        <v>2493</v>
      </c>
      <c r="E380" s="53" t="s">
        <v>2490</v>
      </c>
      <c r="F380" s="53" t="s">
        <v>2491</v>
      </c>
      <c r="G380" s="53" t="s">
        <v>5309</v>
      </c>
      <c r="H380" s="53" t="s">
        <v>2491</v>
      </c>
      <c r="I380" s="53" t="s">
        <v>4650</v>
      </c>
      <c r="J380" t="s">
        <v>5310</v>
      </c>
      <c r="K380" t="str">
        <f t="shared" si="65"/>
        <v>ACAAGGTGACGGGGGTGTAACGACACGTAATACCACTTACGGTCTAGTTGAATTCGTCGATATGATTTCACCGTGG</v>
      </c>
      <c r="L380" t="str">
        <f t="shared" si="66"/>
        <v>GGTGCCACTTTAGTATAGCTGCTTAAGTTGATCTGGCATTCACCATAATGCACAGCAATGTGGGGGCAGTGGAACA</v>
      </c>
      <c r="M380" t="e">
        <f t="shared" si="67"/>
        <v>#VALUE!</v>
      </c>
      <c r="N380">
        <f t="shared" si="68"/>
        <v>1</v>
      </c>
      <c r="O380" t="e">
        <f t="shared" si="69"/>
        <v>#VALUE!</v>
      </c>
      <c r="P380" t="e">
        <f t="shared" si="70"/>
        <v>#VALUE!</v>
      </c>
      <c r="Q380">
        <f t="shared" si="71"/>
        <v>12</v>
      </c>
      <c r="R380" t="e">
        <f t="shared" si="72"/>
        <v>#VALUE!</v>
      </c>
      <c r="U380">
        <v>12</v>
      </c>
      <c r="W380">
        <f t="shared" si="73"/>
        <v>12</v>
      </c>
      <c r="X380">
        <f t="shared" si="74"/>
        <v>14</v>
      </c>
      <c r="Y380">
        <f t="shared" si="75"/>
        <v>13</v>
      </c>
      <c r="Z380">
        <f t="shared" si="76"/>
        <v>14</v>
      </c>
      <c r="AA380">
        <f t="shared" si="77"/>
        <v>25</v>
      </c>
    </row>
    <row r="381" spans="1:27" x14ac:dyDescent="0.4">
      <c r="A381" t="s">
        <v>1212</v>
      </c>
      <c r="B381" s="53">
        <v>62</v>
      </c>
      <c r="C381" t="s">
        <v>1215</v>
      </c>
      <c r="D381" t="s">
        <v>1216</v>
      </c>
      <c r="E381" s="53" t="s">
        <v>1213</v>
      </c>
      <c r="F381" s="53" t="s">
        <v>1214</v>
      </c>
      <c r="G381" s="53" t="s">
        <v>4900</v>
      </c>
      <c r="H381" s="53" t="s">
        <v>4901</v>
      </c>
      <c r="I381" s="53" t="s">
        <v>157</v>
      </c>
      <c r="J381" t="s">
        <v>4902</v>
      </c>
      <c r="K381" t="str">
        <f t="shared" si="65"/>
        <v>AGCGATCCGTCTTTATATCCCAAGACGACTTTCCCGACGACGAGGTCGACACTCTATTATATACGGTAAATCGTCT</v>
      </c>
      <c r="L381" t="str">
        <f t="shared" si="66"/>
        <v>TCTGCTAAATGGCATATATTATCTCACAGCTGGAGCAGCAGCCCTTTCAGCAGAACCCTATATTTCTGCCTAGCGA</v>
      </c>
      <c r="M381">
        <f t="shared" si="67"/>
        <v>1</v>
      </c>
      <c r="N381" t="e">
        <f t="shared" si="68"/>
        <v>#VALUE!</v>
      </c>
      <c r="O381" t="e">
        <f t="shared" si="69"/>
        <v>#VALUE!</v>
      </c>
      <c r="P381">
        <f t="shared" si="70"/>
        <v>3</v>
      </c>
      <c r="Q381" t="e">
        <f t="shared" si="71"/>
        <v>#VALUE!</v>
      </c>
      <c r="R381" t="e">
        <f t="shared" si="72"/>
        <v>#VALUE!</v>
      </c>
      <c r="T381">
        <v>3</v>
      </c>
      <c r="W381">
        <f t="shared" si="73"/>
        <v>3</v>
      </c>
      <c r="X381">
        <f t="shared" si="74"/>
        <v>20</v>
      </c>
      <c r="Y381">
        <f t="shared" si="75"/>
        <v>18</v>
      </c>
      <c r="Z381">
        <f t="shared" si="76"/>
        <v>20</v>
      </c>
      <c r="AA381">
        <f t="shared" si="77"/>
        <v>22</v>
      </c>
    </row>
    <row r="382" spans="1:27" x14ac:dyDescent="0.4">
      <c r="A382" t="s">
        <v>524</v>
      </c>
      <c r="B382" s="53">
        <v>62</v>
      </c>
      <c r="C382" t="s">
        <v>527</v>
      </c>
      <c r="D382" t="s">
        <v>528</v>
      </c>
      <c r="E382" s="53" t="s">
        <v>525</v>
      </c>
      <c r="F382" s="53" t="s">
        <v>526</v>
      </c>
      <c r="G382" s="53" t="s">
        <v>5593</v>
      </c>
      <c r="H382" s="53" t="s">
        <v>5594</v>
      </c>
      <c r="I382" s="53" t="s">
        <v>157</v>
      </c>
      <c r="J382" t="s">
        <v>5595</v>
      </c>
      <c r="K382" t="str">
        <f t="shared" si="65"/>
        <v>AGTTTCTGTAGCTTGTGTTCTTGCTCATACGTACGTTTATTAGTCTTCTCATTTTTTACTTTGCAATTTCATGTAA</v>
      </c>
      <c r="L382" t="str">
        <f t="shared" si="66"/>
        <v>AATGTACTTTAACGTTTCATTTTTTACTCTTCTGATTATTTGCATGCATACTCGTTCTTGTGTTCGATGTCTTTGA</v>
      </c>
      <c r="M382">
        <f t="shared" si="67"/>
        <v>1</v>
      </c>
      <c r="N382" t="e">
        <f t="shared" si="68"/>
        <v>#VALUE!</v>
      </c>
      <c r="O382" t="e">
        <f t="shared" si="69"/>
        <v>#VALUE!</v>
      </c>
      <c r="P382" t="e">
        <f t="shared" si="70"/>
        <v>#VALUE!</v>
      </c>
      <c r="Q382" t="e">
        <f t="shared" si="71"/>
        <v>#VALUE!</v>
      </c>
      <c r="R382">
        <f t="shared" si="72"/>
        <v>2</v>
      </c>
      <c r="V382">
        <v>2</v>
      </c>
      <c r="W382">
        <f t="shared" si="73"/>
        <v>2</v>
      </c>
      <c r="X382">
        <f t="shared" si="74"/>
        <v>21</v>
      </c>
      <c r="Y382">
        <f t="shared" si="75"/>
        <v>21</v>
      </c>
      <c r="Z382">
        <f t="shared" si="76"/>
        <v>21</v>
      </c>
      <c r="AA382">
        <f t="shared" si="77"/>
        <v>22</v>
      </c>
    </row>
    <row r="383" spans="1:27" x14ac:dyDescent="0.4">
      <c r="A383" t="s">
        <v>611</v>
      </c>
      <c r="B383" s="53">
        <v>14</v>
      </c>
      <c r="C383" t="s">
        <v>614</v>
      </c>
      <c r="D383" t="s">
        <v>615</v>
      </c>
      <c r="E383" s="53" t="s">
        <v>612</v>
      </c>
      <c r="F383" s="53" t="s">
        <v>613</v>
      </c>
      <c r="G383" s="53" t="s">
        <v>5634</v>
      </c>
      <c r="H383" s="53" t="s">
        <v>613</v>
      </c>
      <c r="I383" s="53" t="s">
        <v>4650</v>
      </c>
      <c r="J383" t="s">
        <v>5635</v>
      </c>
      <c r="K383" t="str">
        <f t="shared" si="65"/>
        <v>TAGTCACTGTATTTAACAGGTGGGGTGTCAGACAGCTGTCTACGATGATGGTAAATACAATGGACGTAAACAACTG</v>
      </c>
      <c r="L383" t="str">
        <f t="shared" si="66"/>
        <v>GTCAACAAATGCAGGTAACATAAATGGTAGTAGCATCTGTCGACAGACTGTGGGGTGGACAATTTATGTCACTGAT</v>
      </c>
      <c r="M383" t="e">
        <f t="shared" si="67"/>
        <v>#VALUE!</v>
      </c>
      <c r="N383">
        <f t="shared" si="68"/>
        <v>1</v>
      </c>
      <c r="O383" t="e">
        <f t="shared" si="69"/>
        <v>#VALUE!</v>
      </c>
      <c r="P383" t="e">
        <f t="shared" si="70"/>
        <v>#VALUE!</v>
      </c>
      <c r="Q383">
        <f t="shared" si="71"/>
        <v>2</v>
      </c>
      <c r="R383" t="e">
        <f t="shared" si="72"/>
        <v>#VALUE!</v>
      </c>
      <c r="U383">
        <v>2</v>
      </c>
      <c r="W383">
        <f t="shared" si="73"/>
        <v>2</v>
      </c>
      <c r="X383">
        <f t="shared" si="74"/>
        <v>21</v>
      </c>
      <c r="Y383">
        <f t="shared" si="75"/>
        <v>20</v>
      </c>
      <c r="Z383">
        <f t="shared" si="76"/>
        <v>21</v>
      </c>
      <c r="AA383">
        <f t="shared" si="77"/>
        <v>22</v>
      </c>
    </row>
    <row r="384" spans="1:27" x14ac:dyDescent="0.4">
      <c r="A384" t="s">
        <v>423</v>
      </c>
      <c r="B384" s="53">
        <v>62</v>
      </c>
      <c r="C384" t="s">
        <v>426</v>
      </c>
      <c r="D384" t="s">
        <v>427</v>
      </c>
      <c r="E384" s="53" t="s">
        <v>424</v>
      </c>
      <c r="F384" s="53" t="s">
        <v>425</v>
      </c>
      <c r="G384" s="53" t="s">
        <v>5445</v>
      </c>
      <c r="H384" s="53" t="s">
        <v>5446</v>
      </c>
      <c r="I384" s="53" t="s">
        <v>157</v>
      </c>
      <c r="J384" t="s">
        <v>5447</v>
      </c>
      <c r="K384" t="str">
        <f t="shared" si="65"/>
        <v>GTTCCCTACACTGTTTAATTAGTTTGTGTATTATGTTAACAATCTCTCTCTTAAACGTTTTGATGTACGAGAGCGG</v>
      </c>
      <c r="L384" t="str">
        <f t="shared" si="66"/>
        <v>GGCGAGAGCATGTAGTTTTGCAAATTCTCTCTCTAACAATTGTATTATGTGTTTGATTAATTTGTCACATCCCTTG</v>
      </c>
      <c r="M384">
        <f t="shared" si="67"/>
        <v>1</v>
      </c>
      <c r="N384" t="e">
        <f t="shared" si="68"/>
        <v>#VALUE!</v>
      </c>
      <c r="O384" t="e">
        <f t="shared" si="69"/>
        <v>#VALUE!</v>
      </c>
      <c r="P384">
        <f t="shared" si="70"/>
        <v>5</v>
      </c>
      <c r="Q384" t="e">
        <f t="shared" si="71"/>
        <v>#VALUE!</v>
      </c>
      <c r="R384" t="e">
        <f t="shared" si="72"/>
        <v>#VALUE!</v>
      </c>
      <c r="T384">
        <v>5</v>
      </c>
      <c r="W384">
        <f t="shared" si="73"/>
        <v>5</v>
      </c>
      <c r="X384">
        <f t="shared" si="74"/>
        <v>16</v>
      </c>
      <c r="Y384">
        <f t="shared" si="75"/>
        <v>14</v>
      </c>
      <c r="Z384">
        <f t="shared" si="76"/>
        <v>16</v>
      </c>
      <c r="AA384">
        <f t="shared" si="77"/>
        <v>20</v>
      </c>
    </row>
    <row r="385" spans="1:27" x14ac:dyDescent="0.4">
      <c r="A385" t="s">
        <v>1441</v>
      </c>
      <c r="B385" s="53">
        <v>9</v>
      </c>
      <c r="C385" t="s">
        <v>1444</v>
      </c>
      <c r="D385" t="s">
        <v>1445</v>
      </c>
      <c r="E385" s="53" t="s">
        <v>1442</v>
      </c>
      <c r="F385" s="53" t="s">
        <v>1443</v>
      </c>
      <c r="G385" s="53" t="s">
        <v>5072</v>
      </c>
      <c r="H385" s="53" t="s">
        <v>1443</v>
      </c>
      <c r="I385" s="53" t="s">
        <v>4650</v>
      </c>
      <c r="J385" t="s">
        <v>5073</v>
      </c>
      <c r="K385" t="str">
        <f t="shared" si="65"/>
        <v>CCGTGATGTCATTCTGGTATTTTTTTGTTGGTTACATTGGTACCTATGTCATTAGTGTTACCGAATGTCAAGTCAC</v>
      </c>
      <c r="L385" t="str">
        <f t="shared" si="66"/>
        <v>CACTGAACTGTAAGCCATTGTGATTACTGTATCCATGGTTACATTGGTTGTTTTTTTATGGTCTTACTGTAGTGCC</v>
      </c>
      <c r="M385" t="e">
        <f t="shared" si="67"/>
        <v>#VALUE!</v>
      </c>
      <c r="N385">
        <f t="shared" si="68"/>
        <v>1</v>
      </c>
      <c r="O385" t="e">
        <f t="shared" si="69"/>
        <v>#VALUE!</v>
      </c>
      <c r="P385" t="e">
        <f t="shared" si="70"/>
        <v>#VALUE!</v>
      </c>
      <c r="Q385">
        <f t="shared" si="71"/>
        <v>3</v>
      </c>
      <c r="R385" t="e">
        <f t="shared" si="72"/>
        <v>#VALUE!</v>
      </c>
      <c r="U385">
        <v>3</v>
      </c>
      <c r="W385">
        <f t="shared" si="73"/>
        <v>3</v>
      </c>
      <c r="X385">
        <f t="shared" si="74"/>
        <v>17</v>
      </c>
      <c r="Y385">
        <f t="shared" si="75"/>
        <v>17</v>
      </c>
      <c r="Z385">
        <f t="shared" si="76"/>
        <v>17</v>
      </c>
      <c r="AA385">
        <f t="shared" si="77"/>
        <v>19</v>
      </c>
    </row>
    <row r="386" spans="1:27" x14ac:dyDescent="0.4">
      <c r="A386" t="s">
        <v>2004</v>
      </c>
      <c r="B386" s="53">
        <v>5</v>
      </c>
      <c r="C386" t="s">
        <v>2007</v>
      </c>
      <c r="D386" t="s">
        <v>2008</v>
      </c>
      <c r="E386" s="53" t="s">
        <v>2005</v>
      </c>
      <c r="F386" s="53" t="s">
        <v>2006</v>
      </c>
      <c r="G386" s="53" t="s">
        <v>4924</v>
      </c>
      <c r="H386" s="53" t="s">
        <v>2006</v>
      </c>
      <c r="I386" s="53" t="s">
        <v>4650</v>
      </c>
      <c r="J386" t="s">
        <v>4925</v>
      </c>
      <c r="K386" t="str">
        <f t="shared" ref="K386:K395" si="78" xml:space="preserve"> SUBSTITUTE( SUBSTITUTE( SUBSTITUTE( SUBSTITUTE( SUBSTITUTE( SUBSTITUTE( SUBSTITUTE( SUBSTITUTE( J386, "A", 1), "C", 2), "G", 3),"T", 4), 1, "T"), 2, "G"), 3, "C"), 4, "A")</f>
        <v>CGACTATGGGTTTCGTCCTAACCCCAGGTAAGGTAAAGTTAAGTGAGTTATGTCCTTCACGTAACTACTTGTAACT</v>
      </c>
      <c r="L386" t="str">
        <f t="shared" ref="L386:L395" si="79">MID(K386,77,1) &amp; MID(K386,76,1) &amp; MID(K386,75,1) &amp; MID(K386,74,1) &amp; MID(K386,73,1) &amp; MID(K386,72,1) &amp; MID(K386,71,1) &amp; MID(K386,70,1) &amp; MID(K386,69,1) &amp; MID(K386,68,1) &amp; MID(K386,67,1) &amp; MID(K386,66,1) &amp; MID(K386,65,1) &amp; MID(K386,64,1) &amp; MID(K386,63,1) &amp; MID(K386,62,1) &amp; MID(K386,61,1) &amp;MID(K386,60,1) &amp; MID(K386,59,1) &amp; MID(K386,58,1) &amp; MID(K386,57,1) &amp; MID(K386,56,1) &amp; MID(K386,55,1) &amp; MID(K386,54,1) &amp; MID(K386,53,1) &amp; MID(K386,52,1) &amp; MID(K386,51,1) &amp; MID(K386,50,1) &amp; MID(K386,49,1) &amp; MID(K386,48,1) &amp; MID(K386,47,1) &amp; MID(K386,46,1) &amp; MID(K386,45,1) &amp; MID(K386,44,1) &amp; MID(K386,43,1) &amp; MID(K386,42,1) &amp; MID(K386,41,1) &amp; MID(K386,40,1) &amp; MID(K386,39,1) &amp; MID(K386,38,1) &amp; MID(K386,37,1) &amp; MID(K386,36,1) &amp; MID(K386,35,1) &amp; MID(K386,34,1) &amp; MID(K386,33,1) &amp; MID(K386,32,1) &amp; MID(K386,31,1) &amp; MID(K386,30,1) &amp; MID(K386,29,1) &amp; MID(K386,28,1) &amp; MID(K386,27,1) &amp; MID(K386,26,1) &amp; MID(K386,25,1) &amp; MID(K386,24,1) &amp; MID(K386,23,1) &amp; MID(K386,22,1) &amp; MID(K386,21,1) &amp; MID(K386,20,1) &amp; MID(K386,19,1) &amp; MID(K386,18,1) &amp; MID(K386,17,1) &amp; MID(K386,16,1) &amp; MID(K386,15,1) &amp; MID(K386,14,1) &amp; MID(K386,13,1) &amp; MID(K386,12,1) &amp; MID(K386,11,1) &amp; MID(K386,10,1) &amp; MID(K386,9,1) &amp; MID(K386,8,1) &amp; MID(K386,7,1) &amp; MID(K386,6,1) &amp; MID(K386,5,1) &amp; MID(K386,4,1) &amp; MID(K386,3,1) &amp; MID(K386,2,1) &amp; MID(K386,1,1)</f>
        <v>TCAATGTTCATCAATGCACTTCCTGTATTGAGTGAATTGAAATGGAATGGACCCCAATCCTGCTTTGGGTATCAGC</v>
      </c>
      <c r="M386" t="e">
        <f t="shared" ref="M386:M395" si="80">FIND(C386,J386)</f>
        <v>#VALUE!</v>
      </c>
      <c r="N386">
        <f t="shared" ref="N386:N395" si="81">FIND(C386,L386)</f>
        <v>1</v>
      </c>
      <c r="O386" t="e">
        <f t="shared" ref="O386:O395" si="82">FIND(E386,J386)</f>
        <v>#VALUE!</v>
      </c>
      <c r="P386" t="e">
        <f t="shared" ref="P386:P395" si="83">FIND(E386,L386)</f>
        <v>#VALUE!</v>
      </c>
      <c r="Q386">
        <f t="shared" ref="Q386:Q395" si="84">FIND(F386,J386)</f>
        <v>2</v>
      </c>
      <c r="R386" t="e">
        <f t="shared" ref="R386:R395" si="85">FIND(F386,L386)</f>
        <v>#VALUE!</v>
      </c>
      <c r="U386">
        <v>2</v>
      </c>
      <c r="W386">
        <f t="shared" ref="W386:W395" si="86">MAX(S386:V386)</f>
        <v>2</v>
      </c>
      <c r="X386">
        <f t="shared" ref="X386:X395" si="87">LEN(E386)</f>
        <v>10</v>
      </c>
      <c r="Y386">
        <f t="shared" ref="Y386:Y395" si="88">LEN(F386)</f>
        <v>10</v>
      </c>
      <c r="Z386">
        <f t="shared" ref="Z386:Z395" si="89">MAX(X386:Y386)</f>
        <v>10</v>
      </c>
      <c r="AA386">
        <f t="shared" si="77"/>
        <v>11</v>
      </c>
    </row>
    <row r="387" spans="1:27" x14ac:dyDescent="0.4">
      <c r="A387" s="54" t="s">
        <v>272</v>
      </c>
      <c r="B387" s="55"/>
      <c r="C387" s="54"/>
      <c r="D387" s="54"/>
      <c r="E387" s="55"/>
      <c r="F387" s="55"/>
      <c r="G387" s="55"/>
      <c r="H387" s="55"/>
      <c r="I387" s="55"/>
      <c r="J387" s="54"/>
      <c r="K387" t="str">
        <f t="shared" si="78"/>
        <v/>
      </c>
      <c r="L387" t="str">
        <f t="shared" si="79"/>
        <v/>
      </c>
      <c r="M387">
        <f t="shared" si="80"/>
        <v>1</v>
      </c>
      <c r="N387">
        <f t="shared" si="81"/>
        <v>1</v>
      </c>
      <c r="O387">
        <f t="shared" si="82"/>
        <v>1</v>
      </c>
      <c r="P387">
        <f t="shared" si="83"/>
        <v>1</v>
      </c>
      <c r="Q387">
        <f t="shared" si="84"/>
        <v>1</v>
      </c>
      <c r="R387">
        <f t="shared" si="85"/>
        <v>1</v>
      </c>
      <c r="S387">
        <v>1</v>
      </c>
      <c r="T387">
        <v>1</v>
      </c>
      <c r="U387">
        <v>1</v>
      </c>
      <c r="V387">
        <v>1</v>
      </c>
      <c r="W387">
        <f t="shared" si="86"/>
        <v>1</v>
      </c>
      <c r="X387">
        <f t="shared" si="87"/>
        <v>0</v>
      </c>
      <c r="Y387">
        <f t="shared" si="88"/>
        <v>0</v>
      </c>
      <c r="Z387">
        <f t="shared" si="89"/>
        <v>0</v>
      </c>
      <c r="AA387">
        <f t="shared" ref="AA387:AA395" si="90">(W387+Z387)-1</f>
        <v>0</v>
      </c>
    </row>
    <row r="388" spans="1:27" x14ac:dyDescent="0.4">
      <c r="A388" s="54" t="s">
        <v>2120</v>
      </c>
      <c r="B388" s="55"/>
      <c r="C388" s="54"/>
      <c r="D388" s="54"/>
      <c r="E388" s="55"/>
      <c r="F388" s="55"/>
      <c r="G388" s="55"/>
      <c r="H388" s="55"/>
      <c r="I388" s="55"/>
      <c r="J388" s="54"/>
      <c r="K388" t="str">
        <f t="shared" si="78"/>
        <v/>
      </c>
      <c r="L388" t="str">
        <f t="shared" si="79"/>
        <v/>
      </c>
      <c r="M388">
        <f t="shared" si="80"/>
        <v>1</v>
      </c>
      <c r="N388">
        <f t="shared" si="81"/>
        <v>1</v>
      </c>
      <c r="O388">
        <f t="shared" si="82"/>
        <v>1</v>
      </c>
      <c r="P388">
        <f t="shared" si="83"/>
        <v>1</v>
      </c>
      <c r="Q388">
        <f t="shared" si="84"/>
        <v>1</v>
      </c>
      <c r="R388">
        <f t="shared" si="85"/>
        <v>1</v>
      </c>
      <c r="S388">
        <v>1</v>
      </c>
      <c r="T388">
        <v>1</v>
      </c>
      <c r="U388">
        <v>1</v>
      </c>
      <c r="V388">
        <v>1</v>
      </c>
      <c r="W388">
        <f t="shared" si="86"/>
        <v>1</v>
      </c>
      <c r="X388">
        <f t="shared" si="87"/>
        <v>0</v>
      </c>
      <c r="Y388">
        <f t="shared" si="88"/>
        <v>0</v>
      </c>
      <c r="Z388">
        <f t="shared" si="89"/>
        <v>0</v>
      </c>
      <c r="AA388">
        <f t="shared" si="90"/>
        <v>0</v>
      </c>
    </row>
    <row r="389" spans="1:27" x14ac:dyDescent="0.4">
      <c r="A389" s="54" t="s">
        <v>3720</v>
      </c>
      <c r="B389" s="55"/>
      <c r="C389" s="54"/>
      <c r="D389" s="54"/>
      <c r="E389" s="55"/>
      <c r="F389" s="55"/>
      <c r="G389" s="55"/>
      <c r="H389" s="55"/>
      <c r="I389" s="55"/>
      <c r="J389" s="54"/>
      <c r="K389" t="str">
        <f t="shared" si="78"/>
        <v/>
      </c>
      <c r="L389" t="str">
        <f t="shared" si="79"/>
        <v/>
      </c>
      <c r="M389">
        <f t="shared" si="80"/>
        <v>1</v>
      </c>
      <c r="N389">
        <f t="shared" si="81"/>
        <v>1</v>
      </c>
      <c r="O389">
        <f t="shared" si="82"/>
        <v>1</v>
      </c>
      <c r="P389">
        <f t="shared" si="83"/>
        <v>1</v>
      </c>
      <c r="Q389">
        <f t="shared" si="84"/>
        <v>1</v>
      </c>
      <c r="R389">
        <f t="shared" si="85"/>
        <v>1</v>
      </c>
      <c r="S389">
        <v>1</v>
      </c>
      <c r="T389">
        <v>1</v>
      </c>
      <c r="U389">
        <v>1</v>
      </c>
      <c r="V389">
        <v>1</v>
      </c>
      <c r="W389">
        <f t="shared" si="86"/>
        <v>1</v>
      </c>
      <c r="X389">
        <f t="shared" si="87"/>
        <v>0</v>
      </c>
      <c r="Y389">
        <f t="shared" si="88"/>
        <v>0</v>
      </c>
      <c r="Z389">
        <f t="shared" si="89"/>
        <v>0</v>
      </c>
      <c r="AA389">
        <f t="shared" si="90"/>
        <v>0</v>
      </c>
    </row>
    <row r="390" spans="1:27" x14ac:dyDescent="0.4">
      <c r="A390" s="54" t="s">
        <v>2622</v>
      </c>
      <c r="B390" s="55"/>
      <c r="C390" s="54"/>
      <c r="D390" s="54"/>
      <c r="E390" s="55"/>
      <c r="F390" s="55"/>
      <c r="G390" s="55"/>
      <c r="H390" s="55"/>
      <c r="I390" s="55"/>
      <c r="J390" s="54"/>
      <c r="K390" t="str">
        <f t="shared" si="78"/>
        <v/>
      </c>
      <c r="L390" t="str">
        <f t="shared" si="79"/>
        <v/>
      </c>
      <c r="M390">
        <f t="shared" si="80"/>
        <v>1</v>
      </c>
      <c r="N390">
        <f t="shared" si="81"/>
        <v>1</v>
      </c>
      <c r="O390">
        <f t="shared" si="82"/>
        <v>1</v>
      </c>
      <c r="P390">
        <f t="shared" si="83"/>
        <v>1</v>
      </c>
      <c r="Q390">
        <f t="shared" si="84"/>
        <v>1</v>
      </c>
      <c r="R390">
        <f t="shared" si="85"/>
        <v>1</v>
      </c>
      <c r="S390">
        <v>1</v>
      </c>
      <c r="T390">
        <v>1</v>
      </c>
      <c r="U390">
        <v>1</v>
      </c>
      <c r="V390">
        <v>1</v>
      </c>
      <c r="W390">
        <f t="shared" si="86"/>
        <v>1</v>
      </c>
      <c r="X390">
        <f t="shared" si="87"/>
        <v>0</v>
      </c>
      <c r="Y390">
        <f t="shared" si="88"/>
        <v>0</v>
      </c>
      <c r="Z390">
        <f t="shared" si="89"/>
        <v>0</v>
      </c>
      <c r="AA390">
        <f t="shared" si="90"/>
        <v>0</v>
      </c>
    </row>
    <row r="391" spans="1:27" x14ac:dyDescent="0.4">
      <c r="A391" s="54" t="s">
        <v>3306</v>
      </c>
      <c r="B391" s="55"/>
      <c r="C391" s="54"/>
      <c r="D391" s="54"/>
      <c r="E391" s="55"/>
      <c r="F391" s="55"/>
      <c r="G391" s="55"/>
      <c r="H391" s="55"/>
      <c r="I391" s="55"/>
      <c r="J391" s="54"/>
      <c r="K391" t="str">
        <f t="shared" si="78"/>
        <v/>
      </c>
      <c r="L391" t="str">
        <f t="shared" si="79"/>
        <v/>
      </c>
      <c r="M391">
        <f t="shared" si="80"/>
        <v>1</v>
      </c>
      <c r="N391">
        <f t="shared" si="81"/>
        <v>1</v>
      </c>
      <c r="O391">
        <f t="shared" si="82"/>
        <v>1</v>
      </c>
      <c r="P391">
        <f t="shared" si="83"/>
        <v>1</v>
      </c>
      <c r="Q391">
        <f t="shared" si="84"/>
        <v>1</v>
      </c>
      <c r="R391">
        <f t="shared" si="85"/>
        <v>1</v>
      </c>
      <c r="S391">
        <v>1</v>
      </c>
      <c r="T391">
        <v>1</v>
      </c>
      <c r="U391">
        <v>1</v>
      </c>
      <c r="V391">
        <v>1</v>
      </c>
      <c r="W391">
        <f t="shared" si="86"/>
        <v>1</v>
      </c>
      <c r="X391">
        <f t="shared" si="87"/>
        <v>0</v>
      </c>
      <c r="Y391">
        <f t="shared" si="88"/>
        <v>0</v>
      </c>
      <c r="Z391">
        <f t="shared" si="89"/>
        <v>0</v>
      </c>
      <c r="AA391">
        <f t="shared" si="90"/>
        <v>0</v>
      </c>
    </row>
    <row r="392" spans="1:27" x14ac:dyDescent="0.4">
      <c r="A392" s="54" t="s">
        <v>347</v>
      </c>
      <c r="B392" s="55"/>
      <c r="C392" s="54"/>
      <c r="D392" s="54"/>
      <c r="E392" s="55"/>
      <c r="F392" s="55"/>
      <c r="G392" s="55"/>
      <c r="H392" s="55"/>
      <c r="I392" s="55"/>
      <c r="J392" s="54"/>
      <c r="K392" t="str">
        <f t="shared" si="78"/>
        <v/>
      </c>
      <c r="L392" t="str">
        <f t="shared" si="79"/>
        <v/>
      </c>
      <c r="M392">
        <f t="shared" si="80"/>
        <v>1</v>
      </c>
      <c r="N392">
        <f t="shared" si="81"/>
        <v>1</v>
      </c>
      <c r="O392">
        <f t="shared" si="82"/>
        <v>1</v>
      </c>
      <c r="P392">
        <f t="shared" si="83"/>
        <v>1</v>
      </c>
      <c r="Q392">
        <f t="shared" si="84"/>
        <v>1</v>
      </c>
      <c r="R392">
        <f t="shared" si="85"/>
        <v>1</v>
      </c>
      <c r="S392">
        <v>1</v>
      </c>
      <c r="T392">
        <v>1</v>
      </c>
      <c r="U392">
        <v>1</v>
      </c>
      <c r="V392">
        <v>1</v>
      </c>
      <c r="W392">
        <f t="shared" si="86"/>
        <v>1</v>
      </c>
      <c r="X392">
        <f t="shared" si="87"/>
        <v>0</v>
      </c>
      <c r="Y392">
        <f t="shared" si="88"/>
        <v>0</v>
      </c>
      <c r="Z392">
        <f t="shared" si="89"/>
        <v>0</v>
      </c>
      <c r="AA392">
        <f t="shared" si="90"/>
        <v>0</v>
      </c>
    </row>
    <row r="393" spans="1:27" x14ac:dyDescent="0.4">
      <c r="A393" s="54" t="s">
        <v>1903</v>
      </c>
      <c r="B393" s="55"/>
      <c r="C393" s="54"/>
      <c r="D393" s="54"/>
      <c r="E393" s="55"/>
      <c r="F393" s="55"/>
      <c r="G393" s="55"/>
      <c r="H393" s="55"/>
      <c r="I393" s="55"/>
      <c r="J393" s="54"/>
      <c r="K393" t="str">
        <f t="shared" si="78"/>
        <v/>
      </c>
      <c r="L393" t="str">
        <f t="shared" si="79"/>
        <v/>
      </c>
      <c r="M393">
        <f t="shared" si="80"/>
        <v>1</v>
      </c>
      <c r="N393">
        <f t="shared" si="81"/>
        <v>1</v>
      </c>
      <c r="O393">
        <f t="shared" si="82"/>
        <v>1</v>
      </c>
      <c r="P393">
        <f t="shared" si="83"/>
        <v>1</v>
      </c>
      <c r="Q393">
        <f t="shared" si="84"/>
        <v>1</v>
      </c>
      <c r="R393">
        <f t="shared" si="85"/>
        <v>1</v>
      </c>
      <c r="S393">
        <v>1</v>
      </c>
      <c r="T393">
        <v>1</v>
      </c>
      <c r="U393">
        <v>1</v>
      </c>
      <c r="V393">
        <v>1</v>
      </c>
      <c r="W393">
        <f t="shared" si="86"/>
        <v>1</v>
      </c>
      <c r="X393">
        <f t="shared" si="87"/>
        <v>0</v>
      </c>
      <c r="Y393">
        <f t="shared" si="88"/>
        <v>0</v>
      </c>
      <c r="Z393">
        <f t="shared" si="89"/>
        <v>0</v>
      </c>
      <c r="AA393">
        <f t="shared" si="90"/>
        <v>0</v>
      </c>
    </row>
    <row r="394" spans="1:27" x14ac:dyDescent="0.4">
      <c r="A394" s="54" t="s">
        <v>461</v>
      </c>
      <c r="B394" s="55"/>
      <c r="C394" s="54"/>
      <c r="D394" s="54"/>
      <c r="E394" s="55"/>
      <c r="F394" s="55"/>
      <c r="G394" s="55"/>
      <c r="H394" s="55"/>
      <c r="I394" s="55"/>
      <c r="J394" s="54"/>
      <c r="K394" t="str">
        <f t="shared" si="78"/>
        <v/>
      </c>
      <c r="L394" t="str">
        <f t="shared" si="79"/>
        <v/>
      </c>
      <c r="M394">
        <f t="shared" si="80"/>
        <v>1</v>
      </c>
      <c r="N394">
        <f t="shared" si="81"/>
        <v>1</v>
      </c>
      <c r="O394">
        <f t="shared" si="82"/>
        <v>1</v>
      </c>
      <c r="P394">
        <f t="shared" si="83"/>
        <v>1</v>
      </c>
      <c r="Q394">
        <f t="shared" si="84"/>
        <v>1</v>
      </c>
      <c r="R394">
        <f t="shared" si="85"/>
        <v>1</v>
      </c>
      <c r="S394">
        <v>1</v>
      </c>
      <c r="T394">
        <v>1</v>
      </c>
      <c r="U394">
        <v>1</v>
      </c>
      <c r="V394">
        <v>1</v>
      </c>
      <c r="W394">
        <f t="shared" si="86"/>
        <v>1</v>
      </c>
      <c r="X394">
        <f t="shared" si="87"/>
        <v>0</v>
      </c>
      <c r="Y394">
        <f t="shared" si="88"/>
        <v>0</v>
      </c>
      <c r="Z394">
        <f t="shared" si="89"/>
        <v>0</v>
      </c>
      <c r="AA394">
        <f t="shared" si="90"/>
        <v>0</v>
      </c>
    </row>
    <row r="395" spans="1:27" x14ac:dyDescent="0.4">
      <c r="A395" s="54" t="s">
        <v>3404</v>
      </c>
      <c r="B395" s="55"/>
      <c r="C395" s="54"/>
      <c r="D395" s="54"/>
      <c r="E395" s="55"/>
      <c r="F395" s="55"/>
      <c r="G395" s="55"/>
      <c r="H395" s="55"/>
      <c r="I395" s="55"/>
      <c r="J395" s="54"/>
      <c r="K395" t="str">
        <f t="shared" si="78"/>
        <v/>
      </c>
      <c r="L395" t="str">
        <f t="shared" si="79"/>
        <v/>
      </c>
      <c r="M395">
        <f t="shared" si="80"/>
        <v>1</v>
      </c>
      <c r="N395">
        <f t="shared" si="81"/>
        <v>1</v>
      </c>
      <c r="O395">
        <f t="shared" si="82"/>
        <v>1</v>
      </c>
      <c r="P395">
        <f t="shared" si="83"/>
        <v>1</v>
      </c>
      <c r="Q395">
        <f t="shared" si="84"/>
        <v>1</v>
      </c>
      <c r="R395">
        <f t="shared" si="85"/>
        <v>1</v>
      </c>
      <c r="S395">
        <v>1</v>
      </c>
      <c r="T395">
        <v>1</v>
      </c>
      <c r="U395">
        <v>1</v>
      </c>
      <c r="V395">
        <v>1</v>
      </c>
      <c r="W395">
        <f t="shared" si="86"/>
        <v>1</v>
      </c>
      <c r="X395">
        <f t="shared" si="87"/>
        <v>0</v>
      </c>
      <c r="Y395">
        <f t="shared" si="88"/>
        <v>0</v>
      </c>
      <c r="Z395">
        <f t="shared" si="89"/>
        <v>0</v>
      </c>
      <c r="AA395">
        <f t="shared" si="90"/>
        <v>0</v>
      </c>
    </row>
  </sheetData>
  <sortState xmlns:xlrd2="http://schemas.microsoft.com/office/spreadsheetml/2017/richdata2" ref="A2:AA395">
    <sortCondition descending="1" ref="AA2:AA395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DD43-7F0D-497F-B796-A2979AB8FB82}">
  <dimension ref="A1:E349"/>
  <sheetViews>
    <sheetView workbookViewId="0">
      <selection activeCell="E12" sqref="E12"/>
    </sheetView>
  </sheetViews>
  <sheetFormatPr defaultRowHeight="14.6" x14ac:dyDescent="0.4"/>
  <cols>
    <col min="1" max="1" width="9.23046875" customWidth="1"/>
    <col min="2" max="2" width="23.15234375" bestFit="1" customWidth="1"/>
    <col min="3" max="3" width="10.23046875" bestFit="1" customWidth="1"/>
    <col min="4" max="4" width="5.84375" bestFit="1" customWidth="1"/>
  </cols>
  <sheetData>
    <row r="1" spans="1:5" x14ac:dyDescent="0.4">
      <c r="A1" t="s">
        <v>6798</v>
      </c>
      <c r="B1" t="s">
        <v>4631</v>
      </c>
      <c r="C1" t="s">
        <v>4577</v>
      </c>
      <c r="D1" t="s">
        <v>4579</v>
      </c>
    </row>
    <row r="2" spans="1:5" x14ac:dyDescent="0.4">
      <c r="A2">
        <v>345</v>
      </c>
      <c r="B2" t="s">
        <v>6799</v>
      </c>
      <c r="C2" t="s">
        <v>6800</v>
      </c>
      <c r="D2">
        <v>0</v>
      </c>
      <c r="E2" t="s">
        <v>6801</v>
      </c>
    </row>
    <row r="3" spans="1:5" x14ac:dyDescent="0.4">
      <c r="A3">
        <v>168</v>
      </c>
      <c r="B3" t="s">
        <v>6802</v>
      </c>
      <c r="C3" t="s">
        <v>6800</v>
      </c>
      <c r="D3">
        <v>58.4</v>
      </c>
      <c r="E3" t="s">
        <v>6803</v>
      </c>
    </row>
    <row r="4" spans="1:5" x14ac:dyDescent="0.4">
      <c r="A4">
        <v>348</v>
      </c>
      <c r="B4" t="s">
        <v>6804</v>
      </c>
      <c r="C4" t="s">
        <v>6800</v>
      </c>
      <c r="D4">
        <v>60.07</v>
      </c>
    </row>
    <row r="5" spans="1:5" x14ac:dyDescent="0.4">
      <c r="A5">
        <v>310</v>
      </c>
      <c r="B5" t="s">
        <v>6805</v>
      </c>
      <c r="C5" t="s">
        <v>6800</v>
      </c>
      <c r="D5">
        <v>67.39</v>
      </c>
      <c r="E5" t="s">
        <v>6806</v>
      </c>
    </row>
    <row r="6" spans="1:5" x14ac:dyDescent="0.4">
      <c r="A6">
        <v>293</v>
      </c>
      <c r="B6" t="s">
        <v>6807</v>
      </c>
      <c r="C6" t="s">
        <v>6808</v>
      </c>
      <c r="D6">
        <v>68.540000000000006</v>
      </c>
      <c r="E6" t="s">
        <v>6806</v>
      </c>
    </row>
    <row r="7" spans="1:5" x14ac:dyDescent="0.4">
      <c r="A7">
        <v>324</v>
      </c>
      <c r="B7" t="s">
        <v>6809</v>
      </c>
      <c r="C7" t="s">
        <v>6800</v>
      </c>
      <c r="D7">
        <v>69.83</v>
      </c>
      <c r="E7" t="s">
        <v>6810</v>
      </c>
    </row>
    <row r="8" spans="1:5" x14ac:dyDescent="0.4">
      <c r="A8">
        <v>42</v>
      </c>
      <c r="B8" t="s">
        <v>6811</v>
      </c>
      <c r="C8" t="s">
        <v>6800</v>
      </c>
      <c r="D8">
        <v>72.78</v>
      </c>
      <c r="E8" t="s">
        <v>6806</v>
      </c>
    </row>
    <row r="9" spans="1:5" x14ac:dyDescent="0.4">
      <c r="A9">
        <v>136</v>
      </c>
      <c r="B9" t="s">
        <v>6812</v>
      </c>
      <c r="C9" t="s">
        <v>6800</v>
      </c>
      <c r="D9">
        <v>75.09</v>
      </c>
      <c r="E9" t="s">
        <v>6810</v>
      </c>
    </row>
    <row r="10" spans="1:5" x14ac:dyDescent="0.4">
      <c r="A10">
        <v>66</v>
      </c>
      <c r="B10" t="s">
        <v>6813</v>
      </c>
      <c r="C10" t="s">
        <v>6800</v>
      </c>
      <c r="D10">
        <v>78.69</v>
      </c>
      <c r="E10" t="s">
        <v>6810</v>
      </c>
    </row>
    <row r="11" spans="1:5" x14ac:dyDescent="0.4">
      <c r="A11">
        <v>284</v>
      </c>
      <c r="B11" t="s">
        <v>6814</v>
      </c>
      <c r="C11" t="s">
        <v>6815</v>
      </c>
      <c r="D11">
        <v>79.84</v>
      </c>
      <c r="E11" t="s">
        <v>6806</v>
      </c>
    </row>
    <row r="12" spans="1:5" x14ac:dyDescent="0.4">
      <c r="A12">
        <v>111</v>
      </c>
      <c r="B12" t="s">
        <v>6816</v>
      </c>
      <c r="C12" t="s">
        <v>6800</v>
      </c>
      <c r="D12">
        <v>80.099999999999994</v>
      </c>
    </row>
    <row r="13" spans="1:5" x14ac:dyDescent="0.4">
      <c r="A13">
        <v>326</v>
      </c>
      <c r="B13" t="s">
        <v>6817</v>
      </c>
      <c r="C13" t="s">
        <v>6800</v>
      </c>
      <c r="D13">
        <v>80.349999999999994</v>
      </c>
    </row>
    <row r="14" spans="1:5" x14ac:dyDescent="0.4">
      <c r="A14">
        <v>243</v>
      </c>
      <c r="B14" t="s">
        <v>6818</v>
      </c>
      <c r="C14" t="s">
        <v>6800</v>
      </c>
      <c r="D14">
        <v>81.64</v>
      </c>
    </row>
    <row r="15" spans="1:5" x14ac:dyDescent="0.4">
      <c r="A15">
        <v>57</v>
      </c>
      <c r="B15" t="s">
        <v>6819</v>
      </c>
      <c r="C15" t="s">
        <v>6800</v>
      </c>
      <c r="D15">
        <v>81.89</v>
      </c>
    </row>
    <row r="16" spans="1:5" x14ac:dyDescent="0.4">
      <c r="A16">
        <v>152</v>
      </c>
      <c r="B16" t="s">
        <v>6820</v>
      </c>
      <c r="C16" t="s">
        <v>6800</v>
      </c>
      <c r="D16">
        <v>83.44</v>
      </c>
    </row>
    <row r="17" spans="1:4" x14ac:dyDescent="0.4">
      <c r="A17">
        <v>102</v>
      </c>
      <c r="B17" t="s">
        <v>6821</v>
      </c>
      <c r="C17" t="s">
        <v>6800</v>
      </c>
      <c r="D17">
        <v>83.56</v>
      </c>
    </row>
    <row r="18" spans="1:4" x14ac:dyDescent="0.4">
      <c r="A18">
        <v>300</v>
      </c>
      <c r="B18" t="s">
        <v>6822</v>
      </c>
      <c r="C18" t="s">
        <v>6800</v>
      </c>
      <c r="D18">
        <v>84.33</v>
      </c>
    </row>
    <row r="19" spans="1:4" x14ac:dyDescent="0.4">
      <c r="A19">
        <v>163</v>
      </c>
      <c r="B19" t="s">
        <v>6823</v>
      </c>
      <c r="C19" t="s">
        <v>6824</v>
      </c>
      <c r="D19">
        <v>84.85</v>
      </c>
    </row>
    <row r="20" spans="1:4" x14ac:dyDescent="0.4">
      <c r="A20">
        <v>71</v>
      </c>
      <c r="B20" t="s">
        <v>6825</v>
      </c>
      <c r="C20" t="s">
        <v>6800</v>
      </c>
      <c r="D20">
        <v>85.75</v>
      </c>
    </row>
    <row r="21" spans="1:4" x14ac:dyDescent="0.4">
      <c r="A21">
        <v>194</v>
      </c>
      <c r="B21" t="s">
        <v>6826</v>
      </c>
      <c r="C21" t="s">
        <v>6800</v>
      </c>
      <c r="D21">
        <v>85.75</v>
      </c>
    </row>
    <row r="22" spans="1:4" x14ac:dyDescent="0.4">
      <c r="A22">
        <v>276</v>
      </c>
      <c r="B22" t="s">
        <v>6827</v>
      </c>
      <c r="C22" t="s">
        <v>6800</v>
      </c>
      <c r="D22">
        <v>85.75</v>
      </c>
    </row>
    <row r="23" spans="1:4" x14ac:dyDescent="0.4">
      <c r="A23">
        <v>332</v>
      </c>
      <c r="B23" t="s">
        <v>6828</v>
      </c>
      <c r="C23" t="s">
        <v>6829</v>
      </c>
      <c r="D23">
        <v>85.87</v>
      </c>
    </row>
    <row r="24" spans="1:4" x14ac:dyDescent="0.4">
      <c r="A24">
        <v>132</v>
      </c>
      <c r="B24" t="s">
        <v>6830</v>
      </c>
      <c r="C24" t="s">
        <v>6800</v>
      </c>
      <c r="D24">
        <v>86</v>
      </c>
    </row>
    <row r="25" spans="1:4" x14ac:dyDescent="0.4">
      <c r="A25">
        <v>232</v>
      </c>
      <c r="B25" t="s">
        <v>6831</v>
      </c>
      <c r="C25" t="s">
        <v>6800</v>
      </c>
      <c r="D25">
        <v>86.64</v>
      </c>
    </row>
    <row r="26" spans="1:4" x14ac:dyDescent="0.4">
      <c r="A26">
        <v>288</v>
      </c>
      <c r="B26" t="s">
        <v>6832</v>
      </c>
      <c r="C26" t="s">
        <v>6800</v>
      </c>
      <c r="D26">
        <v>86.9</v>
      </c>
    </row>
    <row r="27" spans="1:4" x14ac:dyDescent="0.4">
      <c r="A27">
        <v>18</v>
      </c>
      <c r="B27" t="s">
        <v>6833</v>
      </c>
      <c r="C27" t="s">
        <v>6834</v>
      </c>
      <c r="D27">
        <v>87.16</v>
      </c>
    </row>
    <row r="28" spans="1:4" x14ac:dyDescent="0.4">
      <c r="A28">
        <v>271</v>
      </c>
      <c r="B28" t="s">
        <v>6835</v>
      </c>
      <c r="C28" t="s">
        <v>6800</v>
      </c>
      <c r="D28">
        <v>87.16</v>
      </c>
    </row>
    <row r="29" spans="1:4" x14ac:dyDescent="0.4">
      <c r="A29">
        <v>282</v>
      </c>
      <c r="B29" t="s">
        <v>6836</v>
      </c>
      <c r="C29" t="s">
        <v>6800</v>
      </c>
      <c r="D29">
        <v>88.18</v>
      </c>
    </row>
    <row r="30" spans="1:4" x14ac:dyDescent="0.4">
      <c r="A30">
        <v>265</v>
      </c>
      <c r="B30" t="s">
        <v>6837</v>
      </c>
      <c r="C30" t="s">
        <v>6800</v>
      </c>
      <c r="D30">
        <v>88.31</v>
      </c>
    </row>
    <row r="31" spans="1:4" x14ac:dyDescent="0.4">
      <c r="A31">
        <v>134</v>
      </c>
      <c r="B31" t="s">
        <v>6838</v>
      </c>
      <c r="C31" t="s">
        <v>6839</v>
      </c>
      <c r="D31">
        <v>88.57</v>
      </c>
    </row>
    <row r="32" spans="1:4" x14ac:dyDescent="0.4">
      <c r="A32">
        <v>202</v>
      </c>
      <c r="B32" t="s">
        <v>6840</v>
      </c>
      <c r="C32" t="s">
        <v>6841</v>
      </c>
      <c r="D32">
        <v>88.57</v>
      </c>
    </row>
    <row r="33" spans="1:4" x14ac:dyDescent="0.4">
      <c r="A33">
        <v>52</v>
      </c>
      <c r="B33" t="s">
        <v>6842</v>
      </c>
      <c r="C33" t="s">
        <v>6800</v>
      </c>
      <c r="D33">
        <v>88.7</v>
      </c>
    </row>
    <row r="34" spans="1:4" x14ac:dyDescent="0.4">
      <c r="A34">
        <v>253</v>
      </c>
      <c r="B34" t="s">
        <v>6843</v>
      </c>
      <c r="C34" t="s">
        <v>6800</v>
      </c>
      <c r="D34">
        <v>88.83</v>
      </c>
    </row>
    <row r="35" spans="1:4" x14ac:dyDescent="0.4">
      <c r="A35">
        <v>297</v>
      </c>
      <c r="B35" t="s">
        <v>6844</v>
      </c>
      <c r="C35" t="s">
        <v>6800</v>
      </c>
      <c r="D35">
        <v>88.83</v>
      </c>
    </row>
    <row r="36" spans="1:4" x14ac:dyDescent="0.4">
      <c r="A36">
        <v>242</v>
      </c>
      <c r="B36" t="s">
        <v>6845</v>
      </c>
      <c r="C36" t="s">
        <v>6839</v>
      </c>
      <c r="D36">
        <v>88.96</v>
      </c>
    </row>
    <row r="37" spans="1:4" x14ac:dyDescent="0.4">
      <c r="A37">
        <v>92</v>
      </c>
      <c r="B37" t="s">
        <v>6846</v>
      </c>
      <c r="C37" t="s">
        <v>6800</v>
      </c>
      <c r="D37">
        <v>89.08</v>
      </c>
    </row>
    <row r="38" spans="1:4" x14ac:dyDescent="0.4">
      <c r="A38">
        <v>322</v>
      </c>
      <c r="B38" t="s">
        <v>6847</v>
      </c>
      <c r="C38" t="s">
        <v>6800</v>
      </c>
      <c r="D38">
        <v>89.08</v>
      </c>
    </row>
    <row r="39" spans="1:4" x14ac:dyDescent="0.4">
      <c r="A39">
        <v>12</v>
      </c>
      <c r="B39" t="s">
        <v>6848</v>
      </c>
      <c r="C39" t="s">
        <v>6800</v>
      </c>
      <c r="D39">
        <v>89.21</v>
      </c>
    </row>
    <row r="40" spans="1:4" x14ac:dyDescent="0.4">
      <c r="A40">
        <v>99</v>
      </c>
      <c r="B40" t="s">
        <v>6849</v>
      </c>
      <c r="C40" t="s">
        <v>6800</v>
      </c>
      <c r="D40">
        <v>89.21</v>
      </c>
    </row>
    <row r="41" spans="1:4" x14ac:dyDescent="0.4">
      <c r="A41">
        <v>292</v>
      </c>
      <c r="B41" t="s">
        <v>6850</v>
      </c>
      <c r="C41" t="s">
        <v>6800</v>
      </c>
      <c r="D41">
        <v>89.34</v>
      </c>
    </row>
    <row r="42" spans="1:4" x14ac:dyDescent="0.4">
      <c r="A42">
        <v>294</v>
      </c>
      <c r="B42" t="s">
        <v>6851</v>
      </c>
      <c r="C42" t="s">
        <v>6800</v>
      </c>
      <c r="D42">
        <v>89.47</v>
      </c>
    </row>
    <row r="43" spans="1:4" x14ac:dyDescent="0.4">
      <c r="A43">
        <v>189</v>
      </c>
      <c r="B43" t="s">
        <v>6852</v>
      </c>
      <c r="C43" t="s">
        <v>6800</v>
      </c>
      <c r="D43">
        <v>89.6</v>
      </c>
    </row>
    <row r="44" spans="1:4" x14ac:dyDescent="0.4">
      <c r="A44">
        <v>63</v>
      </c>
      <c r="B44" t="s">
        <v>6853</v>
      </c>
      <c r="C44" t="s">
        <v>6800</v>
      </c>
      <c r="D44">
        <v>89.73</v>
      </c>
    </row>
    <row r="45" spans="1:4" x14ac:dyDescent="0.4">
      <c r="A45">
        <v>258</v>
      </c>
      <c r="B45" t="s">
        <v>6854</v>
      </c>
      <c r="C45" t="s">
        <v>6800</v>
      </c>
      <c r="D45">
        <v>89.73</v>
      </c>
    </row>
    <row r="46" spans="1:4" x14ac:dyDescent="0.4">
      <c r="A46">
        <v>275</v>
      </c>
      <c r="B46" t="s">
        <v>6855</v>
      </c>
      <c r="C46" t="s">
        <v>6800</v>
      </c>
      <c r="D46">
        <v>89.73</v>
      </c>
    </row>
    <row r="47" spans="1:4" x14ac:dyDescent="0.4">
      <c r="A47">
        <v>176</v>
      </c>
      <c r="B47" t="s">
        <v>6856</v>
      </c>
      <c r="C47" t="s">
        <v>6800</v>
      </c>
      <c r="D47">
        <v>89.85</v>
      </c>
    </row>
    <row r="48" spans="1:4" x14ac:dyDescent="0.4">
      <c r="A48">
        <v>241</v>
      </c>
      <c r="B48" t="s">
        <v>6857</v>
      </c>
      <c r="C48" t="s">
        <v>6800</v>
      </c>
      <c r="D48">
        <v>89.98</v>
      </c>
    </row>
    <row r="49" spans="1:4" x14ac:dyDescent="0.4">
      <c r="A49">
        <v>296</v>
      </c>
      <c r="B49" t="s">
        <v>6858</v>
      </c>
      <c r="C49" t="s">
        <v>6800</v>
      </c>
      <c r="D49">
        <v>90.24</v>
      </c>
    </row>
    <row r="50" spans="1:4" x14ac:dyDescent="0.4">
      <c r="A50">
        <v>254</v>
      </c>
      <c r="B50" t="s">
        <v>6859</v>
      </c>
      <c r="C50" t="s">
        <v>6800</v>
      </c>
      <c r="D50">
        <v>90.37</v>
      </c>
    </row>
    <row r="51" spans="1:4" x14ac:dyDescent="0.4">
      <c r="A51">
        <v>291</v>
      </c>
      <c r="B51" t="s">
        <v>6860</v>
      </c>
      <c r="C51" t="s">
        <v>6800</v>
      </c>
      <c r="D51">
        <v>90.62</v>
      </c>
    </row>
    <row r="52" spans="1:4" x14ac:dyDescent="0.4">
      <c r="A52">
        <v>54</v>
      </c>
      <c r="B52" t="s">
        <v>6861</v>
      </c>
      <c r="C52" t="s">
        <v>6800</v>
      </c>
      <c r="D52">
        <v>90.75</v>
      </c>
    </row>
    <row r="53" spans="1:4" x14ac:dyDescent="0.4">
      <c r="A53">
        <v>124</v>
      </c>
      <c r="B53" t="s">
        <v>6862</v>
      </c>
      <c r="C53" t="s">
        <v>6800</v>
      </c>
      <c r="D53">
        <v>90.75</v>
      </c>
    </row>
    <row r="54" spans="1:4" x14ac:dyDescent="0.4">
      <c r="A54">
        <v>223</v>
      </c>
      <c r="B54" t="s">
        <v>6863</v>
      </c>
      <c r="C54" t="s">
        <v>6800</v>
      </c>
      <c r="D54">
        <v>90.75</v>
      </c>
    </row>
    <row r="55" spans="1:4" x14ac:dyDescent="0.4">
      <c r="A55">
        <v>70</v>
      </c>
      <c r="B55" t="s">
        <v>6864</v>
      </c>
      <c r="C55" t="s">
        <v>6800</v>
      </c>
      <c r="D55">
        <v>91.27</v>
      </c>
    </row>
    <row r="56" spans="1:4" x14ac:dyDescent="0.4">
      <c r="A56">
        <v>6</v>
      </c>
      <c r="B56" t="s">
        <v>6865</v>
      </c>
      <c r="C56" t="s">
        <v>6800</v>
      </c>
      <c r="D56">
        <v>91.39</v>
      </c>
    </row>
    <row r="57" spans="1:4" x14ac:dyDescent="0.4">
      <c r="A57">
        <v>264</v>
      </c>
      <c r="B57" t="s">
        <v>6866</v>
      </c>
      <c r="C57" t="s">
        <v>6800</v>
      </c>
      <c r="D57">
        <v>91.39</v>
      </c>
    </row>
    <row r="58" spans="1:4" x14ac:dyDescent="0.4">
      <c r="A58">
        <v>286</v>
      </c>
      <c r="B58" t="s">
        <v>6867</v>
      </c>
      <c r="C58" t="s">
        <v>6800</v>
      </c>
      <c r="D58">
        <v>91.39</v>
      </c>
    </row>
    <row r="59" spans="1:4" x14ac:dyDescent="0.4">
      <c r="A59">
        <v>50</v>
      </c>
      <c r="B59" t="s">
        <v>6868</v>
      </c>
      <c r="C59" t="s">
        <v>6800</v>
      </c>
      <c r="D59">
        <v>91.65</v>
      </c>
    </row>
    <row r="60" spans="1:4" x14ac:dyDescent="0.4">
      <c r="A60">
        <v>249</v>
      </c>
      <c r="B60" t="s">
        <v>6869</v>
      </c>
      <c r="C60" t="s">
        <v>6800</v>
      </c>
      <c r="D60">
        <v>91.91</v>
      </c>
    </row>
    <row r="61" spans="1:4" x14ac:dyDescent="0.4">
      <c r="A61">
        <v>298</v>
      </c>
      <c r="B61" t="s">
        <v>6870</v>
      </c>
      <c r="C61" t="s">
        <v>6800</v>
      </c>
      <c r="D61">
        <v>91.91</v>
      </c>
    </row>
    <row r="62" spans="1:4" x14ac:dyDescent="0.4">
      <c r="A62">
        <v>46</v>
      </c>
      <c r="B62" t="s">
        <v>6871</v>
      </c>
      <c r="C62" t="s">
        <v>6800</v>
      </c>
      <c r="D62">
        <v>92.04</v>
      </c>
    </row>
    <row r="63" spans="1:4" x14ac:dyDescent="0.4">
      <c r="A63">
        <v>80</v>
      </c>
      <c r="B63" t="s">
        <v>6872</v>
      </c>
      <c r="C63" t="s">
        <v>6800</v>
      </c>
      <c r="D63">
        <v>92.04</v>
      </c>
    </row>
    <row r="64" spans="1:4" x14ac:dyDescent="0.4">
      <c r="A64">
        <v>11</v>
      </c>
      <c r="B64" t="s">
        <v>6873</v>
      </c>
      <c r="C64" t="s">
        <v>6800</v>
      </c>
      <c r="D64">
        <v>92.16</v>
      </c>
    </row>
    <row r="65" spans="1:4" x14ac:dyDescent="0.4">
      <c r="A65">
        <v>257</v>
      </c>
      <c r="B65" t="s">
        <v>6874</v>
      </c>
      <c r="C65" t="s">
        <v>6800</v>
      </c>
      <c r="D65">
        <v>92.29</v>
      </c>
    </row>
    <row r="66" spans="1:4" x14ac:dyDescent="0.4">
      <c r="A66">
        <v>289</v>
      </c>
      <c r="B66" t="s">
        <v>6875</v>
      </c>
      <c r="C66" t="s">
        <v>6800</v>
      </c>
      <c r="D66">
        <v>92.29</v>
      </c>
    </row>
    <row r="67" spans="1:4" x14ac:dyDescent="0.4">
      <c r="A67">
        <v>321</v>
      </c>
      <c r="B67" t="s">
        <v>6876</v>
      </c>
      <c r="C67" t="s">
        <v>6800</v>
      </c>
      <c r="D67">
        <v>92.29</v>
      </c>
    </row>
    <row r="68" spans="1:4" x14ac:dyDescent="0.4">
      <c r="A68">
        <v>81</v>
      </c>
      <c r="B68" t="s">
        <v>6877</v>
      </c>
      <c r="C68" t="s">
        <v>6800</v>
      </c>
      <c r="D68">
        <v>92.55</v>
      </c>
    </row>
    <row r="69" spans="1:4" x14ac:dyDescent="0.4">
      <c r="A69">
        <v>109</v>
      </c>
      <c r="B69" t="s">
        <v>6878</v>
      </c>
      <c r="C69" t="s">
        <v>6879</v>
      </c>
      <c r="D69">
        <v>92.55</v>
      </c>
    </row>
    <row r="70" spans="1:4" x14ac:dyDescent="0.4">
      <c r="A70">
        <v>235</v>
      </c>
      <c r="B70" t="s">
        <v>6880</v>
      </c>
      <c r="C70" t="s">
        <v>6800</v>
      </c>
      <c r="D70">
        <v>92.55</v>
      </c>
    </row>
    <row r="71" spans="1:4" x14ac:dyDescent="0.4">
      <c r="A71">
        <v>273</v>
      </c>
      <c r="B71" t="s">
        <v>6881</v>
      </c>
      <c r="C71" t="s">
        <v>6800</v>
      </c>
      <c r="D71">
        <v>92.55</v>
      </c>
    </row>
    <row r="72" spans="1:4" x14ac:dyDescent="0.4">
      <c r="A72">
        <v>31</v>
      </c>
      <c r="B72" t="s">
        <v>6882</v>
      </c>
      <c r="C72" t="s">
        <v>6800</v>
      </c>
      <c r="D72">
        <v>92.68</v>
      </c>
    </row>
    <row r="73" spans="1:4" x14ac:dyDescent="0.4">
      <c r="A73">
        <v>47</v>
      </c>
      <c r="B73" t="s">
        <v>6883</v>
      </c>
      <c r="C73" t="s">
        <v>6800</v>
      </c>
      <c r="D73">
        <v>92.68</v>
      </c>
    </row>
    <row r="74" spans="1:4" x14ac:dyDescent="0.4">
      <c r="A74">
        <v>107</v>
      </c>
      <c r="B74" t="s">
        <v>6884</v>
      </c>
      <c r="C74" t="s">
        <v>6800</v>
      </c>
      <c r="D74">
        <v>92.68</v>
      </c>
    </row>
    <row r="75" spans="1:4" x14ac:dyDescent="0.4">
      <c r="A75">
        <v>159</v>
      </c>
      <c r="B75" t="s">
        <v>6885</v>
      </c>
      <c r="C75" t="s">
        <v>6800</v>
      </c>
      <c r="D75">
        <v>92.68</v>
      </c>
    </row>
    <row r="76" spans="1:4" x14ac:dyDescent="0.4">
      <c r="A76">
        <v>3</v>
      </c>
      <c r="B76" t="s">
        <v>6886</v>
      </c>
      <c r="C76" t="s">
        <v>6800</v>
      </c>
      <c r="D76">
        <v>92.93</v>
      </c>
    </row>
    <row r="77" spans="1:4" x14ac:dyDescent="0.4">
      <c r="A77">
        <v>116</v>
      </c>
      <c r="B77" t="s">
        <v>6887</v>
      </c>
      <c r="C77" t="s">
        <v>6800</v>
      </c>
      <c r="D77">
        <v>92.93</v>
      </c>
    </row>
    <row r="78" spans="1:4" x14ac:dyDescent="0.4">
      <c r="A78">
        <v>259</v>
      </c>
      <c r="B78" t="s">
        <v>6888</v>
      </c>
      <c r="C78" t="s">
        <v>6800</v>
      </c>
      <c r="D78">
        <v>92.93</v>
      </c>
    </row>
    <row r="79" spans="1:4" x14ac:dyDescent="0.4">
      <c r="A79">
        <v>263</v>
      </c>
      <c r="B79" t="s">
        <v>6889</v>
      </c>
      <c r="C79" t="s">
        <v>6890</v>
      </c>
      <c r="D79">
        <v>92.93</v>
      </c>
    </row>
    <row r="80" spans="1:4" x14ac:dyDescent="0.4">
      <c r="A80">
        <v>252</v>
      </c>
      <c r="B80" t="s">
        <v>6891</v>
      </c>
      <c r="C80" t="s">
        <v>6800</v>
      </c>
      <c r="D80">
        <v>93.06</v>
      </c>
    </row>
    <row r="81" spans="1:4" x14ac:dyDescent="0.4">
      <c r="A81">
        <v>274</v>
      </c>
      <c r="B81" t="s">
        <v>6892</v>
      </c>
      <c r="C81" t="s">
        <v>6800</v>
      </c>
      <c r="D81">
        <v>93.06</v>
      </c>
    </row>
    <row r="82" spans="1:4" x14ac:dyDescent="0.4">
      <c r="A82">
        <v>280</v>
      </c>
      <c r="B82" t="s">
        <v>6893</v>
      </c>
      <c r="C82" t="s">
        <v>6800</v>
      </c>
      <c r="D82">
        <v>93.06</v>
      </c>
    </row>
    <row r="83" spans="1:4" x14ac:dyDescent="0.4">
      <c r="A83">
        <v>220</v>
      </c>
      <c r="B83" t="s">
        <v>6894</v>
      </c>
      <c r="C83" t="s">
        <v>6800</v>
      </c>
      <c r="D83">
        <v>93.19</v>
      </c>
    </row>
    <row r="84" spans="1:4" x14ac:dyDescent="0.4">
      <c r="A84">
        <v>226</v>
      </c>
      <c r="B84" t="s">
        <v>6895</v>
      </c>
      <c r="C84" t="s">
        <v>6800</v>
      </c>
      <c r="D84">
        <v>93.19</v>
      </c>
    </row>
    <row r="85" spans="1:4" x14ac:dyDescent="0.4">
      <c r="A85">
        <v>272</v>
      </c>
      <c r="B85" t="s">
        <v>6896</v>
      </c>
      <c r="C85" t="s">
        <v>6897</v>
      </c>
      <c r="D85">
        <v>93.19</v>
      </c>
    </row>
    <row r="86" spans="1:4" x14ac:dyDescent="0.4">
      <c r="A86">
        <v>121</v>
      </c>
      <c r="B86" t="s">
        <v>6898</v>
      </c>
      <c r="C86" t="s">
        <v>6800</v>
      </c>
      <c r="D86">
        <v>93.32</v>
      </c>
    </row>
    <row r="87" spans="1:4" x14ac:dyDescent="0.4">
      <c r="A87">
        <v>69</v>
      </c>
      <c r="B87" t="s">
        <v>6899</v>
      </c>
      <c r="C87" t="s">
        <v>6800</v>
      </c>
      <c r="D87">
        <v>93.45</v>
      </c>
    </row>
    <row r="88" spans="1:4" x14ac:dyDescent="0.4">
      <c r="A88">
        <v>234</v>
      </c>
      <c r="B88" t="s">
        <v>6900</v>
      </c>
      <c r="C88" t="s">
        <v>6839</v>
      </c>
      <c r="D88">
        <v>93.45</v>
      </c>
    </row>
    <row r="89" spans="1:4" x14ac:dyDescent="0.4">
      <c r="A89">
        <v>334</v>
      </c>
      <c r="B89" t="s">
        <v>6901</v>
      </c>
      <c r="C89" t="s">
        <v>6800</v>
      </c>
      <c r="D89">
        <v>93.45</v>
      </c>
    </row>
    <row r="90" spans="1:4" x14ac:dyDescent="0.4">
      <c r="A90">
        <v>67</v>
      </c>
      <c r="B90" t="s">
        <v>6902</v>
      </c>
      <c r="C90" t="s">
        <v>6800</v>
      </c>
      <c r="D90">
        <v>93.58</v>
      </c>
    </row>
    <row r="91" spans="1:4" x14ac:dyDescent="0.4">
      <c r="A91">
        <v>244</v>
      </c>
      <c r="B91" t="s">
        <v>6903</v>
      </c>
      <c r="C91" t="s">
        <v>6800</v>
      </c>
      <c r="D91">
        <v>93.58</v>
      </c>
    </row>
    <row r="92" spans="1:4" x14ac:dyDescent="0.4">
      <c r="A92">
        <v>222</v>
      </c>
      <c r="B92" t="s">
        <v>6904</v>
      </c>
      <c r="C92" t="s">
        <v>6800</v>
      </c>
      <c r="D92">
        <v>93.7</v>
      </c>
    </row>
    <row r="93" spans="1:4" x14ac:dyDescent="0.4">
      <c r="A93">
        <v>165</v>
      </c>
      <c r="B93" t="s">
        <v>6905</v>
      </c>
      <c r="C93" t="s">
        <v>6800</v>
      </c>
      <c r="D93">
        <v>93.83</v>
      </c>
    </row>
    <row r="94" spans="1:4" x14ac:dyDescent="0.4">
      <c r="A94">
        <v>247</v>
      </c>
      <c r="B94" t="s">
        <v>6906</v>
      </c>
      <c r="C94" t="s">
        <v>6800</v>
      </c>
      <c r="D94">
        <v>93.83</v>
      </c>
    </row>
    <row r="95" spans="1:4" x14ac:dyDescent="0.4">
      <c r="A95">
        <v>314</v>
      </c>
      <c r="B95" t="s">
        <v>6907</v>
      </c>
      <c r="C95" t="s">
        <v>6800</v>
      </c>
      <c r="D95">
        <v>93.83</v>
      </c>
    </row>
    <row r="96" spans="1:4" x14ac:dyDescent="0.4">
      <c r="A96">
        <v>215</v>
      </c>
      <c r="B96" t="s">
        <v>6908</v>
      </c>
      <c r="C96" t="s">
        <v>6800</v>
      </c>
      <c r="D96">
        <v>93.96</v>
      </c>
    </row>
    <row r="97" spans="1:4" x14ac:dyDescent="0.4">
      <c r="A97">
        <v>245</v>
      </c>
      <c r="B97" t="s">
        <v>6909</v>
      </c>
      <c r="C97" t="s">
        <v>6800</v>
      </c>
      <c r="D97">
        <v>93.96</v>
      </c>
    </row>
    <row r="98" spans="1:4" x14ac:dyDescent="0.4">
      <c r="A98">
        <v>320</v>
      </c>
      <c r="B98" t="s">
        <v>6910</v>
      </c>
      <c r="C98" t="s">
        <v>6800</v>
      </c>
      <c r="D98">
        <v>93.96</v>
      </c>
    </row>
    <row r="99" spans="1:4" x14ac:dyDescent="0.4">
      <c r="A99">
        <v>336</v>
      </c>
      <c r="B99" t="s">
        <v>6911</v>
      </c>
      <c r="C99" t="s">
        <v>6800</v>
      </c>
      <c r="D99">
        <v>93.96</v>
      </c>
    </row>
    <row r="100" spans="1:4" x14ac:dyDescent="0.4">
      <c r="A100">
        <v>13</v>
      </c>
      <c r="B100" t="s">
        <v>6912</v>
      </c>
      <c r="C100" t="s">
        <v>6800</v>
      </c>
      <c r="D100">
        <v>94.09</v>
      </c>
    </row>
    <row r="101" spans="1:4" x14ac:dyDescent="0.4">
      <c r="A101">
        <v>97</v>
      </c>
      <c r="B101" t="s">
        <v>6913</v>
      </c>
      <c r="C101" t="s">
        <v>6800</v>
      </c>
      <c r="D101">
        <v>94.09</v>
      </c>
    </row>
    <row r="102" spans="1:4" x14ac:dyDescent="0.4">
      <c r="A102">
        <v>214</v>
      </c>
      <c r="B102" t="s">
        <v>6914</v>
      </c>
      <c r="C102" t="s">
        <v>6800</v>
      </c>
      <c r="D102">
        <v>94.09</v>
      </c>
    </row>
    <row r="103" spans="1:4" x14ac:dyDescent="0.4">
      <c r="A103">
        <v>224</v>
      </c>
      <c r="B103" t="s">
        <v>6915</v>
      </c>
      <c r="C103" t="s">
        <v>6800</v>
      </c>
      <c r="D103">
        <v>94.09</v>
      </c>
    </row>
    <row r="104" spans="1:4" x14ac:dyDescent="0.4">
      <c r="A104">
        <v>239</v>
      </c>
      <c r="B104" t="s">
        <v>6916</v>
      </c>
      <c r="C104" t="s">
        <v>6800</v>
      </c>
      <c r="D104">
        <v>94.09</v>
      </c>
    </row>
    <row r="105" spans="1:4" x14ac:dyDescent="0.4">
      <c r="A105">
        <v>260</v>
      </c>
      <c r="B105" t="s">
        <v>6917</v>
      </c>
      <c r="C105" t="s">
        <v>6800</v>
      </c>
      <c r="D105">
        <v>94.09</v>
      </c>
    </row>
    <row r="106" spans="1:4" x14ac:dyDescent="0.4">
      <c r="A106">
        <v>287</v>
      </c>
      <c r="B106" t="s">
        <v>6918</v>
      </c>
      <c r="C106" t="s">
        <v>6919</v>
      </c>
      <c r="D106">
        <v>94.09</v>
      </c>
    </row>
    <row r="107" spans="1:4" x14ac:dyDescent="0.4">
      <c r="A107">
        <v>302</v>
      </c>
      <c r="B107" t="s">
        <v>6920</v>
      </c>
      <c r="C107" t="s">
        <v>6800</v>
      </c>
      <c r="D107">
        <v>94.09</v>
      </c>
    </row>
    <row r="108" spans="1:4" x14ac:dyDescent="0.4">
      <c r="A108">
        <v>24</v>
      </c>
      <c r="B108" t="s">
        <v>6921</v>
      </c>
      <c r="C108" t="s">
        <v>6800</v>
      </c>
      <c r="D108">
        <v>94.22</v>
      </c>
    </row>
    <row r="109" spans="1:4" x14ac:dyDescent="0.4">
      <c r="A109">
        <v>91</v>
      </c>
      <c r="B109" t="s">
        <v>6922</v>
      </c>
      <c r="C109" t="s">
        <v>6923</v>
      </c>
      <c r="D109">
        <v>94.22</v>
      </c>
    </row>
    <row r="110" spans="1:4" x14ac:dyDescent="0.4">
      <c r="A110">
        <v>229</v>
      </c>
      <c r="B110" t="s">
        <v>6924</v>
      </c>
      <c r="C110" t="s">
        <v>6800</v>
      </c>
      <c r="D110">
        <v>94.22</v>
      </c>
    </row>
    <row r="111" spans="1:4" x14ac:dyDescent="0.4">
      <c r="A111">
        <v>279</v>
      </c>
      <c r="B111" t="s">
        <v>6925</v>
      </c>
      <c r="C111" t="s">
        <v>6800</v>
      </c>
      <c r="D111">
        <v>94.22</v>
      </c>
    </row>
    <row r="112" spans="1:4" x14ac:dyDescent="0.4">
      <c r="A112">
        <v>283</v>
      </c>
      <c r="B112" t="s">
        <v>6926</v>
      </c>
      <c r="C112" t="s">
        <v>6800</v>
      </c>
      <c r="D112">
        <v>94.22</v>
      </c>
    </row>
    <row r="113" spans="1:4" x14ac:dyDescent="0.4">
      <c r="A113">
        <v>1</v>
      </c>
      <c r="B113" t="s">
        <v>6927</v>
      </c>
      <c r="C113" t="s">
        <v>6800</v>
      </c>
      <c r="D113">
        <v>94.35</v>
      </c>
    </row>
    <row r="114" spans="1:4" x14ac:dyDescent="0.4">
      <c r="A114">
        <v>90</v>
      </c>
      <c r="B114" t="s">
        <v>6928</v>
      </c>
      <c r="C114" t="s">
        <v>6800</v>
      </c>
      <c r="D114">
        <v>94.35</v>
      </c>
    </row>
    <row r="115" spans="1:4" x14ac:dyDescent="0.4">
      <c r="A115">
        <v>126</v>
      </c>
      <c r="B115" t="s">
        <v>6929</v>
      </c>
      <c r="C115" t="s">
        <v>6800</v>
      </c>
      <c r="D115">
        <v>94.35</v>
      </c>
    </row>
    <row r="116" spans="1:4" x14ac:dyDescent="0.4">
      <c r="A116">
        <v>137</v>
      </c>
      <c r="B116" t="s">
        <v>6930</v>
      </c>
      <c r="C116" t="s">
        <v>6800</v>
      </c>
      <c r="D116">
        <v>94.35</v>
      </c>
    </row>
    <row r="117" spans="1:4" x14ac:dyDescent="0.4">
      <c r="A117">
        <v>142</v>
      </c>
      <c r="B117" t="s">
        <v>6931</v>
      </c>
      <c r="C117" t="s">
        <v>6800</v>
      </c>
      <c r="D117">
        <v>94.35</v>
      </c>
    </row>
    <row r="118" spans="1:4" x14ac:dyDescent="0.4">
      <c r="A118">
        <v>208</v>
      </c>
      <c r="B118" t="s">
        <v>6932</v>
      </c>
      <c r="C118" t="s">
        <v>6800</v>
      </c>
      <c r="D118">
        <v>94.35</v>
      </c>
    </row>
    <row r="119" spans="1:4" x14ac:dyDescent="0.4">
      <c r="A119">
        <v>212</v>
      </c>
      <c r="B119" t="s">
        <v>6933</v>
      </c>
      <c r="C119" t="s">
        <v>6800</v>
      </c>
      <c r="D119">
        <v>94.35</v>
      </c>
    </row>
    <row r="120" spans="1:4" x14ac:dyDescent="0.4">
      <c r="A120">
        <v>85</v>
      </c>
      <c r="B120" t="s">
        <v>6934</v>
      </c>
      <c r="C120" t="s">
        <v>6824</v>
      </c>
      <c r="D120">
        <v>94.48</v>
      </c>
    </row>
    <row r="121" spans="1:4" x14ac:dyDescent="0.4">
      <c r="A121">
        <v>108</v>
      </c>
      <c r="B121" t="s">
        <v>6935</v>
      </c>
      <c r="C121" t="s">
        <v>6800</v>
      </c>
      <c r="D121">
        <v>94.48</v>
      </c>
    </row>
    <row r="122" spans="1:4" x14ac:dyDescent="0.4">
      <c r="A122">
        <v>133</v>
      </c>
      <c r="B122" t="s">
        <v>6936</v>
      </c>
      <c r="C122" t="s">
        <v>6800</v>
      </c>
      <c r="D122">
        <v>94.48</v>
      </c>
    </row>
    <row r="123" spans="1:4" x14ac:dyDescent="0.4">
      <c r="A123">
        <v>158</v>
      </c>
      <c r="B123" t="s">
        <v>6937</v>
      </c>
      <c r="C123" t="s">
        <v>6800</v>
      </c>
      <c r="D123">
        <v>94.48</v>
      </c>
    </row>
    <row r="124" spans="1:4" x14ac:dyDescent="0.4">
      <c r="A124">
        <v>171</v>
      </c>
      <c r="B124" t="s">
        <v>6938</v>
      </c>
      <c r="C124" t="s">
        <v>6939</v>
      </c>
      <c r="D124">
        <v>94.48</v>
      </c>
    </row>
    <row r="125" spans="1:4" x14ac:dyDescent="0.4">
      <c r="A125">
        <v>196</v>
      </c>
      <c r="B125" t="s">
        <v>6940</v>
      </c>
      <c r="C125" t="s">
        <v>6800</v>
      </c>
      <c r="D125">
        <v>94.48</v>
      </c>
    </row>
    <row r="126" spans="1:4" x14ac:dyDescent="0.4">
      <c r="A126">
        <v>240</v>
      </c>
      <c r="B126" t="s">
        <v>6941</v>
      </c>
      <c r="C126" t="s">
        <v>6800</v>
      </c>
      <c r="D126">
        <v>94.48</v>
      </c>
    </row>
    <row r="127" spans="1:4" x14ac:dyDescent="0.4">
      <c r="A127">
        <v>113</v>
      </c>
      <c r="B127" t="s">
        <v>6942</v>
      </c>
      <c r="C127" t="s">
        <v>6800</v>
      </c>
      <c r="D127">
        <v>94.6</v>
      </c>
    </row>
    <row r="128" spans="1:4" x14ac:dyDescent="0.4">
      <c r="A128">
        <v>117</v>
      </c>
      <c r="B128" t="s">
        <v>6943</v>
      </c>
      <c r="C128" t="s">
        <v>6800</v>
      </c>
      <c r="D128">
        <v>94.6</v>
      </c>
    </row>
    <row r="129" spans="1:4" x14ac:dyDescent="0.4">
      <c r="A129">
        <v>135</v>
      </c>
      <c r="B129" t="s">
        <v>6944</v>
      </c>
      <c r="C129" t="s">
        <v>6800</v>
      </c>
      <c r="D129">
        <v>94.6</v>
      </c>
    </row>
    <row r="130" spans="1:4" x14ac:dyDescent="0.4">
      <c r="A130">
        <v>138</v>
      </c>
      <c r="B130" t="s">
        <v>6945</v>
      </c>
      <c r="C130" t="s">
        <v>6800</v>
      </c>
      <c r="D130">
        <v>94.6</v>
      </c>
    </row>
    <row r="131" spans="1:4" x14ac:dyDescent="0.4">
      <c r="A131">
        <v>139</v>
      </c>
      <c r="B131" t="s">
        <v>6946</v>
      </c>
      <c r="C131" t="s">
        <v>6800</v>
      </c>
      <c r="D131">
        <v>94.6</v>
      </c>
    </row>
    <row r="132" spans="1:4" x14ac:dyDescent="0.4">
      <c r="A132">
        <v>72</v>
      </c>
      <c r="B132" t="s">
        <v>6947</v>
      </c>
      <c r="C132" t="s">
        <v>6800</v>
      </c>
      <c r="D132">
        <v>94.73</v>
      </c>
    </row>
    <row r="133" spans="1:4" x14ac:dyDescent="0.4">
      <c r="A133">
        <v>93</v>
      </c>
      <c r="B133" t="s">
        <v>6948</v>
      </c>
      <c r="C133" t="s">
        <v>6800</v>
      </c>
      <c r="D133">
        <v>94.73</v>
      </c>
    </row>
    <row r="134" spans="1:4" x14ac:dyDescent="0.4">
      <c r="A134">
        <v>112</v>
      </c>
      <c r="B134" t="s">
        <v>6949</v>
      </c>
      <c r="C134" t="s">
        <v>6800</v>
      </c>
      <c r="D134">
        <v>94.73</v>
      </c>
    </row>
    <row r="135" spans="1:4" x14ac:dyDescent="0.4">
      <c r="A135">
        <v>141</v>
      </c>
      <c r="B135" t="s">
        <v>6950</v>
      </c>
      <c r="C135" t="s">
        <v>6951</v>
      </c>
      <c r="D135">
        <v>94.73</v>
      </c>
    </row>
    <row r="136" spans="1:4" x14ac:dyDescent="0.4">
      <c r="A136">
        <v>151</v>
      </c>
      <c r="B136" t="s">
        <v>6952</v>
      </c>
      <c r="C136" t="s">
        <v>6800</v>
      </c>
      <c r="D136">
        <v>94.73</v>
      </c>
    </row>
    <row r="137" spans="1:4" x14ac:dyDescent="0.4">
      <c r="A137">
        <v>182</v>
      </c>
      <c r="B137" t="s">
        <v>6953</v>
      </c>
      <c r="C137" t="s">
        <v>6800</v>
      </c>
      <c r="D137">
        <v>94.73</v>
      </c>
    </row>
    <row r="138" spans="1:4" x14ac:dyDescent="0.4">
      <c r="A138">
        <v>200</v>
      </c>
      <c r="B138" t="s">
        <v>6954</v>
      </c>
      <c r="C138" t="s">
        <v>6800</v>
      </c>
      <c r="D138">
        <v>94.73</v>
      </c>
    </row>
    <row r="139" spans="1:4" x14ac:dyDescent="0.4">
      <c r="A139">
        <v>205</v>
      </c>
      <c r="B139" t="s">
        <v>6955</v>
      </c>
      <c r="C139" t="s">
        <v>6800</v>
      </c>
      <c r="D139">
        <v>94.73</v>
      </c>
    </row>
    <row r="140" spans="1:4" x14ac:dyDescent="0.4">
      <c r="A140">
        <v>216</v>
      </c>
      <c r="B140" t="s">
        <v>6956</v>
      </c>
      <c r="C140" t="s">
        <v>6800</v>
      </c>
      <c r="D140">
        <v>94.73</v>
      </c>
    </row>
    <row r="141" spans="1:4" x14ac:dyDescent="0.4">
      <c r="A141">
        <v>231</v>
      </c>
      <c r="B141" t="s">
        <v>6957</v>
      </c>
      <c r="C141" t="s">
        <v>6839</v>
      </c>
      <c r="D141">
        <v>94.73</v>
      </c>
    </row>
    <row r="142" spans="1:4" x14ac:dyDescent="0.4">
      <c r="A142">
        <v>290</v>
      </c>
      <c r="B142" t="s">
        <v>6958</v>
      </c>
      <c r="C142" t="s">
        <v>6800</v>
      </c>
      <c r="D142">
        <v>94.73</v>
      </c>
    </row>
    <row r="143" spans="1:4" x14ac:dyDescent="0.4">
      <c r="A143">
        <v>77</v>
      </c>
      <c r="B143" t="s">
        <v>6959</v>
      </c>
      <c r="C143" t="s">
        <v>6800</v>
      </c>
      <c r="D143">
        <v>94.86</v>
      </c>
    </row>
    <row r="144" spans="1:4" x14ac:dyDescent="0.4">
      <c r="A144">
        <v>83</v>
      </c>
      <c r="B144" t="s">
        <v>6960</v>
      </c>
      <c r="C144" t="s">
        <v>6800</v>
      </c>
      <c r="D144">
        <v>94.86</v>
      </c>
    </row>
    <row r="145" spans="1:4" x14ac:dyDescent="0.4">
      <c r="A145">
        <v>204</v>
      </c>
      <c r="B145" t="s">
        <v>6961</v>
      </c>
      <c r="C145" t="s">
        <v>6800</v>
      </c>
      <c r="D145">
        <v>94.86</v>
      </c>
    </row>
    <row r="146" spans="1:4" x14ac:dyDescent="0.4">
      <c r="A146">
        <v>256</v>
      </c>
      <c r="B146" t="s">
        <v>6962</v>
      </c>
      <c r="C146" t="s">
        <v>6800</v>
      </c>
      <c r="D146">
        <v>94.86</v>
      </c>
    </row>
    <row r="147" spans="1:4" x14ac:dyDescent="0.4">
      <c r="A147">
        <v>325</v>
      </c>
      <c r="B147" t="s">
        <v>6963</v>
      </c>
      <c r="C147" t="s">
        <v>6800</v>
      </c>
      <c r="D147">
        <v>94.86</v>
      </c>
    </row>
    <row r="148" spans="1:4" x14ac:dyDescent="0.4">
      <c r="A148">
        <v>105</v>
      </c>
      <c r="B148" t="s">
        <v>6964</v>
      </c>
      <c r="C148" t="s">
        <v>6800</v>
      </c>
      <c r="D148">
        <v>94.99</v>
      </c>
    </row>
    <row r="149" spans="1:4" x14ac:dyDescent="0.4">
      <c r="A149">
        <v>178</v>
      </c>
      <c r="B149" t="s">
        <v>6965</v>
      </c>
      <c r="C149" t="s">
        <v>6800</v>
      </c>
      <c r="D149">
        <v>94.99</v>
      </c>
    </row>
    <row r="150" spans="1:4" x14ac:dyDescent="0.4">
      <c r="A150">
        <v>180</v>
      </c>
      <c r="B150" t="s">
        <v>6966</v>
      </c>
      <c r="C150" t="s">
        <v>6800</v>
      </c>
      <c r="D150">
        <v>94.99</v>
      </c>
    </row>
    <row r="151" spans="1:4" x14ac:dyDescent="0.4">
      <c r="A151">
        <v>192</v>
      </c>
      <c r="B151" t="s">
        <v>6967</v>
      </c>
      <c r="C151" t="s">
        <v>6800</v>
      </c>
      <c r="D151">
        <v>94.99</v>
      </c>
    </row>
    <row r="152" spans="1:4" x14ac:dyDescent="0.4">
      <c r="A152">
        <v>277</v>
      </c>
      <c r="B152" t="s">
        <v>6968</v>
      </c>
      <c r="C152" t="s">
        <v>6800</v>
      </c>
      <c r="D152">
        <v>94.99</v>
      </c>
    </row>
    <row r="153" spans="1:4" x14ac:dyDescent="0.4">
      <c r="A153">
        <v>339</v>
      </c>
      <c r="B153" t="s">
        <v>6969</v>
      </c>
      <c r="C153" t="s">
        <v>6800</v>
      </c>
      <c r="D153">
        <v>94.99</v>
      </c>
    </row>
    <row r="154" spans="1:4" x14ac:dyDescent="0.4">
      <c r="A154">
        <v>20</v>
      </c>
      <c r="B154" t="s">
        <v>6970</v>
      </c>
      <c r="C154" t="s">
        <v>6800</v>
      </c>
      <c r="D154">
        <v>95.12</v>
      </c>
    </row>
    <row r="155" spans="1:4" x14ac:dyDescent="0.4">
      <c r="A155">
        <v>120</v>
      </c>
      <c r="B155" t="s">
        <v>6971</v>
      </c>
      <c r="C155" t="s">
        <v>6800</v>
      </c>
      <c r="D155">
        <v>95.12</v>
      </c>
    </row>
    <row r="156" spans="1:4" x14ac:dyDescent="0.4">
      <c r="A156">
        <v>191</v>
      </c>
      <c r="B156" t="s">
        <v>6972</v>
      </c>
      <c r="C156" t="s">
        <v>6800</v>
      </c>
      <c r="D156">
        <v>95.12</v>
      </c>
    </row>
    <row r="157" spans="1:4" x14ac:dyDescent="0.4">
      <c r="A157">
        <v>218</v>
      </c>
      <c r="B157" t="s">
        <v>6973</v>
      </c>
      <c r="C157" t="s">
        <v>6800</v>
      </c>
      <c r="D157">
        <v>95.12</v>
      </c>
    </row>
    <row r="158" spans="1:4" x14ac:dyDescent="0.4">
      <c r="A158">
        <v>225</v>
      </c>
      <c r="B158" t="s">
        <v>6974</v>
      </c>
      <c r="C158" t="s">
        <v>6800</v>
      </c>
      <c r="D158">
        <v>95.12</v>
      </c>
    </row>
    <row r="159" spans="1:4" x14ac:dyDescent="0.4">
      <c r="A159">
        <v>266</v>
      </c>
      <c r="B159" t="s">
        <v>6975</v>
      </c>
      <c r="C159" t="s">
        <v>6800</v>
      </c>
      <c r="D159">
        <v>95.12</v>
      </c>
    </row>
    <row r="160" spans="1:4" x14ac:dyDescent="0.4">
      <c r="A160">
        <v>45</v>
      </c>
      <c r="B160" t="s">
        <v>6976</v>
      </c>
      <c r="C160" t="s">
        <v>6800</v>
      </c>
      <c r="D160">
        <v>95.25</v>
      </c>
    </row>
    <row r="161" spans="1:4" x14ac:dyDescent="0.4">
      <c r="A161">
        <v>329</v>
      </c>
      <c r="B161" t="s">
        <v>6977</v>
      </c>
      <c r="C161" t="s">
        <v>6800</v>
      </c>
      <c r="D161">
        <v>95.25</v>
      </c>
    </row>
    <row r="162" spans="1:4" x14ac:dyDescent="0.4">
      <c r="A162">
        <v>330</v>
      </c>
      <c r="B162" t="s">
        <v>6978</v>
      </c>
      <c r="C162" t="s">
        <v>6800</v>
      </c>
      <c r="D162">
        <v>95.25</v>
      </c>
    </row>
    <row r="163" spans="1:4" x14ac:dyDescent="0.4">
      <c r="A163">
        <v>341</v>
      </c>
      <c r="B163" t="s">
        <v>6979</v>
      </c>
      <c r="C163" t="s">
        <v>6800</v>
      </c>
      <c r="D163">
        <v>95.25</v>
      </c>
    </row>
    <row r="164" spans="1:4" x14ac:dyDescent="0.4">
      <c r="A164">
        <v>55</v>
      </c>
      <c r="B164" t="s">
        <v>6980</v>
      </c>
      <c r="C164" t="s">
        <v>6800</v>
      </c>
      <c r="D164">
        <v>95.37</v>
      </c>
    </row>
    <row r="165" spans="1:4" x14ac:dyDescent="0.4">
      <c r="A165">
        <v>68</v>
      </c>
      <c r="B165" t="s">
        <v>6981</v>
      </c>
      <c r="C165" t="s">
        <v>6800</v>
      </c>
      <c r="D165">
        <v>95.37</v>
      </c>
    </row>
    <row r="166" spans="1:4" x14ac:dyDescent="0.4">
      <c r="A166">
        <v>145</v>
      </c>
      <c r="B166" t="s">
        <v>6982</v>
      </c>
      <c r="C166" t="s">
        <v>6800</v>
      </c>
      <c r="D166">
        <v>95.37</v>
      </c>
    </row>
    <row r="167" spans="1:4" x14ac:dyDescent="0.4">
      <c r="A167">
        <v>193</v>
      </c>
      <c r="B167" t="s">
        <v>6983</v>
      </c>
      <c r="C167" t="s">
        <v>6800</v>
      </c>
      <c r="D167">
        <v>95.37</v>
      </c>
    </row>
    <row r="168" spans="1:4" x14ac:dyDescent="0.4">
      <c r="A168">
        <v>217</v>
      </c>
      <c r="B168" t="s">
        <v>6984</v>
      </c>
      <c r="C168" t="s">
        <v>6800</v>
      </c>
      <c r="D168">
        <v>95.37</v>
      </c>
    </row>
    <row r="169" spans="1:4" x14ac:dyDescent="0.4">
      <c r="A169">
        <v>246</v>
      </c>
      <c r="B169" t="s">
        <v>6985</v>
      </c>
      <c r="C169" t="s">
        <v>6800</v>
      </c>
      <c r="D169">
        <v>95.37</v>
      </c>
    </row>
    <row r="170" spans="1:4" x14ac:dyDescent="0.4">
      <c r="A170">
        <v>311</v>
      </c>
      <c r="B170" t="s">
        <v>6986</v>
      </c>
      <c r="C170" t="s">
        <v>6800</v>
      </c>
      <c r="D170">
        <v>95.37</v>
      </c>
    </row>
    <row r="171" spans="1:4" x14ac:dyDescent="0.4">
      <c r="A171">
        <v>327</v>
      </c>
      <c r="B171" t="s">
        <v>6987</v>
      </c>
      <c r="C171" t="s">
        <v>6800</v>
      </c>
      <c r="D171">
        <v>95.37</v>
      </c>
    </row>
    <row r="172" spans="1:4" x14ac:dyDescent="0.4">
      <c r="A172">
        <v>340</v>
      </c>
      <c r="B172" t="s">
        <v>6988</v>
      </c>
      <c r="C172" t="s">
        <v>6800</v>
      </c>
      <c r="D172">
        <v>95.37</v>
      </c>
    </row>
    <row r="173" spans="1:4" x14ac:dyDescent="0.4">
      <c r="A173">
        <v>28</v>
      </c>
      <c r="B173" t="s">
        <v>6989</v>
      </c>
      <c r="C173" t="s">
        <v>6800</v>
      </c>
      <c r="D173">
        <v>95.5</v>
      </c>
    </row>
    <row r="174" spans="1:4" x14ac:dyDescent="0.4">
      <c r="A174">
        <v>44</v>
      </c>
      <c r="B174" t="s">
        <v>6990</v>
      </c>
      <c r="C174" t="s">
        <v>6800</v>
      </c>
      <c r="D174">
        <v>95.5</v>
      </c>
    </row>
    <row r="175" spans="1:4" x14ac:dyDescent="0.4">
      <c r="A175">
        <v>73</v>
      </c>
      <c r="B175" t="s">
        <v>6991</v>
      </c>
      <c r="C175" t="s">
        <v>6800</v>
      </c>
      <c r="D175">
        <v>95.5</v>
      </c>
    </row>
    <row r="176" spans="1:4" x14ac:dyDescent="0.4">
      <c r="A176">
        <v>106</v>
      </c>
      <c r="B176" t="s">
        <v>6992</v>
      </c>
      <c r="C176" t="s">
        <v>6800</v>
      </c>
      <c r="D176">
        <v>95.5</v>
      </c>
    </row>
    <row r="177" spans="1:4" x14ac:dyDescent="0.4">
      <c r="A177">
        <v>114</v>
      </c>
      <c r="B177" t="s">
        <v>6993</v>
      </c>
      <c r="C177" t="s">
        <v>6800</v>
      </c>
      <c r="D177">
        <v>95.5</v>
      </c>
    </row>
    <row r="178" spans="1:4" x14ac:dyDescent="0.4">
      <c r="A178">
        <v>187</v>
      </c>
      <c r="B178" t="s">
        <v>6994</v>
      </c>
      <c r="C178" t="s">
        <v>6800</v>
      </c>
      <c r="D178">
        <v>95.5</v>
      </c>
    </row>
    <row r="179" spans="1:4" x14ac:dyDescent="0.4">
      <c r="A179">
        <v>228</v>
      </c>
      <c r="B179" t="s">
        <v>6995</v>
      </c>
      <c r="C179" t="s">
        <v>6800</v>
      </c>
      <c r="D179">
        <v>95.5</v>
      </c>
    </row>
    <row r="180" spans="1:4" x14ac:dyDescent="0.4">
      <c r="A180">
        <v>255</v>
      </c>
      <c r="B180" t="s">
        <v>6996</v>
      </c>
      <c r="C180" t="s">
        <v>6800</v>
      </c>
      <c r="D180">
        <v>95.5</v>
      </c>
    </row>
    <row r="181" spans="1:4" x14ac:dyDescent="0.4">
      <c r="A181">
        <v>5</v>
      </c>
      <c r="B181" t="s">
        <v>6997</v>
      </c>
      <c r="C181" t="s">
        <v>6800</v>
      </c>
      <c r="D181">
        <v>95.63</v>
      </c>
    </row>
    <row r="182" spans="1:4" x14ac:dyDescent="0.4">
      <c r="A182">
        <v>53</v>
      </c>
      <c r="B182" t="s">
        <v>6998</v>
      </c>
      <c r="C182" t="s">
        <v>6800</v>
      </c>
      <c r="D182">
        <v>95.63</v>
      </c>
    </row>
    <row r="183" spans="1:4" x14ac:dyDescent="0.4">
      <c r="A183">
        <v>95</v>
      </c>
      <c r="B183" t="s">
        <v>6999</v>
      </c>
      <c r="C183" t="s">
        <v>6800</v>
      </c>
      <c r="D183">
        <v>95.63</v>
      </c>
    </row>
    <row r="184" spans="1:4" x14ac:dyDescent="0.4">
      <c r="A184">
        <v>100</v>
      </c>
      <c r="B184" t="s">
        <v>7000</v>
      </c>
      <c r="C184" t="s">
        <v>6800</v>
      </c>
      <c r="D184">
        <v>95.63</v>
      </c>
    </row>
    <row r="185" spans="1:4" x14ac:dyDescent="0.4">
      <c r="A185">
        <v>119</v>
      </c>
      <c r="B185" t="s">
        <v>7001</v>
      </c>
      <c r="C185" t="s">
        <v>6800</v>
      </c>
      <c r="D185">
        <v>95.63</v>
      </c>
    </row>
    <row r="186" spans="1:4" x14ac:dyDescent="0.4">
      <c r="A186">
        <v>122</v>
      </c>
      <c r="B186" t="s">
        <v>7002</v>
      </c>
      <c r="C186" t="s">
        <v>6800</v>
      </c>
      <c r="D186">
        <v>95.63</v>
      </c>
    </row>
    <row r="187" spans="1:4" x14ac:dyDescent="0.4">
      <c r="A187">
        <v>130</v>
      </c>
      <c r="B187" t="s">
        <v>7003</v>
      </c>
      <c r="C187" t="s">
        <v>6800</v>
      </c>
      <c r="D187">
        <v>95.63</v>
      </c>
    </row>
    <row r="188" spans="1:4" x14ac:dyDescent="0.4">
      <c r="A188">
        <v>144</v>
      </c>
      <c r="B188" t="s">
        <v>7004</v>
      </c>
      <c r="C188" t="s">
        <v>6800</v>
      </c>
      <c r="D188">
        <v>95.63</v>
      </c>
    </row>
    <row r="189" spans="1:4" x14ac:dyDescent="0.4">
      <c r="A189">
        <v>156</v>
      </c>
      <c r="B189" t="s">
        <v>7005</v>
      </c>
      <c r="C189" t="s">
        <v>6800</v>
      </c>
      <c r="D189">
        <v>95.63</v>
      </c>
    </row>
    <row r="190" spans="1:4" x14ac:dyDescent="0.4">
      <c r="A190">
        <v>164</v>
      </c>
      <c r="B190" t="s">
        <v>7006</v>
      </c>
      <c r="C190" t="s">
        <v>6800</v>
      </c>
      <c r="D190">
        <v>95.63</v>
      </c>
    </row>
    <row r="191" spans="1:4" x14ac:dyDescent="0.4">
      <c r="A191">
        <v>211</v>
      </c>
      <c r="B191" t="s">
        <v>7007</v>
      </c>
      <c r="C191" t="s">
        <v>6800</v>
      </c>
      <c r="D191">
        <v>95.63</v>
      </c>
    </row>
    <row r="192" spans="1:4" x14ac:dyDescent="0.4">
      <c r="A192">
        <v>261</v>
      </c>
      <c r="B192" t="s">
        <v>7008</v>
      </c>
      <c r="C192" t="s">
        <v>6800</v>
      </c>
      <c r="D192">
        <v>95.63</v>
      </c>
    </row>
    <row r="193" spans="1:4" x14ac:dyDescent="0.4">
      <c r="A193">
        <v>304</v>
      </c>
      <c r="B193" t="s">
        <v>7009</v>
      </c>
      <c r="C193" t="s">
        <v>7010</v>
      </c>
      <c r="D193">
        <v>95.63</v>
      </c>
    </row>
    <row r="194" spans="1:4" x14ac:dyDescent="0.4">
      <c r="A194">
        <v>23</v>
      </c>
      <c r="B194" t="s">
        <v>7011</v>
      </c>
      <c r="C194" t="s">
        <v>6800</v>
      </c>
      <c r="D194">
        <v>95.76</v>
      </c>
    </row>
    <row r="195" spans="1:4" x14ac:dyDescent="0.4">
      <c r="A195">
        <v>32</v>
      </c>
      <c r="B195" t="s">
        <v>7012</v>
      </c>
      <c r="C195" t="s">
        <v>6800</v>
      </c>
      <c r="D195">
        <v>95.76</v>
      </c>
    </row>
    <row r="196" spans="1:4" x14ac:dyDescent="0.4">
      <c r="A196">
        <v>34</v>
      </c>
      <c r="B196" t="s">
        <v>7013</v>
      </c>
      <c r="C196" t="s">
        <v>7014</v>
      </c>
      <c r="D196">
        <v>95.76</v>
      </c>
    </row>
    <row r="197" spans="1:4" x14ac:dyDescent="0.4">
      <c r="A197">
        <v>76</v>
      </c>
      <c r="B197" t="s">
        <v>7015</v>
      </c>
      <c r="C197" t="s">
        <v>6800</v>
      </c>
      <c r="D197">
        <v>95.76</v>
      </c>
    </row>
    <row r="198" spans="1:4" x14ac:dyDescent="0.4">
      <c r="A198">
        <v>86</v>
      </c>
      <c r="B198" t="s">
        <v>7016</v>
      </c>
      <c r="C198" t="s">
        <v>6800</v>
      </c>
      <c r="D198">
        <v>95.76</v>
      </c>
    </row>
    <row r="199" spans="1:4" x14ac:dyDescent="0.4">
      <c r="A199">
        <v>98</v>
      </c>
      <c r="B199" t="s">
        <v>7017</v>
      </c>
      <c r="C199" t="s">
        <v>6800</v>
      </c>
      <c r="D199">
        <v>95.76</v>
      </c>
    </row>
    <row r="200" spans="1:4" x14ac:dyDescent="0.4">
      <c r="A200">
        <v>101</v>
      </c>
      <c r="B200" t="s">
        <v>7018</v>
      </c>
      <c r="C200" t="s">
        <v>6800</v>
      </c>
      <c r="D200">
        <v>95.76</v>
      </c>
    </row>
    <row r="201" spans="1:4" x14ac:dyDescent="0.4">
      <c r="A201">
        <v>129</v>
      </c>
      <c r="B201" t="s">
        <v>7019</v>
      </c>
      <c r="C201" t="s">
        <v>6800</v>
      </c>
      <c r="D201">
        <v>95.76</v>
      </c>
    </row>
    <row r="202" spans="1:4" x14ac:dyDescent="0.4">
      <c r="A202">
        <v>147</v>
      </c>
      <c r="B202" t="s">
        <v>7020</v>
      </c>
      <c r="C202" t="s">
        <v>6800</v>
      </c>
      <c r="D202">
        <v>95.76</v>
      </c>
    </row>
    <row r="203" spans="1:4" x14ac:dyDescent="0.4">
      <c r="A203">
        <v>177</v>
      </c>
      <c r="B203" t="s">
        <v>7021</v>
      </c>
      <c r="C203" t="s">
        <v>6800</v>
      </c>
      <c r="D203">
        <v>95.76</v>
      </c>
    </row>
    <row r="204" spans="1:4" x14ac:dyDescent="0.4">
      <c r="A204">
        <v>207</v>
      </c>
      <c r="B204" t="s">
        <v>7022</v>
      </c>
      <c r="C204" t="s">
        <v>6800</v>
      </c>
      <c r="D204">
        <v>95.76</v>
      </c>
    </row>
    <row r="205" spans="1:4" x14ac:dyDescent="0.4">
      <c r="A205">
        <v>213</v>
      </c>
      <c r="B205" t="s">
        <v>7023</v>
      </c>
      <c r="C205" t="s">
        <v>6800</v>
      </c>
      <c r="D205">
        <v>95.76</v>
      </c>
    </row>
    <row r="206" spans="1:4" x14ac:dyDescent="0.4">
      <c r="A206">
        <v>251</v>
      </c>
      <c r="B206" t="s">
        <v>7024</v>
      </c>
      <c r="C206" t="s">
        <v>6800</v>
      </c>
      <c r="D206">
        <v>95.76</v>
      </c>
    </row>
    <row r="207" spans="1:4" x14ac:dyDescent="0.4">
      <c r="A207">
        <v>281</v>
      </c>
      <c r="B207" t="s">
        <v>7025</v>
      </c>
      <c r="C207" t="s">
        <v>6800</v>
      </c>
      <c r="D207">
        <v>95.76</v>
      </c>
    </row>
    <row r="208" spans="1:4" x14ac:dyDescent="0.4">
      <c r="A208">
        <v>303</v>
      </c>
      <c r="B208" t="s">
        <v>7026</v>
      </c>
      <c r="C208" t="s">
        <v>6800</v>
      </c>
      <c r="D208">
        <v>95.76</v>
      </c>
    </row>
    <row r="209" spans="1:4" x14ac:dyDescent="0.4">
      <c r="A209">
        <v>103</v>
      </c>
      <c r="B209" t="s">
        <v>7027</v>
      </c>
      <c r="C209" t="s">
        <v>6800</v>
      </c>
      <c r="D209">
        <v>95.89</v>
      </c>
    </row>
    <row r="210" spans="1:4" x14ac:dyDescent="0.4">
      <c r="A210">
        <v>143</v>
      </c>
      <c r="B210" t="s">
        <v>7028</v>
      </c>
      <c r="C210" t="s">
        <v>6800</v>
      </c>
      <c r="D210">
        <v>95.89</v>
      </c>
    </row>
    <row r="211" spans="1:4" x14ac:dyDescent="0.4">
      <c r="A211">
        <v>148</v>
      </c>
      <c r="B211" t="s">
        <v>7029</v>
      </c>
      <c r="C211" t="s">
        <v>6800</v>
      </c>
      <c r="D211">
        <v>95.89</v>
      </c>
    </row>
    <row r="212" spans="1:4" x14ac:dyDescent="0.4">
      <c r="A212">
        <v>179</v>
      </c>
      <c r="B212" t="s">
        <v>7030</v>
      </c>
      <c r="C212" t="s">
        <v>6800</v>
      </c>
      <c r="D212">
        <v>95.89</v>
      </c>
    </row>
    <row r="213" spans="1:4" x14ac:dyDescent="0.4">
      <c r="A213">
        <v>188</v>
      </c>
      <c r="B213" t="s">
        <v>7031</v>
      </c>
      <c r="C213" t="s">
        <v>6800</v>
      </c>
      <c r="D213">
        <v>95.89</v>
      </c>
    </row>
    <row r="214" spans="1:4" x14ac:dyDescent="0.4">
      <c r="A214">
        <v>305</v>
      </c>
      <c r="B214" t="s">
        <v>7032</v>
      </c>
      <c r="C214" t="s">
        <v>6800</v>
      </c>
      <c r="D214">
        <v>95.89</v>
      </c>
    </row>
    <row r="215" spans="1:4" x14ac:dyDescent="0.4">
      <c r="A215">
        <v>347</v>
      </c>
      <c r="B215" t="s">
        <v>7033</v>
      </c>
      <c r="C215" t="s">
        <v>6800</v>
      </c>
      <c r="D215">
        <v>95.89</v>
      </c>
    </row>
    <row r="216" spans="1:4" x14ac:dyDescent="0.4">
      <c r="A216">
        <v>14</v>
      </c>
      <c r="B216" t="s">
        <v>7034</v>
      </c>
      <c r="C216" t="s">
        <v>6800</v>
      </c>
      <c r="D216">
        <v>96.02</v>
      </c>
    </row>
    <row r="217" spans="1:4" x14ac:dyDescent="0.4">
      <c r="A217">
        <v>82</v>
      </c>
      <c r="B217" t="s">
        <v>7035</v>
      </c>
      <c r="C217" t="s">
        <v>6800</v>
      </c>
      <c r="D217">
        <v>96.02</v>
      </c>
    </row>
    <row r="218" spans="1:4" x14ac:dyDescent="0.4">
      <c r="A218">
        <v>115</v>
      </c>
      <c r="B218" t="s">
        <v>7036</v>
      </c>
      <c r="C218" t="s">
        <v>6800</v>
      </c>
      <c r="D218">
        <v>96.02</v>
      </c>
    </row>
    <row r="219" spans="1:4" x14ac:dyDescent="0.4">
      <c r="A219">
        <v>174</v>
      </c>
      <c r="B219" t="s">
        <v>7037</v>
      </c>
      <c r="C219" t="s">
        <v>6800</v>
      </c>
      <c r="D219">
        <v>96.02</v>
      </c>
    </row>
    <row r="220" spans="1:4" x14ac:dyDescent="0.4">
      <c r="A220">
        <v>285</v>
      </c>
      <c r="B220" t="s">
        <v>7038</v>
      </c>
      <c r="C220" t="s">
        <v>6800</v>
      </c>
      <c r="D220">
        <v>96.02</v>
      </c>
    </row>
    <row r="221" spans="1:4" x14ac:dyDescent="0.4">
      <c r="A221">
        <v>342</v>
      </c>
      <c r="B221" t="s">
        <v>7039</v>
      </c>
      <c r="C221" t="s">
        <v>6800</v>
      </c>
      <c r="D221">
        <v>96.02</v>
      </c>
    </row>
    <row r="222" spans="1:4" x14ac:dyDescent="0.4">
      <c r="A222">
        <v>21</v>
      </c>
      <c r="B222" t="s">
        <v>7040</v>
      </c>
      <c r="C222" t="s">
        <v>6800</v>
      </c>
      <c r="D222">
        <v>96.14</v>
      </c>
    </row>
    <row r="223" spans="1:4" x14ac:dyDescent="0.4">
      <c r="A223">
        <v>64</v>
      </c>
      <c r="B223" t="s">
        <v>7041</v>
      </c>
      <c r="C223" t="s">
        <v>6800</v>
      </c>
      <c r="D223">
        <v>96.14</v>
      </c>
    </row>
    <row r="224" spans="1:4" x14ac:dyDescent="0.4">
      <c r="A224">
        <v>74</v>
      </c>
      <c r="B224" t="s">
        <v>7042</v>
      </c>
      <c r="C224" t="s">
        <v>6800</v>
      </c>
      <c r="D224">
        <v>96.14</v>
      </c>
    </row>
    <row r="225" spans="1:4" x14ac:dyDescent="0.4">
      <c r="A225">
        <v>154</v>
      </c>
      <c r="B225" t="s">
        <v>7043</v>
      </c>
      <c r="C225" t="s">
        <v>6800</v>
      </c>
      <c r="D225">
        <v>96.14</v>
      </c>
    </row>
    <row r="226" spans="1:4" x14ac:dyDescent="0.4">
      <c r="A226">
        <v>157</v>
      </c>
      <c r="B226" t="s">
        <v>7044</v>
      </c>
      <c r="C226" t="s">
        <v>7045</v>
      </c>
      <c r="D226">
        <v>96.14</v>
      </c>
    </row>
    <row r="227" spans="1:4" x14ac:dyDescent="0.4">
      <c r="A227">
        <v>172</v>
      </c>
      <c r="B227" t="s">
        <v>7046</v>
      </c>
      <c r="C227" t="s">
        <v>6800</v>
      </c>
      <c r="D227">
        <v>96.14</v>
      </c>
    </row>
    <row r="228" spans="1:4" x14ac:dyDescent="0.4">
      <c r="A228">
        <v>210</v>
      </c>
      <c r="B228" t="s">
        <v>7047</v>
      </c>
      <c r="C228" t="s">
        <v>6800</v>
      </c>
      <c r="D228">
        <v>96.14</v>
      </c>
    </row>
    <row r="229" spans="1:4" x14ac:dyDescent="0.4">
      <c r="A229">
        <v>267</v>
      </c>
      <c r="B229" t="s">
        <v>7048</v>
      </c>
      <c r="C229" t="s">
        <v>6800</v>
      </c>
      <c r="D229">
        <v>96.14</v>
      </c>
    </row>
    <row r="230" spans="1:4" x14ac:dyDescent="0.4">
      <c r="A230">
        <v>269</v>
      </c>
      <c r="B230" t="s">
        <v>7049</v>
      </c>
      <c r="C230" t="s">
        <v>6800</v>
      </c>
      <c r="D230">
        <v>96.14</v>
      </c>
    </row>
    <row r="231" spans="1:4" x14ac:dyDescent="0.4">
      <c r="A231">
        <v>301</v>
      </c>
      <c r="B231" t="s">
        <v>7050</v>
      </c>
      <c r="C231" t="s">
        <v>6800</v>
      </c>
      <c r="D231">
        <v>96.14</v>
      </c>
    </row>
    <row r="232" spans="1:4" x14ac:dyDescent="0.4">
      <c r="A232">
        <v>2</v>
      </c>
      <c r="B232" t="s">
        <v>7051</v>
      </c>
      <c r="C232" t="s">
        <v>6800</v>
      </c>
      <c r="D232">
        <v>96.27</v>
      </c>
    </row>
    <row r="233" spans="1:4" x14ac:dyDescent="0.4">
      <c r="A233">
        <v>19</v>
      </c>
      <c r="B233" t="s">
        <v>7052</v>
      </c>
      <c r="C233" t="s">
        <v>6890</v>
      </c>
      <c r="D233">
        <v>96.27</v>
      </c>
    </row>
    <row r="234" spans="1:4" x14ac:dyDescent="0.4">
      <c r="A234">
        <v>26</v>
      </c>
      <c r="B234" t="s">
        <v>7053</v>
      </c>
      <c r="C234" t="s">
        <v>6800</v>
      </c>
      <c r="D234">
        <v>96.27</v>
      </c>
    </row>
    <row r="235" spans="1:4" x14ac:dyDescent="0.4">
      <c r="A235">
        <v>89</v>
      </c>
      <c r="B235" t="s">
        <v>7054</v>
      </c>
      <c r="C235" t="s">
        <v>6800</v>
      </c>
      <c r="D235">
        <v>96.27</v>
      </c>
    </row>
    <row r="236" spans="1:4" x14ac:dyDescent="0.4">
      <c r="A236">
        <v>94</v>
      </c>
      <c r="B236" t="s">
        <v>7055</v>
      </c>
      <c r="C236" t="s">
        <v>6800</v>
      </c>
      <c r="D236">
        <v>96.27</v>
      </c>
    </row>
    <row r="237" spans="1:4" x14ac:dyDescent="0.4">
      <c r="A237">
        <v>183</v>
      </c>
      <c r="B237" t="s">
        <v>7056</v>
      </c>
      <c r="C237" t="s">
        <v>6800</v>
      </c>
      <c r="D237">
        <v>96.27</v>
      </c>
    </row>
    <row r="238" spans="1:4" x14ac:dyDescent="0.4">
      <c r="A238">
        <v>190</v>
      </c>
      <c r="B238" t="s">
        <v>7057</v>
      </c>
      <c r="C238" t="s">
        <v>6800</v>
      </c>
      <c r="D238">
        <v>96.27</v>
      </c>
    </row>
    <row r="239" spans="1:4" x14ac:dyDescent="0.4">
      <c r="A239">
        <v>250</v>
      </c>
      <c r="B239" t="s">
        <v>7058</v>
      </c>
      <c r="C239" t="s">
        <v>6800</v>
      </c>
      <c r="D239">
        <v>96.27</v>
      </c>
    </row>
    <row r="240" spans="1:4" x14ac:dyDescent="0.4">
      <c r="A240">
        <v>308</v>
      </c>
      <c r="B240" t="s">
        <v>7059</v>
      </c>
      <c r="C240" t="s">
        <v>6800</v>
      </c>
      <c r="D240">
        <v>96.27</v>
      </c>
    </row>
    <row r="241" spans="1:4" x14ac:dyDescent="0.4">
      <c r="A241">
        <v>337</v>
      </c>
      <c r="B241" t="s">
        <v>7060</v>
      </c>
      <c r="C241" t="s">
        <v>6800</v>
      </c>
      <c r="D241">
        <v>96.27</v>
      </c>
    </row>
    <row r="242" spans="1:4" x14ac:dyDescent="0.4">
      <c r="A242">
        <v>29</v>
      </c>
      <c r="B242" t="s">
        <v>7061</v>
      </c>
      <c r="C242" t="s">
        <v>6800</v>
      </c>
      <c r="D242">
        <v>96.4</v>
      </c>
    </row>
    <row r="243" spans="1:4" x14ac:dyDescent="0.4">
      <c r="A243">
        <v>35</v>
      </c>
      <c r="B243" t="s">
        <v>7062</v>
      </c>
      <c r="C243" t="s">
        <v>6800</v>
      </c>
      <c r="D243">
        <v>96.4</v>
      </c>
    </row>
    <row r="244" spans="1:4" x14ac:dyDescent="0.4">
      <c r="A244">
        <v>56</v>
      </c>
      <c r="B244" t="s">
        <v>7063</v>
      </c>
      <c r="C244" t="s">
        <v>6800</v>
      </c>
      <c r="D244">
        <v>96.4</v>
      </c>
    </row>
    <row r="245" spans="1:4" x14ac:dyDescent="0.4">
      <c r="A245">
        <v>60</v>
      </c>
      <c r="B245" t="s">
        <v>7064</v>
      </c>
      <c r="C245" t="s">
        <v>6800</v>
      </c>
      <c r="D245">
        <v>96.4</v>
      </c>
    </row>
    <row r="246" spans="1:4" x14ac:dyDescent="0.4">
      <c r="A246">
        <v>62</v>
      </c>
      <c r="B246" t="s">
        <v>7065</v>
      </c>
      <c r="C246" t="s">
        <v>6800</v>
      </c>
      <c r="D246">
        <v>96.4</v>
      </c>
    </row>
    <row r="247" spans="1:4" x14ac:dyDescent="0.4">
      <c r="A247">
        <v>65</v>
      </c>
      <c r="B247" t="s">
        <v>7066</v>
      </c>
      <c r="C247" t="s">
        <v>6800</v>
      </c>
      <c r="D247">
        <v>96.4</v>
      </c>
    </row>
    <row r="248" spans="1:4" x14ac:dyDescent="0.4">
      <c r="A248">
        <v>79</v>
      </c>
      <c r="B248" t="s">
        <v>7067</v>
      </c>
      <c r="C248" t="s">
        <v>6800</v>
      </c>
      <c r="D248">
        <v>96.4</v>
      </c>
    </row>
    <row r="249" spans="1:4" x14ac:dyDescent="0.4">
      <c r="A249">
        <v>84</v>
      </c>
      <c r="B249" t="s">
        <v>7068</v>
      </c>
      <c r="C249" t="s">
        <v>6800</v>
      </c>
      <c r="D249">
        <v>96.4</v>
      </c>
    </row>
    <row r="250" spans="1:4" x14ac:dyDescent="0.4">
      <c r="A250">
        <v>127</v>
      </c>
      <c r="B250" t="s">
        <v>7069</v>
      </c>
      <c r="C250" t="s">
        <v>7014</v>
      </c>
      <c r="D250">
        <v>96.4</v>
      </c>
    </row>
    <row r="251" spans="1:4" x14ac:dyDescent="0.4">
      <c r="A251">
        <v>173</v>
      </c>
      <c r="B251" t="s">
        <v>7070</v>
      </c>
      <c r="C251" t="s">
        <v>6800</v>
      </c>
      <c r="D251">
        <v>96.4</v>
      </c>
    </row>
    <row r="252" spans="1:4" x14ac:dyDescent="0.4">
      <c r="A252">
        <v>199</v>
      </c>
      <c r="B252" t="s">
        <v>7071</v>
      </c>
      <c r="C252" t="s">
        <v>6824</v>
      </c>
      <c r="D252">
        <v>96.4</v>
      </c>
    </row>
    <row r="253" spans="1:4" x14ac:dyDescent="0.4">
      <c r="A253">
        <v>209</v>
      </c>
      <c r="B253" t="s">
        <v>7072</v>
      </c>
      <c r="C253" t="s">
        <v>6800</v>
      </c>
      <c r="D253">
        <v>96.4</v>
      </c>
    </row>
    <row r="254" spans="1:4" x14ac:dyDescent="0.4">
      <c r="A254">
        <v>270</v>
      </c>
      <c r="B254" t="s">
        <v>7073</v>
      </c>
      <c r="C254" t="s">
        <v>6800</v>
      </c>
      <c r="D254">
        <v>96.4</v>
      </c>
    </row>
    <row r="255" spans="1:4" x14ac:dyDescent="0.4">
      <c r="A255">
        <v>307</v>
      </c>
      <c r="B255" t="s">
        <v>7074</v>
      </c>
      <c r="C255" t="s">
        <v>6800</v>
      </c>
      <c r="D255">
        <v>96.4</v>
      </c>
    </row>
    <row r="256" spans="1:4" x14ac:dyDescent="0.4">
      <c r="A256">
        <v>7</v>
      </c>
      <c r="B256" t="s">
        <v>7075</v>
      </c>
      <c r="C256" t="s">
        <v>6800</v>
      </c>
      <c r="D256">
        <v>96.53</v>
      </c>
    </row>
    <row r="257" spans="1:4" x14ac:dyDescent="0.4">
      <c r="A257">
        <v>9</v>
      </c>
      <c r="B257" t="s">
        <v>7076</v>
      </c>
      <c r="C257" t="s">
        <v>6800</v>
      </c>
      <c r="D257">
        <v>96.53</v>
      </c>
    </row>
    <row r="258" spans="1:4" x14ac:dyDescent="0.4">
      <c r="A258">
        <v>33</v>
      </c>
      <c r="B258" t="s">
        <v>7077</v>
      </c>
      <c r="C258" t="s">
        <v>6800</v>
      </c>
      <c r="D258">
        <v>96.53</v>
      </c>
    </row>
    <row r="259" spans="1:4" x14ac:dyDescent="0.4">
      <c r="A259">
        <v>51</v>
      </c>
      <c r="B259" t="s">
        <v>7078</v>
      </c>
      <c r="C259" t="s">
        <v>6800</v>
      </c>
      <c r="D259">
        <v>96.53</v>
      </c>
    </row>
    <row r="260" spans="1:4" x14ac:dyDescent="0.4">
      <c r="A260">
        <v>78</v>
      </c>
      <c r="B260" t="s">
        <v>7079</v>
      </c>
      <c r="C260" t="s">
        <v>6800</v>
      </c>
      <c r="D260">
        <v>96.53</v>
      </c>
    </row>
    <row r="261" spans="1:4" x14ac:dyDescent="0.4">
      <c r="A261">
        <v>313</v>
      </c>
      <c r="B261" t="s">
        <v>7080</v>
      </c>
      <c r="C261" t="s">
        <v>6800</v>
      </c>
      <c r="D261">
        <v>96.53</v>
      </c>
    </row>
    <row r="262" spans="1:4" x14ac:dyDescent="0.4">
      <c r="A262">
        <v>10</v>
      </c>
      <c r="B262" t="s">
        <v>7081</v>
      </c>
      <c r="C262" t="s">
        <v>6800</v>
      </c>
      <c r="D262">
        <v>96.66</v>
      </c>
    </row>
    <row r="263" spans="1:4" x14ac:dyDescent="0.4">
      <c r="A263">
        <v>17</v>
      </c>
      <c r="B263" t="s">
        <v>7082</v>
      </c>
      <c r="C263" t="s">
        <v>6800</v>
      </c>
      <c r="D263">
        <v>96.66</v>
      </c>
    </row>
    <row r="264" spans="1:4" x14ac:dyDescent="0.4">
      <c r="A264">
        <v>41</v>
      </c>
      <c r="B264" t="s">
        <v>7083</v>
      </c>
      <c r="C264" t="s">
        <v>6800</v>
      </c>
      <c r="D264">
        <v>96.66</v>
      </c>
    </row>
    <row r="265" spans="1:4" x14ac:dyDescent="0.4">
      <c r="A265">
        <v>96</v>
      </c>
      <c r="B265" t="s">
        <v>7084</v>
      </c>
      <c r="C265" t="s">
        <v>6800</v>
      </c>
      <c r="D265">
        <v>96.66</v>
      </c>
    </row>
    <row r="266" spans="1:4" x14ac:dyDescent="0.4">
      <c r="A266">
        <v>118</v>
      </c>
      <c r="B266" t="s">
        <v>7085</v>
      </c>
      <c r="C266" t="s">
        <v>6800</v>
      </c>
      <c r="D266">
        <v>96.66</v>
      </c>
    </row>
    <row r="267" spans="1:4" x14ac:dyDescent="0.4">
      <c r="A267">
        <v>123</v>
      </c>
      <c r="B267" t="s">
        <v>7086</v>
      </c>
      <c r="C267" t="s">
        <v>6800</v>
      </c>
      <c r="D267">
        <v>96.66</v>
      </c>
    </row>
    <row r="268" spans="1:4" x14ac:dyDescent="0.4">
      <c r="A268">
        <v>146</v>
      </c>
      <c r="B268" t="s">
        <v>7087</v>
      </c>
      <c r="C268" t="s">
        <v>6800</v>
      </c>
      <c r="D268">
        <v>96.66</v>
      </c>
    </row>
    <row r="269" spans="1:4" x14ac:dyDescent="0.4">
      <c r="A269">
        <v>149</v>
      </c>
      <c r="B269" t="s">
        <v>7088</v>
      </c>
      <c r="C269" t="s">
        <v>6800</v>
      </c>
      <c r="D269">
        <v>96.66</v>
      </c>
    </row>
    <row r="270" spans="1:4" x14ac:dyDescent="0.4">
      <c r="A270">
        <v>162</v>
      </c>
      <c r="B270" t="s">
        <v>7089</v>
      </c>
      <c r="C270" t="s">
        <v>6800</v>
      </c>
      <c r="D270">
        <v>96.66</v>
      </c>
    </row>
    <row r="271" spans="1:4" x14ac:dyDescent="0.4">
      <c r="A271">
        <v>181</v>
      </c>
      <c r="B271" t="s">
        <v>7090</v>
      </c>
      <c r="C271" t="s">
        <v>6800</v>
      </c>
      <c r="D271">
        <v>96.66</v>
      </c>
    </row>
    <row r="272" spans="1:4" x14ac:dyDescent="0.4">
      <c r="A272">
        <v>186</v>
      </c>
      <c r="B272" t="s">
        <v>7091</v>
      </c>
      <c r="C272" t="s">
        <v>6800</v>
      </c>
      <c r="D272">
        <v>96.66</v>
      </c>
    </row>
    <row r="273" spans="1:4" x14ac:dyDescent="0.4">
      <c r="A273">
        <v>295</v>
      </c>
      <c r="B273" t="s">
        <v>7092</v>
      </c>
      <c r="C273" t="s">
        <v>6800</v>
      </c>
      <c r="D273">
        <v>96.66</v>
      </c>
    </row>
    <row r="274" spans="1:4" x14ac:dyDescent="0.4">
      <c r="A274">
        <v>312</v>
      </c>
      <c r="B274" t="s">
        <v>7093</v>
      </c>
      <c r="C274" t="s">
        <v>6800</v>
      </c>
      <c r="D274">
        <v>96.66</v>
      </c>
    </row>
    <row r="275" spans="1:4" x14ac:dyDescent="0.4">
      <c r="A275">
        <v>344</v>
      </c>
      <c r="B275" t="s">
        <v>7094</v>
      </c>
      <c r="C275" t="s">
        <v>6800</v>
      </c>
      <c r="D275">
        <v>96.66</v>
      </c>
    </row>
    <row r="276" spans="1:4" x14ac:dyDescent="0.4">
      <c r="A276">
        <v>27</v>
      </c>
      <c r="B276" t="s">
        <v>7095</v>
      </c>
      <c r="C276" t="s">
        <v>6800</v>
      </c>
      <c r="D276">
        <v>96.79</v>
      </c>
    </row>
    <row r="277" spans="1:4" x14ac:dyDescent="0.4">
      <c r="A277">
        <v>39</v>
      </c>
      <c r="B277" t="s">
        <v>7096</v>
      </c>
      <c r="C277" t="s">
        <v>6800</v>
      </c>
      <c r="D277">
        <v>96.79</v>
      </c>
    </row>
    <row r="278" spans="1:4" x14ac:dyDescent="0.4">
      <c r="A278">
        <v>61</v>
      </c>
      <c r="B278" t="s">
        <v>7097</v>
      </c>
      <c r="C278" t="s">
        <v>6800</v>
      </c>
      <c r="D278">
        <v>96.79</v>
      </c>
    </row>
    <row r="279" spans="1:4" x14ac:dyDescent="0.4">
      <c r="A279">
        <v>125</v>
      </c>
      <c r="B279" t="s">
        <v>7098</v>
      </c>
      <c r="C279" t="s">
        <v>6800</v>
      </c>
      <c r="D279">
        <v>96.79</v>
      </c>
    </row>
    <row r="280" spans="1:4" x14ac:dyDescent="0.4">
      <c r="A280">
        <v>160</v>
      </c>
      <c r="B280" t="s">
        <v>7099</v>
      </c>
      <c r="C280" t="s">
        <v>6800</v>
      </c>
      <c r="D280">
        <v>96.79</v>
      </c>
    </row>
    <row r="281" spans="1:4" x14ac:dyDescent="0.4">
      <c r="A281">
        <v>184</v>
      </c>
      <c r="B281" t="s">
        <v>7100</v>
      </c>
      <c r="C281" t="s">
        <v>7101</v>
      </c>
      <c r="D281">
        <v>96.79</v>
      </c>
    </row>
    <row r="282" spans="1:4" x14ac:dyDescent="0.4">
      <c r="A282">
        <v>323</v>
      </c>
      <c r="B282" t="s">
        <v>7102</v>
      </c>
      <c r="C282" t="s">
        <v>6800</v>
      </c>
      <c r="D282">
        <v>96.91</v>
      </c>
    </row>
    <row r="283" spans="1:4" x14ac:dyDescent="0.4">
      <c r="A283">
        <v>8</v>
      </c>
      <c r="B283" t="s">
        <v>7103</v>
      </c>
      <c r="C283" t="s">
        <v>6800</v>
      </c>
      <c r="D283">
        <v>97.04</v>
      </c>
    </row>
    <row r="284" spans="1:4" x14ac:dyDescent="0.4">
      <c r="A284">
        <v>58</v>
      </c>
      <c r="B284" t="s">
        <v>7104</v>
      </c>
      <c r="C284" t="s">
        <v>6800</v>
      </c>
      <c r="D284">
        <v>97.04</v>
      </c>
    </row>
    <row r="285" spans="1:4" x14ac:dyDescent="0.4">
      <c r="A285">
        <v>195</v>
      </c>
      <c r="B285" t="s">
        <v>7105</v>
      </c>
      <c r="C285" t="s">
        <v>6800</v>
      </c>
      <c r="D285">
        <v>97.04</v>
      </c>
    </row>
    <row r="286" spans="1:4" x14ac:dyDescent="0.4">
      <c r="A286">
        <v>221</v>
      </c>
      <c r="B286" t="s">
        <v>7106</v>
      </c>
      <c r="C286" t="s">
        <v>6800</v>
      </c>
      <c r="D286">
        <v>97.04</v>
      </c>
    </row>
    <row r="287" spans="1:4" x14ac:dyDescent="0.4">
      <c r="A287">
        <v>237</v>
      </c>
      <c r="B287" t="s">
        <v>7107</v>
      </c>
      <c r="C287" t="s">
        <v>6800</v>
      </c>
      <c r="D287">
        <v>97.04</v>
      </c>
    </row>
    <row r="288" spans="1:4" x14ac:dyDescent="0.4">
      <c r="A288">
        <v>238</v>
      </c>
      <c r="B288" t="s">
        <v>7108</v>
      </c>
      <c r="C288" t="s">
        <v>6800</v>
      </c>
      <c r="D288">
        <v>97.04</v>
      </c>
    </row>
    <row r="289" spans="1:4" x14ac:dyDescent="0.4">
      <c r="A289">
        <v>48</v>
      </c>
      <c r="B289" t="s">
        <v>7109</v>
      </c>
      <c r="C289" t="s">
        <v>6824</v>
      </c>
      <c r="D289">
        <v>97.17</v>
      </c>
    </row>
    <row r="290" spans="1:4" x14ac:dyDescent="0.4">
      <c r="A290">
        <v>59</v>
      </c>
      <c r="B290" t="s">
        <v>7110</v>
      </c>
      <c r="C290" t="s">
        <v>6800</v>
      </c>
      <c r="D290">
        <v>97.17</v>
      </c>
    </row>
    <row r="291" spans="1:4" x14ac:dyDescent="0.4">
      <c r="A291">
        <v>75</v>
      </c>
      <c r="B291" t="s">
        <v>7111</v>
      </c>
      <c r="C291" t="s">
        <v>6800</v>
      </c>
      <c r="D291">
        <v>97.17</v>
      </c>
    </row>
    <row r="292" spans="1:4" x14ac:dyDescent="0.4">
      <c r="A292">
        <v>87</v>
      </c>
      <c r="B292" t="s">
        <v>7112</v>
      </c>
      <c r="C292" t="s">
        <v>6800</v>
      </c>
      <c r="D292">
        <v>97.17</v>
      </c>
    </row>
    <row r="293" spans="1:4" x14ac:dyDescent="0.4">
      <c r="A293">
        <v>88</v>
      </c>
      <c r="B293" t="s">
        <v>7113</v>
      </c>
      <c r="C293" t="s">
        <v>6800</v>
      </c>
      <c r="D293">
        <v>97.17</v>
      </c>
    </row>
    <row r="294" spans="1:4" x14ac:dyDescent="0.4">
      <c r="A294">
        <v>110</v>
      </c>
      <c r="B294" t="s">
        <v>7114</v>
      </c>
      <c r="C294" t="s">
        <v>6800</v>
      </c>
      <c r="D294">
        <v>97.17</v>
      </c>
    </row>
    <row r="295" spans="1:4" x14ac:dyDescent="0.4">
      <c r="A295">
        <v>128</v>
      </c>
      <c r="B295" t="s">
        <v>7115</v>
      </c>
      <c r="C295" t="s">
        <v>6800</v>
      </c>
      <c r="D295">
        <v>97.17</v>
      </c>
    </row>
    <row r="296" spans="1:4" x14ac:dyDescent="0.4">
      <c r="A296">
        <v>169</v>
      </c>
      <c r="B296" t="s">
        <v>7116</v>
      </c>
      <c r="C296" t="s">
        <v>6800</v>
      </c>
      <c r="D296">
        <v>97.17</v>
      </c>
    </row>
    <row r="297" spans="1:4" x14ac:dyDescent="0.4">
      <c r="A297">
        <v>236</v>
      </c>
      <c r="B297" t="s">
        <v>7117</v>
      </c>
      <c r="C297" t="s">
        <v>6800</v>
      </c>
      <c r="D297">
        <v>97.17</v>
      </c>
    </row>
    <row r="298" spans="1:4" x14ac:dyDescent="0.4">
      <c r="A298">
        <v>268</v>
      </c>
      <c r="B298" t="s">
        <v>7118</v>
      </c>
      <c r="C298" t="s">
        <v>6800</v>
      </c>
      <c r="D298">
        <v>97.17</v>
      </c>
    </row>
    <row r="299" spans="1:4" x14ac:dyDescent="0.4">
      <c r="A299">
        <v>338</v>
      </c>
      <c r="B299" t="s">
        <v>7119</v>
      </c>
      <c r="C299" t="s">
        <v>6800</v>
      </c>
      <c r="D299">
        <v>97.17</v>
      </c>
    </row>
    <row r="300" spans="1:4" x14ac:dyDescent="0.4">
      <c r="A300">
        <v>197</v>
      </c>
      <c r="B300" t="s">
        <v>7120</v>
      </c>
      <c r="C300" t="s">
        <v>6824</v>
      </c>
      <c r="D300">
        <v>97.3</v>
      </c>
    </row>
    <row r="301" spans="1:4" x14ac:dyDescent="0.4">
      <c r="A301">
        <v>262</v>
      </c>
      <c r="B301" t="s">
        <v>7121</v>
      </c>
      <c r="C301" t="s">
        <v>6800</v>
      </c>
      <c r="D301">
        <v>97.3</v>
      </c>
    </row>
    <row r="302" spans="1:4" x14ac:dyDescent="0.4">
      <c r="A302">
        <v>315</v>
      </c>
      <c r="B302" t="s">
        <v>7122</v>
      </c>
      <c r="C302" t="s">
        <v>6800</v>
      </c>
      <c r="D302">
        <v>97.3</v>
      </c>
    </row>
    <row r="303" spans="1:4" x14ac:dyDescent="0.4">
      <c r="A303">
        <v>22</v>
      </c>
      <c r="B303" t="s">
        <v>7123</v>
      </c>
      <c r="C303" t="s">
        <v>6800</v>
      </c>
      <c r="D303">
        <v>97.43</v>
      </c>
    </row>
    <row r="304" spans="1:4" x14ac:dyDescent="0.4">
      <c r="A304">
        <v>25</v>
      </c>
      <c r="B304" t="s">
        <v>7124</v>
      </c>
      <c r="C304" t="s">
        <v>6800</v>
      </c>
      <c r="D304">
        <v>97.43</v>
      </c>
    </row>
    <row r="305" spans="1:4" x14ac:dyDescent="0.4">
      <c r="A305">
        <v>30</v>
      </c>
      <c r="B305" t="s">
        <v>7125</v>
      </c>
      <c r="C305" t="s">
        <v>6800</v>
      </c>
      <c r="D305">
        <v>97.43</v>
      </c>
    </row>
    <row r="306" spans="1:4" x14ac:dyDescent="0.4">
      <c r="A306">
        <v>49</v>
      </c>
      <c r="B306" t="s">
        <v>7126</v>
      </c>
      <c r="C306" t="s">
        <v>6800</v>
      </c>
      <c r="D306">
        <v>97.43</v>
      </c>
    </row>
    <row r="307" spans="1:4" x14ac:dyDescent="0.4">
      <c r="A307">
        <v>104</v>
      </c>
      <c r="B307" t="s">
        <v>7127</v>
      </c>
      <c r="C307" t="s">
        <v>6800</v>
      </c>
      <c r="D307">
        <v>97.43</v>
      </c>
    </row>
    <row r="308" spans="1:4" x14ac:dyDescent="0.4">
      <c r="A308">
        <v>140</v>
      </c>
      <c r="B308" t="s">
        <v>7128</v>
      </c>
      <c r="C308" t="s">
        <v>6800</v>
      </c>
      <c r="D308">
        <v>97.43</v>
      </c>
    </row>
    <row r="309" spans="1:4" x14ac:dyDescent="0.4">
      <c r="A309">
        <v>299</v>
      </c>
      <c r="B309" t="s">
        <v>7129</v>
      </c>
      <c r="C309" t="s">
        <v>6800</v>
      </c>
      <c r="D309">
        <v>97.43</v>
      </c>
    </row>
    <row r="310" spans="1:4" x14ac:dyDescent="0.4">
      <c r="A310">
        <v>331</v>
      </c>
      <c r="B310" t="s">
        <v>7130</v>
      </c>
      <c r="C310" t="s">
        <v>6800</v>
      </c>
      <c r="D310">
        <v>97.43</v>
      </c>
    </row>
    <row r="311" spans="1:4" x14ac:dyDescent="0.4">
      <c r="A311">
        <v>15</v>
      </c>
      <c r="B311" t="s">
        <v>7131</v>
      </c>
      <c r="C311" t="s">
        <v>6800</v>
      </c>
      <c r="D311">
        <v>97.56</v>
      </c>
    </row>
    <row r="312" spans="1:4" x14ac:dyDescent="0.4">
      <c r="A312">
        <v>201</v>
      </c>
      <c r="B312" t="s">
        <v>7132</v>
      </c>
      <c r="C312" t="s">
        <v>6824</v>
      </c>
      <c r="D312">
        <v>97.56</v>
      </c>
    </row>
    <row r="313" spans="1:4" x14ac:dyDescent="0.4">
      <c r="A313">
        <v>230</v>
      </c>
      <c r="B313" t="s">
        <v>7133</v>
      </c>
      <c r="C313" t="s">
        <v>6800</v>
      </c>
      <c r="D313">
        <v>97.56</v>
      </c>
    </row>
    <row r="314" spans="1:4" x14ac:dyDescent="0.4">
      <c r="A314">
        <v>233</v>
      </c>
      <c r="B314" t="s">
        <v>7134</v>
      </c>
      <c r="C314" t="s">
        <v>6829</v>
      </c>
      <c r="D314">
        <v>97.56</v>
      </c>
    </row>
    <row r="315" spans="1:4" x14ac:dyDescent="0.4">
      <c r="A315">
        <v>38</v>
      </c>
      <c r="B315" t="s">
        <v>7135</v>
      </c>
      <c r="C315" t="s">
        <v>6800</v>
      </c>
      <c r="D315">
        <v>97.68</v>
      </c>
    </row>
    <row r="316" spans="1:4" x14ac:dyDescent="0.4">
      <c r="A316">
        <v>131</v>
      </c>
      <c r="B316" t="s">
        <v>7136</v>
      </c>
      <c r="C316" t="s">
        <v>6800</v>
      </c>
      <c r="D316">
        <v>97.68</v>
      </c>
    </row>
    <row r="317" spans="1:4" x14ac:dyDescent="0.4">
      <c r="A317">
        <v>175</v>
      </c>
      <c r="B317" t="s">
        <v>7137</v>
      </c>
      <c r="C317" t="s">
        <v>6800</v>
      </c>
      <c r="D317">
        <v>97.68</v>
      </c>
    </row>
    <row r="318" spans="1:4" x14ac:dyDescent="0.4">
      <c r="A318">
        <v>16</v>
      </c>
      <c r="B318" t="s">
        <v>7138</v>
      </c>
      <c r="C318" t="s">
        <v>6800</v>
      </c>
      <c r="D318">
        <v>97.81</v>
      </c>
    </row>
    <row r="319" spans="1:4" x14ac:dyDescent="0.4">
      <c r="A319">
        <v>150</v>
      </c>
      <c r="B319" t="s">
        <v>7139</v>
      </c>
      <c r="C319" t="s">
        <v>6800</v>
      </c>
      <c r="D319">
        <v>97.81</v>
      </c>
    </row>
    <row r="320" spans="1:4" x14ac:dyDescent="0.4">
      <c r="A320">
        <v>166</v>
      </c>
      <c r="B320" t="s">
        <v>7140</v>
      </c>
      <c r="C320" t="s">
        <v>6800</v>
      </c>
      <c r="D320">
        <v>97.81</v>
      </c>
    </row>
    <row r="321" spans="1:4" x14ac:dyDescent="0.4">
      <c r="A321">
        <v>203</v>
      </c>
      <c r="B321" t="s">
        <v>7141</v>
      </c>
      <c r="C321" t="s">
        <v>6800</v>
      </c>
      <c r="D321">
        <v>97.81</v>
      </c>
    </row>
    <row r="322" spans="1:4" x14ac:dyDescent="0.4">
      <c r="A322">
        <v>309</v>
      </c>
      <c r="B322" t="s">
        <v>7142</v>
      </c>
      <c r="C322" t="s">
        <v>6800</v>
      </c>
      <c r="D322">
        <v>97.81</v>
      </c>
    </row>
    <row r="323" spans="1:4" x14ac:dyDescent="0.4">
      <c r="A323">
        <v>4</v>
      </c>
      <c r="B323" t="s">
        <v>7143</v>
      </c>
      <c r="C323" t="s">
        <v>6800</v>
      </c>
      <c r="D323">
        <v>97.94</v>
      </c>
    </row>
    <row r="324" spans="1:4" x14ac:dyDescent="0.4">
      <c r="A324">
        <v>185</v>
      </c>
      <c r="B324" t="s">
        <v>7144</v>
      </c>
      <c r="C324" t="s">
        <v>6834</v>
      </c>
      <c r="D324">
        <v>97.94</v>
      </c>
    </row>
    <row r="325" spans="1:4" x14ac:dyDescent="0.4">
      <c r="A325">
        <v>206</v>
      </c>
      <c r="B325" t="s">
        <v>7145</v>
      </c>
      <c r="C325" t="s">
        <v>6800</v>
      </c>
      <c r="D325">
        <v>97.94</v>
      </c>
    </row>
    <row r="326" spans="1:4" x14ac:dyDescent="0.4">
      <c r="A326">
        <v>219</v>
      </c>
      <c r="B326" t="s">
        <v>7146</v>
      </c>
      <c r="C326" t="s">
        <v>6800</v>
      </c>
      <c r="D326">
        <v>97.94</v>
      </c>
    </row>
    <row r="327" spans="1:4" x14ac:dyDescent="0.4">
      <c r="A327">
        <v>227</v>
      </c>
      <c r="B327" t="s">
        <v>7147</v>
      </c>
      <c r="C327" t="s">
        <v>6800</v>
      </c>
      <c r="D327">
        <v>97.94</v>
      </c>
    </row>
    <row r="328" spans="1:4" x14ac:dyDescent="0.4">
      <c r="A328">
        <v>248</v>
      </c>
      <c r="B328" t="s">
        <v>7148</v>
      </c>
      <c r="C328" t="s">
        <v>6800</v>
      </c>
      <c r="D328">
        <v>97.94</v>
      </c>
    </row>
    <row r="329" spans="1:4" x14ac:dyDescent="0.4">
      <c r="A329">
        <v>318</v>
      </c>
      <c r="B329" t="s">
        <v>7149</v>
      </c>
      <c r="C329" t="s">
        <v>6800</v>
      </c>
      <c r="D329">
        <v>97.94</v>
      </c>
    </row>
    <row r="330" spans="1:4" x14ac:dyDescent="0.4">
      <c r="A330">
        <v>319</v>
      </c>
      <c r="B330" t="s">
        <v>7150</v>
      </c>
      <c r="C330" t="s">
        <v>6800</v>
      </c>
      <c r="D330">
        <v>98.07</v>
      </c>
    </row>
    <row r="331" spans="1:4" x14ac:dyDescent="0.4">
      <c r="A331">
        <v>170</v>
      </c>
      <c r="B331" t="s">
        <v>7151</v>
      </c>
      <c r="C331" t="s">
        <v>6800</v>
      </c>
      <c r="D331">
        <v>98.2</v>
      </c>
    </row>
    <row r="332" spans="1:4" x14ac:dyDescent="0.4">
      <c r="A332">
        <v>278</v>
      </c>
      <c r="B332" t="s">
        <v>7152</v>
      </c>
      <c r="C332" t="s">
        <v>6800</v>
      </c>
      <c r="D332">
        <v>98.2</v>
      </c>
    </row>
    <row r="333" spans="1:4" x14ac:dyDescent="0.4">
      <c r="A333">
        <v>316</v>
      </c>
      <c r="B333" t="s">
        <v>7153</v>
      </c>
      <c r="C333" t="s">
        <v>6800</v>
      </c>
      <c r="D333">
        <v>98.2</v>
      </c>
    </row>
    <row r="334" spans="1:4" x14ac:dyDescent="0.4">
      <c r="A334">
        <v>335</v>
      </c>
      <c r="B334" t="s">
        <v>7154</v>
      </c>
      <c r="C334" t="s">
        <v>6800</v>
      </c>
      <c r="D334">
        <v>98.2</v>
      </c>
    </row>
    <row r="335" spans="1:4" x14ac:dyDescent="0.4">
      <c r="A335">
        <v>37</v>
      </c>
      <c r="B335" t="s">
        <v>7155</v>
      </c>
      <c r="C335" t="s">
        <v>6800</v>
      </c>
      <c r="D335">
        <v>98.45</v>
      </c>
    </row>
    <row r="336" spans="1:4" x14ac:dyDescent="0.4">
      <c r="A336">
        <v>155</v>
      </c>
      <c r="B336" t="s">
        <v>7156</v>
      </c>
      <c r="C336" t="s">
        <v>6800</v>
      </c>
      <c r="D336">
        <v>98.45</v>
      </c>
    </row>
    <row r="337" spans="1:4" x14ac:dyDescent="0.4">
      <c r="A337">
        <v>306</v>
      </c>
      <c r="B337" t="s">
        <v>7157</v>
      </c>
      <c r="C337" t="s">
        <v>6800</v>
      </c>
      <c r="D337">
        <v>98.45</v>
      </c>
    </row>
    <row r="338" spans="1:4" x14ac:dyDescent="0.4">
      <c r="A338">
        <v>36</v>
      </c>
      <c r="B338" t="s">
        <v>7158</v>
      </c>
      <c r="C338" t="s">
        <v>6800</v>
      </c>
      <c r="D338">
        <v>98.58</v>
      </c>
    </row>
    <row r="339" spans="1:4" x14ac:dyDescent="0.4">
      <c r="A339">
        <v>161</v>
      </c>
      <c r="B339" t="s">
        <v>7159</v>
      </c>
      <c r="C339" t="s">
        <v>6800</v>
      </c>
      <c r="D339">
        <v>98.58</v>
      </c>
    </row>
    <row r="340" spans="1:4" x14ac:dyDescent="0.4">
      <c r="A340">
        <v>333</v>
      </c>
      <c r="B340" t="s">
        <v>7160</v>
      </c>
      <c r="C340" t="s">
        <v>6800</v>
      </c>
      <c r="D340">
        <v>98.58</v>
      </c>
    </row>
    <row r="341" spans="1:4" x14ac:dyDescent="0.4">
      <c r="A341">
        <v>343</v>
      </c>
      <c r="B341" t="s">
        <v>7161</v>
      </c>
      <c r="C341" t="s">
        <v>6800</v>
      </c>
      <c r="D341">
        <v>98.58</v>
      </c>
    </row>
    <row r="342" spans="1:4" x14ac:dyDescent="0.4">
      <c r="A342">
        <v>167</v>
      </c>
      <c r="B342" t="s">
        <v>7162</v>
      </c>
      <c r="C342" t="s">
        <v>6800</v>
      </c>
      <c r="D342">
        <v>98.71</v>
      </c>
    </row>
    <row r="343" spans="1:4" x14ac:dyDescent="0.4">
      <c r="A343">
        <v>346</v>
      </c>
      <c r="B343" t="s">
        <v>7163</v>
      </c>
      <c r="C343" t="s">
        <v>6800</v>
      </c>
      <c r="D343">
        <v>98.71</v>
      </c>
    </row>
    <row r="344" spans="1:4" x14ac:dyDescent="0.4">
      <c r="A344">
        <v>153</v>
      </c>
      <c r="B344" t="s">
        <v>7164</v>
      </c>
      <c r="C344" t="s">
        <v>6800</v>
      </c>
      <c r="D344">
        <v>98.97</v>
      </c>
    </row>
    <row r="345" spans="1:4" x14ac:dyDescent="0.4">
      <c r="A345">
        <v>40</v>
      </c>
      <c r="B345" t="s">
        <v>7165</v>
      </c>
      <c r="C345" t="s">
        <v>6800</v>
      </c>
      <c r="D345">
        <v>99.1</v>
      </c>
    </row>
    <row r="346" spans="1:4" x14ac:dyDescent="0.4">
      <c r="A346">
        <v>328</v>
      </c>
      <c r="B346" t="s">
        <v>7166</v>
      </c>
      <c r="C346" t="s">
        <v>6800</v>
      </c>
      <c r="D346">
        <v>99.1</v>
      </c>
    </row>
    <row r="347" spans="1:4" x14ac:dyDescent="0.4">
      <c r="A347">
        <v>317</v>
      </c>
      <c r="B347" t="s">
        <v>7167</v>
      </c>
      <c r="C347" t="s">
        <v>6800</v>
      </c>
      <c r="D347">
        <v>99.22</v>
      </c>
    </row>
    <row r="348" spans="1:4" x14ac:dyDescent="0.4">
      <c r="A348">
        <v>43</v>
      </c>
      <c r="B348" t="s">
        <v>7168</v>
      </c>
      <c r="C348" t="s">
        <v>6800</v>
      </c>
      <c r="D348">
        <v>99.35</v>
      </c>
    </row>
    <row r="349" spans="1:4" x14ac:dyDescent="0.4">
      <c r="A349">
        <v>198</v>
      </c>
      <c r="B349" t="s">
        <v>7169</v>
      </c>
      <c r="C349" t="s">
        <v>6800</v>
      </c>
      <c r="D349">
        <v>99.35</v>
      </c>
    </row>
  </sheetData>
  <sortState xmlns:xlrd2="http://schemas.microsoft.com/office/spreadsheetml/2017/richdata2" ref="A2:D349">
    <sortCondition ref="D2:D3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6E6B2BDE8E64AA2E139103B2CB2B5" ma:contentTypeVersion="10" ma:contentTypeDescription="Create a new document." ma:contentTypeScope="" ma:versionID="79b9646f5845f1e3ce9aca274ce2a4a9">
  <xsd:schema xmlns:xsd="http://www.w3.org/2001/XMLSchema" xmlns:xs="http://www.w3.org/2001/XMLSchema" xmlns:p="http://schemas.microsoft.com/office/2006/metadata/properties" xmlns:ns2="a85f702d-98c4-4568-b1ff-d53b1c690c3d" xmlns:ns3="914525ff-1d39-47f1-874c-06defccdf6bc" targetNamespace="http://schemas.microsoft.com/office/2006/metadata/properties" ma:root="true" ma:fieldsID="10400060f3f1cbd649a1f1827879e89c" ns2:_="" ns3:_="">
    <xsd:import namespace="a85f702d-98c4-4568-b1ff-d53b1c690c3d"/>
    <xsd:import namespace="914525ff-1d39-47f1-874c-06defccdf6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f702d-98c4-4568-b1ff-d53b1c690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525ff-1d39-47f1-874c-06defccdf6b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17BB7-13E0-4D6C-9F6D-3FB81A00E4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6631D5-48CB-4834-8712-969324556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43CFA-949B-43E1-BDFE-D18476D05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f702d-98c4-4568-b1ff-d53b1c690c3d"/>
    <ds:schemaRef ds:uri="914525ff-1d39-47f1-874c-06defccdf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OtsGTseq</vt:lpstr>
      <vt:lpstr>1704summary</vt:lpstr>
      <vt:lpstr>CHI06 Ots alignment</vt:lpstr>
      <vt:lpstr>Koop Otsh_v1.0 Ots alignment</vt:lpstr>
      <vt:lpstr>IDT help</vt:lpstr>
      <vt:lpstr>Probe position in amplicon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</dc:creator>
  <cp:keywords/>
  <dc:description/>
  <cp:lastModifiedBy>Jeff Stephenson</cp:lastModifiedBy>
  <cp:revision/>
  <dcterms:created xsi:type="dcterms:W3CDTF">2019-01-30T15:54:13Z</dcterms:created>
  <dcterms:modified xsi:type="dcterms:W3CDTF">2022-01-25T22:13:49Z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0x01010017A6E6B2BDE8E64AA2E139103B2CB2B5</vt:lpwstr>
  </property>
</Properties>
</file>